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06953EE-3A66-47A9-AD7F-1375B3392BC1}" xr6:coauthVersionLast="47" xr6:coauthVersionMax="47" xr10:uidLastSave="{00000000-0000-0000-0000-000000000000}"/>
  <bookViews>
    <workbookView xWindow="-110" yWindow="-110" windowWidth="19420" windowHeight="11760" tabRatio="860" activeTab="1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0" i="16" l="1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58" i="15"/>
  <c r="P218" i="15"/>
  <c r="P220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90" i="15"/>
  <c r="P391" i="15"/>
  <c r="P392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58" i="15"/>
  <c r="M58" i="15"/>
  <c r="M59" i="15"/>
  <c r="M60" i="15"/>
  <c r="M61" i="15"/>
  <c r="M62" i="15"/>
  <c r="M64" i="15"/>
  <c r="M65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2" i="15"/>
  <c r="M174" i="15"/>
  <c r="M176" i="15"/>
  <c r="M178" i="15"/>
  <c r="M180" i="15"/>
  <c r="M182" i="15"/>
  <c r="M184" i="15"/>
  <c r="M186" i="15"/>
  <c r="M188" i="15"/>
  <c r="M189" i="15"/>
  <c r="M190" i="15"/>
  <c r="M192" i="15"/>
  <c r="M194" i="15"/>
  <c r="M196" i="15"/>
  <c r="M198" i="15"/>
  <c r="M200" i="15"/>
  <c r="M202" i="15"/>
  <c r="M204" i="15"/>
  <c r="M206" i="15"/>
  <c r="M208" i="15"/>
  <c r="M210" i="15"/>
  <c r="M212" i="15"/>
  <c r="M214" i="15"/>
  <c r="M216" i="15"/>
  <c r="M218" i="15"/>
  <c r="M220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66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J4" i="14"/>
  <c r="K4" i="14" s="1"/>
  <c r="J7" i="14"/>
  <c r="K7" i="14" s="1"/>
  <c r="J8" i="14"/>
  <c r="K8" i="14" s="1"/>
  <c r="J16" i="14"/>
  <c r="K16" i="14" s="1"/>
  <c r="J19" i="14"/>
  <c r="K19" i="14" s="1"/>
  <c r="J28" i="14"/>
  <c r="K28" i="14" s="1"/>
  <c r="J31" i="14"/>
  <c r="K31" i="14" s="1"/>
  <c r="J32" i="14"/>
  <c r="K32" i="14" s="1"/>
  <c r="J35" i="14"/>
  <c r="K35" i="14" s="1"/>
  <c r="L3" i="14"/>
  <c r="J3" i="14" s="1"/>
  <c r="K3" i="14" s="1"/>
  <c r="L4" i="14"/>
  <c r="L5" i="14"/>
  <c r="J5" i="14" s="1"/>
  <c r="K5" i="14" s="1"/>
  <c r="L6" i="14"/>
  <c r="J6" i="14" s="1"/>
  <c r="K6" i="14" s="1"/>
  <c r="L7" i="14"/>
  <c r="L8" i="14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J18" i="14" s="1"/>
  <c r="K18" i="14" s="1"/>
  <c r="L19" i="14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L29" i="14"/>
  <c r="J29" i="14" s="1"/>
  <c r="K29" i="14" s="1"/>
  <c r="L30" i="14"/>
  <c r="J30" i="14" s="1"/>
  <c r="K30" i="14" s="1"/>
  <c r="L31" i="14"/>
  <c r="L32" i="14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2" i="14"/>
  <c r="J2" i="14" s="1"/>
  <c r="K2" i="14" s="1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40" i="14" l="1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51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2" i="27"/>
  <c r="K19" i="24" l="1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2" i="24"/>
  <c r="K463" i="24"/>
  <c r="K464" i="24"/>
  <c r="K465" i="24"/>
  <c r="K466" i="24"/>
  <c r="K467" i="24"/>
  <c r="K468" i="24"/>
  <c r="K469" i="24"/>
  <c r="K470" i="24"/>
  <c r="K471" i="24"/>
  <c r="K472" i="24"/>
  <c r="K473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1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735" i="24"/>
  <c r="K736" i="24"/>
  <c r="K737" i="24"/>
  <c r="K738" i="24"/>
  <c r="K739" i="24"/>
  <c r="K740" i="24"/>
  <c r="K741" i="24"/>
  <c r="K742" i="24"/>
  <c r="K743" i="24"/>
  <c r="K744" i="24"/>
  <c r="K745" i="24"/>
  <c r="K746" i="24"/>
  <c r="K747" i="24"/>
  <c r="K748" i="24"/>
  <c r="K749" i="24"/>
  <c r="K750" i="24"/>
  <c r="K751" i="24"/>
  <c r="K752" i="24"/>
  <c r="K753" i="24"/>
  <c r="K754" i="24"/>
  <c r="K755" i="24"/>
  <c r="K756" i="24"/>
  <c r="K757" i="24"/>
  <c r="K758" i="24"/>
  <c r="K759" i="24"/>
  <c r="K760" i="24"/>
  <c r="K761" i="24"/>
  <c r="K762" i="24"/>
  <c r="K763" i="24"/>
  <c r="K764" i="24"/>
  <c r="K765" i="24"/>
  <c r="K766" i="24"/>
  <c r="K767" i="24"/>
  <c r="K768" i="24"/>
  <c r="K769" i="24"/>
  <c r="K770" i="24"/>
  <c r="K771" i="24"/>
  <c r="K772" i="24"/>
  <c r="K773" i="24"/>
  <c r="K774" i="24"/>
  <c r="K775" i="24"/>
  <c r="K776" i="24"/>
  <c r="K777" i="24"/>
  <c r="K778" i="24"/>
  <c r="K779" i="24"/>
  <c r="K780" i="24"/>
  <c r="K781" i="24"/>
  <c r="K782" i="24"/>
  <c r="K783" i="24"/>
  <c r="K784" i="24"/>
  <c r="K785" i="24"/>
  <c r="K786" i="24"/>
  <c r="K787" i="24"/>
  <c r="K788" i="24"/>
  <c r="K789" i="24"/>
  <c r="K790" i="24"/>
  <c r="K791" i="24"/>
  <c r="K792" i="24"/>
  <c r="K793" i="24"/>
  <c r="K794" i="24"/>
  <c r="K795" i="24"/>
  <c r="K796" i="24"/>
  <c r="K797" i="24"/>
  <c r="K798" i="24"/>
  <c r="K799" i="24"/>
  <c r="K800" i="24"/>
  <c r="K801" i="24"/>
  <c r="K802" i="24"/>
  <c r="K803" i="24"/>
  <c r="K804" i="24"/>
  <c r="K805" i="24"/>
  <c r="K806" i="24"/>
  <c r="K807" i="24"/>
  <c r="K808" i="24"/>
  <c r="K809" i="24"/>
  <c r="K810" i="24"/>
  <c r="K811" i="24"/>
  <c r="K812" i="24"/>
  <c r="K813" i="24"/>
  <c r="K814" i="24"/>
  <c r="K815" i="24"/>
  <c r="K816" i="24"/>
  <c r="K817" i="24"/>
  <c r="K818" i="24"/>
  <c r="K819" i="24"/>
  <c r="K820" i="24"/>
  <c r="K821" i="24"/>
  <c r="K822" i="24"/>
  <c r="K823" i="24"/>
  <c r="K824" i="24"/>
  <c r="K825" i="24"/>
  <c r="K826" i="24"/>
  <c r="K827" i="24"/>
  <c r="K828" i="24"/>
  <c r="K829" i="24"/>
  <c r="K830" i="24"/>
  <c r="K831" i="24"/>
  <c r="K832" i="24"/>
  <c r="K833" i="24"/>
  <c r="K834" i="24"/>
  <c r="K835" i="24"/>
  <c r="K836" i="24"/>
  <c r="K837" i="24"/>
  <c r="K838" i="24"/>
  <c r="K839" i="24"/>
  <c r="K840" i="24"/>
  <c r="K841" i="24"/>
  <c r="K842" i="24"/>
  <c r="K843" i="24"/>
  <c r="K844" i="24"/>
  <c r="K845" i="24"/>
  <c r="K846" i="24"/>
  <c r="K847" i="24"/>
  <c r="K848" i="24"/>
  <c r="K849" i="24"/>
  <c r="K850" i="24"/>
  <c r="K851" i="24"/>
  <c r="K852" i="24"/>
  <c r="K853" i="24"/>
  <c r="K854" i="24"/>
  <c r="K855" i="24"/>
  <c r="K856" i="24"/>
  <c r="K857" i="24"/>
  <c r="K858" i="24"/>
  <c r="K859" i="24"/>
  <c r="K860" i="24"/>
  <c r="K861" i="24"/>
  <c r="K862" i="24"/>
  <c r="K863" i="24"/>
  <c r="K864" i="24"/>
  <c r="K865" i="24"/>
  <c r="K866" i="24"/>
  <c r="K867" i="24"/>
  <c r="K868" i="24"/>
  <c r="K869" i="24"/>
  <c r="K870" i="24"/>
  <c r="K871" i="24"/>
  <c r="K872" i="24"/>
  <c r="K873" i="24"/>
  <c r="K874" i="24"/>
  <c r="K875" i="24"/>
  <c r="K876" i="24"/>
  <c r="K877" i="24"/>
  <c r="K878" i="24"/>
  <c r="K879" i="24"/>
  <c r="K880" i="24"/>
  <c r="K881" i="24"/>
  <c r="K882" i="24"/>
  <c r="K883" i="24"/>
  <c r="K884" i="24"/>
  <c r="K885" i="24"/>
  <c r="K886" i="24"/>
  <c r="K887" i="24"/>
  <c r="K888" i="24"/>
  <c r="K889" i="24"/>
  <c r="K890" i="24"/>
  <c r="K891" i="24"/>
  <c r="K892" i="24"/>
  <c r="K893" i="24"/>
  <c r="K894" i="24"/>
  <c r="K895" i="24"/>
  <c r="K896" i="24"/>
  <c r="K897" i="24"/>
  <c r="K898" i="24"/>
  <c r="K899" i="24"/>
  <c r="K900" i="24"/>
  <c r="K901" i="24"/>
  <c r="K902" i="24"/>
  <c r="K903" i="24"/>
  <c r="K904" i="24"/>
  <c r="K905" i="24"/>
  <c r="K906" i="24"/>
  <c r="K907" i="24"/>
  <c r="K908" i="24"/>
  <c r="K909" i="24"/>
  <c r="K910" i="24"/>
  <c r="K911" i="24"/>
  <c r="K912" i="24"/>
  <c r="K913" i="24"/>
  <c r="K914" i="24"/>
  <c r="K915" i="24"/>
  <c r="K916" i="24"/>
  <c r="K917" i="24"/>
  <c r="K918" i="24"/>
  <c r="K919" i="24"/>
  <c r="K920" i="24"/>
  <c r="K921" i="24"/>
  <c r="K922" i="24"/>
  <c r="K923" i="24"/>
  <c r="K924" i="24"/>
  <c r="K925" i="24"/>
  <c r="K926" i="24"/>
  <c r="K927" i="24"/>
  <c r="K928" i="24"/>
  <c r="K929" i="24"/>
  <c r="K930" i="24"/>
  <c r="K931" i="24"/>
  <c r="K932" i="24"/>
  <c r="K933" i="24"/>
  <c r="K934" i="24"/>
  <c r="K935" i="24"/>
  <c r="K936" i="24"/>
  <c r="K937" i="24"/>
  <c r="K938" i="24"/>
  <c r="K939" i="24"/>
  <c r="K940" i="24"/>
  <c r="K941" i="24"/>
  <c r="K942" i="24"/>
  <c r="K943" i="24"/>
  <c r="K944" i="24"/>
  <c r="K945" i="24"/>
  <c r="K946" i="24"/>
  <c r="K947" i="24"/>
  <c r="K948" i="24"/>
  <c r="K949" i="24"/>
  <c r="K950" i="24"/>
  <c r="K951" i="24"/>
  <c r="K952" i="24"/>
  <c r="K953" i="24"/>
  <c r="K954" i="24"/>
  <c r="K955" i="24"/>
  <c r="K956" i="24"/>
  <c r="K957" i="24"/>
  <c r="K958" i="24"/>
  <c r="K959" i="24"/>
  <c r="K960" i="24"/>
  <c r="K961" i="24"/>
  <c r="K962" i="24"/>
  <c r="K963" i="24"/>
  <c r="K964" i="24"/>
  <c r="K965" i="24"/>
  <c r="K966" i="24"/>
  <c r="K967" i="24"/>
  <c r="K968" i="24"/>
  <c r="K969" i="24"/>
  <c r="K970" i="24"/>
  <c r="K971" i="24"/>
  <c r="K972" i="24"/>
  <c r="K973" i="24"/>
  <c r="K974" i="24"/>
  <c r="K975" i="24"/>
  <c r="K976" i="24"/>
  <c r="K977" i="24"/>
  <c r="K978" i="24"/>
  <c r="K979" i="24"/>
  <c r="K980" i="24"/>
  <c r="K981" i="24"/>
  <c r="K982" i="24"/>
  <c r="K983" i="24"/>
  <c r="K984" i="24"/>
  <c r="K985" i="24"/>
  <c r="K986" i="24"/>
  <c r="K987" i="24"/>
  <c r="K988" i="24"/>
  <c r="K989" i="24"/>
  <c r="K990" i="24"/>
  <c r="K991" i="24"/>
  <c r="K992" i="24"/>
  <c r="K993" i="24"/>
  <c r="K994" i="24"/>
  <c r="K995" i="24"/>
  <c r="K996" i="24"/>
  <c r="K997" i="24"/>
  <c r="K998" i="24"/>
  <c r="K999" i="24"/>
  <c r="K1000" i="24"/>
  <c r="K1001" i="24"/>
  <c r="K1002" i="24"/>
  <c r="K1003" i="24"/>
  <c r="K1004" i="24"/>
  <c r="K1005" i="24"/>
  <c r="K1006" i="24"/>
  <c r="K1007" i="24"/>
  <c r="K1008" i="24"/>
  <c r="K1009" i="24"/>
  <c r="K1010" i="24"/>
  <c r="K1011" i="24"/>
  <c r="K1012" i="24"/>
  <c r="K1013" i="24"/>
  <c r="K1014" i="24"/>
  <c r="K1015" i="24"/>
  <c r="K1016" i="24"/>
  <c r="K1017" i="24"/>
  <c r="K1018" i="24"/>
  <c r="K1019" i="24"/>
  <c r="K1020" i="24"/>
  <c r="K1021" i="24"/>
  <c r="K1022" i="24"/>
  <c r="K1023" i="24"/>
  <c r="K1024" i="24"/>
  <c r="K1025" i="24"/>
  <c r="K1026" i="24"/>
  <c r="K1027" i="24"/>
  <c r="K1028" i="24"/>
  <c r="K1029" i="24"/>
  <c r="K1030" i="24"/>
  <c r="K1031" i="24"/>
  <c r="K1032" i="24"/>
  <c r="K1033" i="24"/>
  <c r="K1034" i="24"/>
  <c r="K1035" i="24"/>
  <c r="K1036" i="24"/>
  <c r="K1037" i="24"/>
  <c r="K1038" i="24"/>
  <c r="K1039" i="24"/>
  <c r="K1040" i="24"/>
  <c r="K1041" i="24"/>
  <c r="K1042" i="24"/>
  <c r="K1043" i="24"/>
  <c r="K1044" i="24"/>
  <c r="K1045" i="24"/>
  <c r="K1046" i="24"/>
  <c r="K1047" i="24"/>
  <c r="K1048" i="24"/>
  <c r="K1049" i="24"/>
  <c r="K1050" i="24"/>
  <c r="K1051" i="24"/>
  <c r="K1052" i="24"/>
  <c r="K1053" i="24"/>
  <c r="K1054" i="24"/>
  <c r="K1055" i="24"/>
  <c r="K1056" i="24"/>
  <c r="K1057" i="24"/>
  <c r="K1058" i="24"/>
  <c r="K1059" i="24"/>
  <c r="K1060" i="24"/>
  <c r="K1061" i="24"/>
  <c r="K1062" i="24"/>
  <c r="K1063" i="24"/>
  <c r="K1064" i="24"/>
  <c r="K1065" i="24"/>
  <c r="K1066" i="24"/>
  <c r="K1067" i="24"/>
  <c r="K1068" i="24"/>
  <c r="K1069" i="24"/>
  <c r="K1070" i="24"/>
  <c r="K1071" i="24"/>
  <c r="K1072" i="24"/>
  <c r="K1073" i="24"/>
  <c r="K1074" i="24"/>
  <c r="K1075" i="24"/>
  <c r="K1076" i="24"/>
  <c r="K1077" i="24"/>
  <c r="K1078" i="24"/>
  <c r="K1079" i="24"/>
  <c r="K1080" i="24"/>
  <c r="K1081" i="24"/>
  <c r="K1082" i="24"/>
  <c r="K1083" i="24"/>
  <c r="K1084" i="24"/>
  <c r="K1085" i="24"/>
  <c r="K1086" i="24"/>
  <c r="K1087" i="24"/>
  <c r="K1088" i="24"/>
  <c r="K1089" i="24"/>
  <c r="K1090" i="24"/>
  <c r="K1091" i="24"/>
  <c r="K1092" i="24"/>
  <c r="K1093" i="24"/>
  <c r="K1094" i="24"/>
  <c r="K1095" i="24"/>
  <c r="K1096" i="24"/>
  <c r="K1097" i="24"/>
  <c r="K1098" i="24"/>
  <c r="K1099" i="24"/>
  <c r="K1100" i="24"/>
  <c r="K1101" i="24"/>
  <c r="K1102" i="24"/>
  <c r="K1103" i="24"/>
  <c r="K1104" i="24"/>
  <c r="K1105" i="24"/>
  <c r="K1106" i="24"/>
  <c r="K1107" i="24"/>
  <c r="K1108" i="24"/>
  <c r="K1109" i="24"/>
  <c r="K1110" i="24"/>
  <c r="K1111" i="24"/>
  <c r="K1112" i="24"/>
  <c r="K1113" i="24"/>
  <c r="K1114" i="24"/>
  <c r="K1115" i="24"/>
  <c r="K1116" i="24"/>
  <c r="K1117" i="24"/>
  <c r="K1118" i="24"/>
  <c r="K1119" i="24"/>
  <c r="K1120" i="24"/>
  <c r="K1121" i="24"/>
  <c r="K1122" i="24"/>
  <c r="K1123" i="24"/>
  <c r="K1124" i="24"/>
  <c r="K1125" i="24"/>
  <c r="K1126" i="24"/>
  <c r="K1127" i="24"/>
  <c r="K1128" i="24"/>
  <c r="K1129" i="24"/>
  <c r="K1130" i="24"/>
  <c r="K1131" i="24"/>
  <c r="K1132" i="24"/>
  <c r="K1133" i="24"/>
  <c r="K1134" i="24"/>
  <c r="K1135" i="24"/>
  <c r="K1136" i="24"/>
  <c r="K1137" i="24"/>
  <c r="K1138" i="24"/>
  <c r="K1139" i="24"/>
  <c r="K1140" i="24"/>
  <c r="K1141" i="24"/>
  <c r="K1142" i="24"/>
  <c r="K1143" i="24"/>
  <c r="K1144" i="24"/>
  <c r="K1145" i="24"/>
  <c r="K1146" i="24"/>
  <c r="K1147" i="24"/>
  <c r="K1148" i="24"/>
  <c r="K1149" i="24"/>
  <c r="K1150" i="24"/>
  <c r="K1151" i="24"/>
  <c r="K1152" i="24"/>
  <c r="K1153" i="24"/>
  <c r="K1154" i="24"/>
  <c r="K1155" i="24"/>
  <c r="K1156" i="24"/>
  <c r="K1157" i="24"/>
  <c r="K1158" i="24"/>
  <c r="K1159" i="24"/>
  <c r="K1160" i="24"/>
  <c r="K1161" i="24"/>
  <c r="K1162" i="24"/>
  <c r="K1163" i="24"/>
  <c r="K1164" i="24"/>
  <c r="K1165" i="24"/>
  <c r="K1166" i="24"/>
  <c r="K1167" i="24"/>
  <c r="K1168" i="24"/>
  <c r="K1169" i="24"/>
  <c r="K1170" i="24"/>
  <c r="K1171" i="24"/>
  <c r="K1172" i="24"/>
  <c r="K1173" i="24"/>
  <c r="K1174" i="24"/>
  <c r="K1175" i="24"/>
  <c r="K1176" i="24"/>
  <c r="K1177" i="24"/>
  <c r="K1178" i="24"/>
  <c r="K1179" i="24"/>
  <c r="K1180" i="24"/>
  <c r="K1181" i="24"/>
  <c r="K1182" i="24"/>
  <c r="K1183" i="24"/>
  <c r="K1184" i="24"/>
  <c r="K1185" i="24"/>
  <c r="K1186" i="24"/>
  <c r="K1187" i="24"/>
  <c r="K1188" i="24"/>
  <c r="K1189" i="24"/>
  <c r="K1190" i="24"/>
  <c r="K1191" i="24"/>
  <c r="K1192" i="24"/>
  <c r="K1193" i="24"/>
  <c r="K1194" i="24"/>
  <c r="K1195" i="24"/>
  <c r="K1196" i="24"/>
  <c r="K1197" i="24"/>
  <c r="K1198" i="24"/>
  <c r="K1199" i="24"/>
  <c r="K1200" i="24"/>
  <c r="K1201" i="24"/>
  <c r="K1202" i="24"/>
  <c r="K1203" i="24"/>
  <c r="K1204" i="24"/>
  <c r="K1205" i="24"/>
  <c r="K1206" i="24"/>
  <c r="K1207" i="24"/>
  <c r="K1208" i="24"/>
  <c r="K1209" i="24"/>
  <c r="K1210" i="24"/>
  <c r="K1211" i="24"/>
  <c r="K1212" i="24"/>
  <c r="K1213" i="24"/>
  <c r="K1214" i="24"/>
  <c r="K1215" i="24"/>
  <c r="K1216" i="24"/>
  <c r="K1217" i="24"/>
  <c r="K1218" i="24"/>
  <c r="K1219" i="24"/>
  <c r="K1220" i="24"/>
  <c r="K1221" i="24"/>
  <c r="K1222" i="24"/>
  <c r="K1223" i="24"/>
  <c r="K1224" i="24"/>
  <c r="K1225" i="24"/>
  <c r="K1226" i="24"/>
  <c r="K1227" i="24"/>
  <c r="K1228" i="24"/>
  <c r="K1229" i="24"/>
  <c r="K1230" i="24"/>
  <c r="K1231" i="24"/>
  <c r="K1232" i="24"/>
  <c r="K1233" i="24"/>
  <c r="K1234" i="24"/>
  <c r="K1235" i="24"/>
  <c r="K1236" i="24"/>
  <c r="K1237" i="24"/>
  <c r="K1238" i="24"/>
  <c r="K1239" i="24"/>
  <c r="K1240" i="24"/>
  <c r="K1241" i="24"/>
  <c r="K1242" i="24"/>
  <c r="K1243" i="24"/>
  <c r="K1244" i="24"/>
  <c r="K1245" i="24"/>
  <c r="K1246" i="24"/>
  <c r="K1247" i="24"/>
  <c r="K1248" i="24"/>
  <c r="K1249" i="24"/>
  <c r="K1250" i="24"/>
  <c r="K1251" i="24"/>
  <c r="K1252" i="24"/>
  <c r="K1253" i="24"/>
  <c r="K1254" i="24"/>
  <c r="K1255" i="24"/>
  <c r="K1256" i="24"/>
  <c r="K1257" i="24"/>
  <c r="K1258" i="24"/>
  <c r="K1259" i="24"/>
  <c r="K1260" i="24"/>
  <c r="K1261" i="24"/>
  <c r="K1262" i="24"/>
  <c r="K1263" i="24"/>
  <c r="K1264" i="24"/>
  <c r="K1265" i="24"/>
  <c r="K1266" i="24"/>
  <c r="K1267" i="24"/>
  <c r="K1268" i="24"/>
  <c r="K1269" i="24"/>
  <c r="K1270" i="24"/>
  <c r="K1271" i="24"/>
  <c r="K1272" i="24"/>
  <c r="K1273" i="24"/>
  <c r="K1274" i="24"/>
  <c r="K1275" i="24"/>
  <c r="K1276" i="24"/>
  <c r="K1277" i="24"/>
  <c r="K1278" i="24"/>
  <c r="K1279" i="24"/>
  <c r="K1280" i="24"/>
  <c r="K1281" i="24"/>
  <c r="K1282" i="24"/>
  <c r="K1283" i="24"/>
  <c r="K1284" i="24"/>
  <c r="K1285" i="24"/>
  <c r="K1286" i="24"/>
  <c r="K1287" i="24"/>
  <c r="K1288" i="24"/>
  <c r="K1289" i="24"/>
  <c r="K1290" i="24"/>
  <c r="K1291" i="24"/>
  <c r="K1292" i="24"/>
  <c r="K1293" i="24"/>
  <c r="K1294" i="24"/>
  <c r="K1295" i="24"/>
  <c r="K1296" i="24"/>
  <c r="K1297" i="24"/>
  <c r="K1298" i="24"/>
  <c r="K1299" i="24"/>
  <c r="K1300" i="24"/>
  <c r="K1301" i="24"/>
  <c r="K1302" i="24"/>
  <c r="K1303" i="24"/>
  <c r="K1304" i="24"/>
  <c r="K1305" i="24"/>
  <c r="K1306" i="24"/>
  <c r="K1307" i="24"/>
  <c r="K1308" i="24"/>
  <c r="K1309" i="24"/>
  <c r="K1310" i="24"/>
  <c r="K1311" i="24"/>
  <c r="K1312" i="24"/>
  <c r="K1313" i="24"/>
  <c r="K1314" i="24"/>
  <c r="K1315" i="24"/>
  <c r="K1316" i="24"/>
  <c r="K1317" i="24"/>
  <c r="K1318" i="24"/>
  <c r="K1319" i="24"/>
  <c r="K1320" i="24"/>
  <c r="K1321" i="24"/>
  <c r="K1322" i="24"/>
  <c r="K1323" i="24"/>
  <c r="K1324" i="24"/>
  <c r="K1325" i="24"/>
  <c r="K1326" i="24"/>
  <c r="K1327" i="24"/>
  <c r="K1328" i="24"/>
  <c r="K1329" i="24"/>
  <c r="K1330" i="24"/>
  <c r="K1331" i="24"/>
  <c r="K1332" i="24"/>
  <c r="K1333" i="24"/>
  <c r="K1334" i="24"/>
  <c r="K1335" i="24"/>
  <c r="K1336" i="24"/>
  <c r="K1337" i="24"/>
  <c r="K1338" i="24"/>
  <c r="K1339" i="24"/>
  <c r="K1340" i="24"/>
  <c r="K1341" i="24"/>
  <c r="K1342" i="24"/>
  <c r="K1343" i="24"/>
  <c r="K1344" i="24"/>
  <c r="K1345" i="24"/>
  <c r="K1346" i="24"/>
  <c r="K1347" i="24"/>
  <c r="K1348" i="24"/>
  <c r="K1349" i="24"/>
  <c r="K1350" i="24"/>
  <c r="K1351" i="24"/>
  <c r="K1352" i="24"/>
  <c r="K1353" i="24"/>
  <c r="K1354" i="24"/>
  <c r="K1355" i="24"/>
  <c r="K1356" i="24"/>
  <c r="K1357" i="24"/>
  <c r="K1358" i="24"/>
  <c r="K1359" i="24"/>
  <c r="K1360" i="24"/>
  <c r="K1361" i="24"/>
  <c r="K1362" i="24"/>
  <c r="K1363" i="24"/>
  <c r="K1364" i="24"/>
  <c r="K1365" i="24"/>
  <c r="K1366" i="24"/>
  <c r="K1367" i="24"/>
  <c r="K1368" i="24"/>
  <c r="K1369" i="24"/>
  <c r="K1370" i="24"/>
  <c r="K1371" i="24"/>
  <c r="K1372" i="24"/>
  <c r="K1373" i="24"/>
  <c r="K1374" i="24"/>
  <c r="K1375" i="24"/>
  <c r="K1376" i="24"/>
  <c r="K1377" i="24"/>
  <c r="K1378" i="24"/>
  <c r="K1379" i="24"/>
  <c r="K1380" i="24"/>
  <c r="K1381" i="24"/>
  <c r="K1382" i="24"/>
  <c r="K1383" i="24"/>
  <c r="K1384" i="24"/>
  <c r="K1385" i="24"/>
  <c r="K1386" i="24"/>
  <c r="K1387" i="24"/>
  <c r="K1388" i="24"/>
  <c r="K1389" i="24"/>
  <c r="K1390" i="24"/>
  <c r="K1391" i="24"/>
  <c r="K1392" i="24"/>
  <c r="K1393" i="24"/>
  <c r="K1394" i="24"/>
  <c r="K1395" i="24"/>
  <c r="K1396" i="24"/>
  <c r="K1397" i="24"/>
  <c r="K1398" i="24"/>
  <c r="K1399" i="24"/>
  <c r="K1400" i="24"/>
  <c r="K1401" i="24"/>
  <c r="K1402" i="24"/>
  <c r="K1403" i="24"/>
  <c r="K1404" i="24"/>
  <c r="K1405" i="24"/>
  <c r="K1406" i="24"/>
  <c r="K1407" i="24"/>
  <c r="K1408" i="24"/>
  <c r="K1409" i="24"/>
  <c r="K1410" i="24"/>
  <c r="K1411" i="24"/>
  <c r="K1412" i="24"/>
  <c r="K1413" i="24"/>
  <c r="K1414" i="24"/>
  <c r="K1415" i="24"/>
  <c r="K1416" i="24"/>
  <c r="K1417" i="24"/>
  <c r="K1418" i="24"/>
  <c r="K1419" i="24"/>
  <c r="K1420" i="24"/>
  <c r="K1421" i="24"/>
  <c r="K1422" i="24"/>
  <c r="K1423" i="24"/>
  <c r="K1424" i="24"/>
  <c r="K1425" i="24"/>
  <c r="K1426" i="24"/>
  <c r="K1427" i="24"/>
  <c r="K1428" i="24"/>
  <c r="K1429" i="24"/>
  <c r="K1430" i="24"/>
  <c r="K1431" i="24"/>
  <c r="K1432" i="24"/>
  <c r="K1433" i="24"/>
  <c r="K1434" i="24"/>
  <c r="K1435" i="24"/>
  <c r="K1436" i="24"/>
  <c r="K1437" i="24"/>
  <c r="K1438" i="24"/>
  <c r="K1439" i="24"/>
  <c r="K1440" i="24"/>
  <c r="K1441" i="24"/>
  <c r="K1442" i="24"/>
  <c r="K1443" i="24"/>
  <c r="K1444" i="24"/>
  <c r="K1445" i="24"/>
  <c r="K1446" i="24"/>
  <c r="K1447" i="24"/>
  <c r="K1448" i="24"/>
  <c r="K1449" i="24"/>
  <c r="K1450" i="24"/>
  <c r="K1451" i="24"/>
  <c r="K1452" i="24"/>
  <c r="K1453" i="24"/>
  <c r="K1454" i="24"/>
  <c r="K1455" i="24"/>
  <c r="K1456" i="24"/>
  <c r="K1457" i="24"/>
  <c r="K1458" i="24"/>
  <c r="K1459" i="24"/>
  <c r="K1460" i="24"/>
  <c r="K1461" i="24"/>
  <c r="K1462" i="24"/>
  <c r="K1463" i="24"/>
  <c r="K1464" i="24"/>
  <c r="K1465" i="24"/>
  <c r="K1466" i="24"/>
  <c r="K1467" i="24"/>
  <c r="K1468" i="24"/>
  <c r="K1469" i="24"/>
  <c r="K1470" i="24"/>
  <c r="K1471" i="24"/>
  <c r="K1472" i="24"/>
  <c r="K1473" i="24"/>
  <c r="K1474" i="24"/>
  <c r="K1475" i="24"/>
  <c r="K1476" i="24"/>
  <c r="K1477" i="24"/>
  <c r="K1478" i="24"/>
  <c r="K1479" i="24"/>
  <c r="K1480" i="24"/>
  <c r="K1481" i="24"/>
  <c r="K1482" i="24"/>
  <c r="K1483" i="24"/>
  <c r="K1484" i="24"/>
  <c r="K1485" i="24"/>
  <c r="K1486" i="24"/>
  <c r="K1487" i="24"/>
  <c r="K1488" i="24"/>
  <c r="K1489" i="24"/>
  <c r="K1490" i="24"/>
  <c r="K1491" i="24"/>
  <c r="K1492" i="24"/>
  <c r="K1493" i="24"/>
  <c r="K1494" i="24"/>
  <c r="K1495" i="24"/>
  <c r="K1496" i="24"/>
  <c r="K1497" i="24"/>
  <c r="K1498" i="24"/>
  <c r="K1499" i="24"/>
  <c r="K1500" i="24"/>
  <c r="K1501" i="24"/>
  <c r="K1502" i="24"/>
  <c r="K1503" i="24"/>
  <c r="K1504" i="24"/>
  <c r="K1505" i="24"/>
  <c r="K1506" i="24"/>
  <c r="K1507" i="24"/>
  <c r="K1508" i="24"/>
  <c r="K1509" i="24"/>
  <c r="K1510" i="24"/>
  <c r="K1511" i="24"/>
  <c r="K1512" i="24"/>
  <c r="K1513" i="24"/>
  <c r="K1514" i="24"/>
  <c r="K1515" i="24"/>
  <c r="K1516" i="24"/>
  <c r="K1517" i="24"/>
  <c r="K1518" i="24"/>
  <c r="K1519" i="24"/>
  <c r="K1520" i="24"/>
  <c r="K1521" i="24"/>
  <c r="K1522" i="24"/>
  <c r="K1523" i="24"/>
  <c r="K1524" i="24"/>
  <c r="K1525" i="24"/>
  <c r="K1526" i="24"/>
  <c r="K1527" i="24"/>
  <c r="K1528" i="24"/>
  <c r="K1529" i="24"/>
  <c r="K1530" i="24"/>
  <c r="K1531" i="24"/>
  <c r="K1532" i="24"/>
  <c r="K1533" i="24"/>
  <c r="K1534" i="24"/>
  <c r="K1535" i="24"/>
  <c r="K1536" i="24"/>
  <c r="K1537" i="24"/>
  <c r="K1538" i="24"/>
  <c r="K1539" i="24"/>
  <c r="K1540" i="24"/>
  <c r="K1541" i="24"/>
  <c r="K1542" i="24"/>
  <c r="K1543" i="24"/>
  <c r="K1544" i="24"/>
  <c r="K1545" i="24"/>
  <c r="K1546" i="24"/>
  <c r="K1547" i="24"/>
  <c r="K1548" i="24"/>
  <c r="K1549" i="24"/>
  <c r="K1550" i="24"/>
  <c r="K1551" i="24"/>
  <c r="K1552" i="24"/>
  <c r="K1553" i="24"/>
  <c r="K1554" i="24"/>
  <c r="K1555" i="24"/>
  <c r="K1556" i="24"/>
  <c r="K1557" i="24"/>
  <c r="K1558" i="24"/>
  <c r="K1559" i="24"/>
  <c r="K1560" i="24"/>
  <c r="K1561" i="24"/>
  <c r="K1562" i="24"/>
  <c r="K1563" i="24"/>
  <c r="K1564" i="24"/>
  <c r="K1565" i="24"/>
  <c r="K1566" i="24"/>
  <c r="K1567" i="24"/>
  <c r="K1568" i="24"/>
  <c r="K1569" i="24"/>
  <c r="K1570" i="24"/>
  <c r="K1571" i="24"/>
  <c r="K1572" i="24"/>
  <c r="K1573" i="24"/>
  <c r="K1574" i="24"/>
  <c r="K1575" i="24"/>
  <c r="K1576" i="24"/>
  <c r="K1577" i="24"/>
  <c r="K1578" i="24"/>
  <c r="K1579" i="24"/>
  <c r="K1580" i="24"/>
  <c r="K1581" i="24"/>
  <c r="K1582" i="24"/>
  <c r="K1583" i="24"/>
  <c r="K1584" i="24"/>
  <c r="K1585" i="24"/>
  <c r="K1586" i="24"/>
  <c r="K1587" i="24"/>
  <c r="K1588" i="24"/>
  <c r="K1589" i="24"/>
  <c r="K1590" i="24"/>
  <c r="K1591" i="24"/>
  <c r="K1592" i="24"/>
  <c r="K1593" i="24"/>
  <c r="K1594" i="24"/>
  <c r="K1595" i="24"/>
  <c r="K1596" i="24"/>
  <c r="K1597" i="24"/>
  <c r="K1598" i="24"/>
  <c r="K1599" i="24"/>
  <c r="K1600" i="24"/>
  <c r="K1601" i="24"/>
  <c r="K1602" i="24"/>
  <c r="K1603" i="24"/>
  <c r="K1604" i="24"/>
  <c r="K1605" i="24"/>
  <c r="K1606" i="24"/>
  <c r="K1607" i="24"/>
  <c r="K1608" i="24"/>
  <c r="K1609" i="24"/>
  <c r="K1610" i="24"/>
  <c r="K1611" i="24"/>
  <c r="K1612" i="24"/>
  <c r="K1613" i="24"/>
  <c r="K1614" i="24"/>
  <c r="K1615" i="24"/>
  <c r="K1616" i="24"/>
  <c r="K1617" i="24"/>
  <c r="K1618" i="24"/>
  <c r="K1619" i="24"/>
  <c r="K1620" i="24"/>
  <c r="K1621" i="24"/>
  <c r="K1622" i="24"/>
  <c r="K1623" i="24"/>
  <c r="K1624" i="24"/>
  <c r="K1625" i="24"/>
  <c r="K1626" i="24"/>
  <c r="K1627" i="24"/>
  <c r="K1628" i="24"/>
  <c r="K1629" i="24"/>
  <c r="K1630" i="24"/>
  <c r="K1631" i="24"/>
  <c r="K1632" i="24"/>
  <c r="K1633" i="24"/>
  <c r="K1634" i="24"/>
  <c r="K1635" i="24"/>
  <c r="K1636" i="24"/>
  <c r="K1637" i="24"/>
  <c r="K1638" i="24"/>
  <c r="K1639" i="24"/>
  <c r="K1640" i="24"/>
  <c r="K1641" i="24"/>
  <c r="K1642" i="24"/>
  <c r="K1643" i="24"/>
  <c r="K1644" i="24"/>
  <c r="K1645" i="24"/>
  <c r="K1646" i="24"/>
  <c r="K1647" i="24"/>
  <c r="K1648" i="24"/>
  <c r="K1649" i="24"/>
  <c r="K1650" i="24"/>
  <c r="K1651" i="24"/>
  <c r="K1652" i="24"/>
  <c r="K1653" i="24"/>
  <c r="K1654" i="24"/>
  <c r="K1655" i="24"/>
  <c r="K1656" i="24"/>
  <c r="K1657" i="24"/>
  <c r="K1658" i="24"/>
  <c r="K1659" i="24"/>
  <c r="K1660" i="24"/>
  <c r="K1661" i="24"/>
  <c r="K1662" i="24"/>
  <c r="K1663" i="24"/>
  <c r="K1664" i="24"/>
  <c r="K1665" i="24"/>
  <c r="K1666" i="24"/>
  <c r="K1667" i="24"/>
  <c r="K1668" i="24"/>
  <c r="K1669" i="24"/>
  <c r="K1670" i="24"/>
  <c r="K1671" i="24"/>
  <c r="K1672" i="24"/>
  <c r="K1673" i="24"/>
  <c r="K1674" i="24"/>
  <c r="K1675" i="24"/>
  <c r="K1676" i="24"/>
  <c r="K1677" i="24"/>
  <c r="K1678" i="24"/>
  <c r="K1679" i="24"/>
  <c r="K1680" i="24"/>
  <c r="K1681" i="24"/>
  <c r="K1682" i="24"/>
  <c r="K1683" i="24"/>
  <c r="K1684" i="24"/>
  <c r="K1685" i="24"/>
  <c r="K1686" i="24"/>
  <c r="K1687" i="24"/>
  <c r="K1688" i="24"/>
  <c r="K1689" i="24"/>
  <c r="K1690" i="24"/>
  <c r="K1691" i="24"/>
  <c r="K1692" i="24"/>
  <c r="K1693" i="24"/>
  <c r="K1694" i="24"/>
  <c r="K1695" i="24"/>
  <c r="K1696" i="24"/>
  <c r="K1697" i="24"/>
  <c r="K1698" i="24"/>
  <c r="K1699" i="24"/>
  <c r="K1700" i="24"/>
  <c r="K1701" i="24"/>
  <c r="K1702" i="24"/>
  <c r="K1703" i="24"/>
  <c r="K1704" i="24"/>
  <c r="K1705" i="24"/>
  <c r="K1706" i="24"/>
  <c r="K1707" i="24"/>
  <c r="K1708" i="24"/>
  <c r="K1709" i="24"/>
  <c r="K1710" i="24"/>
  <c r="K1711" i="24"/>
  <c r="K1712" i="24"/>
  <c r="K1713" i="24"/>
  <c r="K1714" i="24"/>
  <c r="K1715" i="24"/>
  <c r="K1716" i="24"/>
  <c r="K1717" i="24"/>
  <c r="K1718" i="24"/>
  <c r="K1719" i="24"/>
  <c r="K1720" i="24"/>
  <c r="K1721" i="24"/>
  <c r="K1722" i="24"/>
  <c r="K1723" i="24"/>
  <c r="K1724" i="24"/>
  <c r="K1725" i="24"/>
  <c r="K1726" i="24"/>
  <c r="K1727" i="24"/>
  <c r="K1728" i="24"/>
  <c r="K1729" i="24"/>
  <c r="K1730" i="24"/>
  <c r="K1731" i="24"/>
  <c r="K1732" i="24"/>
  <c r="K1733" i="24"/>
  <c r="K1734" i="24"/>
  <c r="K1735" i="24"/>
  <c r="K1736" i="24"/>
  <c r="K1737" i="24"/>
  <c r="K1738" i="24"/>
  <c r="K1739" i="24"/>
  <c r="K1740" i="24"/>
  <c r="K1741" i="24"/>
  <c r="K1742" i="24"/>
  <c r="K1743" i="24"/>
  <c r="K1744" i="24"/>
  <c r="K1745" i="24"/>
  <c r="K1746" i="24"/>
  <c r="K1747" i="24"/>
  <c r="K1748" i="24"/>
  <c r="K1749" i="24"/>
  <c r="K1750" i="24"/>
  <c r="K1751" i="24"/>
  <c r="K1752" i="24"/>
  <c r="K1753" i="24"/>
  <c r="K1754" i="24"/>
  <c r="K1755" i="24"/>
  <c r="K1756" i="24"/>
  <c r="K1757" i="24"/>
  <c r="K1758" i="24"/>
  <c r="K1759" i="24"/>
  <c r="K1760" i="24"/>
  <c r="K1761" i="24"/>
  <c r="K1762" i="24"/>
  <c r="K1763" i="24"/>
  <c r="K1764" i="24"/>
  <c r="K1765" i="24"/>
  <c r="K1766" i="24"/>
  <c r="K1767" i="24"/>
  <c r="K1768" i="24"/>
  <c r="K1769" i="24"/>
  <c r="K1770" i="24"/>
  <c r="K1771" i="24"/>
  <c r="K1772" i="24"/>
  <c r="K1773" i="24"/>
  <c r="K1774" i="24"/>
  <c r="K1775" i="24"/>
  <c r="K1776" i="24"/>
  <c r="K1777" i="24"/>
  <c r="K1778" i="24"/>
  <c r="K1779" i="24"/>
  <c r="K1780" i="24"/>
  <c r="K1781" i="24"/>
  <c r="K1782" i="24"/>
  <c r="K1783" i="24"/>
  <c r="K1784" i="24"/>
  <c r="K1785" i="24"/>
  <c r="K1786" i="24"/>
  <c r="K1787" i="24"/>
  <c r="K1788" i="24"/>
  <c r="K1789" i="24"/>
  <c r="K1790" i="24"/>
  <c r="K1791" i="24"/>
  <c r="K1792" i="24"/>
  <c r="K1793" i="24"/>
  <c r="K1794" i="24"/>
  <c r="K1795" i="24"/>
  <c r="K1796" i="24"/>
  <c r="K1797" i="24"/>
  <c r="K1798" i="24"/>
  <c r="K1799" i="24"/>
  <c r="K1800" i="24"/>
  <c r="K1801" i="24"/>
  <c r="K1802" i="24"/>
  <c r="K1803" i="24"/>
  <c r="K1804" i="24"/>
  <c r="K1805" i="24"/>
  <c r="K1806" i="24"/>
  <c r="K1807" i="24"/>
  <c r="K1808" i="24"/>
  <c r="K1809" i="24"/>
  <c r="K1810" i="24"/>
  <c r="K1811" i="24"/>
  <c r="K1812" i="24"/>
  <c r="K1813" i="24"/>
  <c r="K1814" i="24"/>
  <c r="K1815" i="24"/>
  <c r="K1816" i="24"/>
  <c r="K1817" i="24"/>
  <c r="K1818" i="24"/>
  <c r="K1819" i="24"/>
  <c r="K1820" i="24"/>
  <c r="K1821" i="24"/>
  <c r="K1822" i="24"/>
  <c r="K1823" i="24"/>
  <c r="K1824" i="24"/>
  <c r="K1825" i="24"/>
  <c r="K1826" i="24"/>
  <c r="K1827" i="24"/>
  <c r="K1828" i="24"/>
  <c r="K1829" i="24"/>
  <c r="K1830" i="24"/>
  <c r="K1831" i="24"/>
  <c r="K1832" i="24"/>
  <c r="K1833" i="24"/>
  <c r="K1834" i="24"/>
  <c r="K1835" i="24"/>
  <c r="K1836" i="24"/>
  <c r="K1837" i="24"/>
  <c r="K1838" i="24"/>
  <c r="K1839" i="24"/>
  <c r="K1840" i="24"/>
  <c r="K1841" i="24"/>
  <c r="K1842" i="24"/>
  <c r="K1843" i="24"/>
  <c r="K1844" i="24"/>
  <c r="K1845" i="24"/>
  <c r="K1846" i="24"/>
  <c r="K1847" i="24"/>
  <c r="K1848" i="24"/>
  <c r="K1849" i="24"/>
  <c r="K1850" i="24"/>
  <c r="K1851" i="24"/>
  <c r="K1852" i="24"/>
  <c r="K1853" i="24"/>
  <c r="K1854" i="24"/>
  <c r="K1855" i="24"/>
  <c r="K1856" i="24"/>
  <c r="K1857" i="24"/>
  <c r="K1858" i="24"/>
  <c r="K1859" i="24"/>
  <c r="K1860" i="24"/>
  <c r="K1861" i="24"/>
  <c r="K1862" i="24"/>
  <c r="K1863" i="24"/>
  <c r="K1864" i="24"/>
  <c r="K1865" i="24"/>
  <c r="K1866" i="24"/>
  <c r="K1867" i="24"/>
  <c r="K1868" i="24"/>
  <c r="K1869" i="24"/>
  <c r="K1870" i="24"/>
  <c r="K1871" i="24"/>
  <c r="K1872" i="24"/>
  <c r="K1873" i="24"/>
  <c r="K1874" i="24"/>
  <c r="K1875" i="24"/>
  <c r="K1876" i="24"/>
  <c r="K1877" i="24"/>
  <c r="K1878" i="24"/>
  <c r="K1879" i="24"/>
  <c r="K1880" i="24"/>
  <c r="K1881" i="24"/>
  <c r="K1882" i="24"/>
  <c r="K1883" i="24"/>
  <c r="K1884" i="24"/>
  <c r="K1885" i="24"/>
  <c r="K1886" i="24"/>
  <c r="K1887" i="24"/>
  <c r="K1888" i="24"/>
  <c r="K1889" i="24"/>
  <c r="K1890" i="24"/>
  <c r="K1891" i="24"/>
  <c r="K1892" i="24"/>
  <c r="K1893" i="24"/>
  <c r="K1894" i="24"/>
  <c r="K1895" i="24"/>
  <c r="K1896" i="24"/>
  <c r="K1897" i="24"/>
  <c r="K1898" i="24"/>
  <c r="K1899" i="24"/>
  <c r="K1900" i="24"/>
  <c r="K1901" i="24"/>
  <c r="K1902" i="24"/>
  <c r="K1903" i="24"/>
  <c r="K1904" i="24"/>
  <c r="K1905" i="24"/>
  <c r="K1906" i="24"/>
  <c r="K1907" i="24"/>
  <c r="K1908" i="24"/>
  <c r="K1909" i="24"/>
  <c r="K1910" i="24"/>
  <c r="K1911" i="24"/>
  <c r="K1912" i="24"/>
  <c r="K1913" i="24"/>
  <c r="K1914" i="24"/>
  <c r="K1915" i="24"/>
  <c r="K1916" i="24"/>
  <c r="K1917" i="24"/>
  <c r="K1918" i="24"/>
  <c r="K1919" i="24"/>
  <c r="K1920" i="24"/>
  <c r="K1921" i="24"/>
  <c r="K1922" i="24"/>
  <c r="K1923" i="24"/>
  <c r="K1924" i="24"/>
  <c r="K1925" i="24"/>
  <c r="K1926" i="24"/>
  <c r="K1927" i="24"/>
  <c r="K1928" i="24"/>
  <c r="K1929" i="24"/>
  <c r="K1930" i="24"/>
  <c r="K1931" i="24"/>
  <c r="K1932" i="24"/>
  <c r="K1933" i="24"/>
  <c r="K1934" i="24"/>
  <c r="K1935" i="24"/>
  <c r="K1936" i="24"/>
  <c r="K1937" i="24"/>
  <c r="K1938" i="24"/>
  <c r="K1939" i="24"/>
  <c r="K1940" i="24"/>
  <c r="K1941" i="24"/>
  <c r="K1942" i="24"/>
  <c r="K1943" i="24"/>
  <c r="K1944" i="24"/>
  <c r="K1945" i="24"/>
  <c r="K1946" i="24"/>
  <c r="K1947" i="24"/>
  <c r="K1948" i="24"/>
  <c r="K1949" i="24"/>
  <c r="K1950" i="24"/>
  <c r="K1951" i="24"/>
  <c r="K1952" i="24"/>
  <c r="K1953" i="24"/>
  <c r="K1954" i="24"/>
  <c r="K1955" i="24"/>
  <c r="K1956" i="24"/>
  <c r="K1957" i="24"/>
  <c r="K1958" i="24"/>
  <c r="K1959" i="24"/>
  <c r="K1960" i="24"/>
  <c r="K1961" i="24"/>
  <c r="K1962" i="24"/>
  <c r="K1963" i="24"/>
  <c r="K1964" i="24"/>
  <c r="K1965" i="24"/>
  <c r="K1966" i="24"/>
  <c r="K1967" i="24"/>
  <c r="K1968" i="24"/>
  <c r="K1969" i="24"/>
  <c r="K1970" i="24"/>
  <c r="K1971" i="24"/>
  <c r="K1972" i="24"/>
  <c r="K1973" i="24"/>
  <c r="K1974" i="24"/>
  <c r="K1975" i="24"/>
  <c r="K1976" i="24"/>
  <c r="K1977" i="24"/>
  <c r="K1978" i="24"/>
  <c r="K1979" i="24"/>
  <c r="K1980" i="24"/>
  <c r="K1981" i="24"/>
  <c r="K1982" i="24"/>
  <c r="K1983" i="24"/>
  <c r="K1984" i="24"/>
  <c r="K1985" i="24"/>
  <c r="K1986" i="24"/>
  <c r="K1987" i="24"/>
  <c r="K1988" i="24"/>
  <c r="K1989" i="24"/>
  <c r="K1990" i="24"/>
  <c r="K1991" i="24"/>
  <c r="K1992" i="24"/>
  <c r="K1993" i="24"/>
  <c r="K1994" i="24"/>
  <c r="K1995" i="24"/>
  <c r="K1996" i="24"/>
  <c r="K1997" i="24"/>
  <c r="K1998" i="24"/>
  <c r="K1999" i="24"/>
  <c r="K2000" i="24"/>
  <c r="K2001" i="24"/>
  <c r="K2002" i="24"/>
  <c r="K2003" i="24"/>
  <c r="K2004" i="24"/>
  <c r="K2005" i="24"/>
  <c r="K2006" i="24"/>
  <c r="K2007" i="24"/>
  <c r="K2008" i="24"/>
  <c r="K2009" i="24"/>
  <c r="K2010" i="24"/>
  <c r="K2011" i="24"/>
  <c r="K2012" i="24"/>
  <c r="K2013" i="24"/>
  <c r="K2014" i="24"/>
  <c r="K2015" i="24"/>
  <c r="K2016" i="24"/>
  <c r="K2017" i="24"/>
  <c r="K2018" i="24"/>
  <c r="K2019" i="24"/>
  <c r="K2020" i="24"/>
  <c r="K2021" i="24"/>
  <c r="K2022" i="24"/>
  <c r="K2023" i="24"/>
  <c r="K2024" i="24"/>
  <c r="K2025" i="24"/>
  <c r="K2026" i="24"/>
  <c r="K2027" i="24"/>
  <c r="K2028" i="24"/>
  <c r="K2029" i="24"/>
  <c r="K2030" i="24"/>
  <c r="K2031" i="24"/>
  <c r="K2032" i="24"/>
  <c r="K2033" i="24"/>
  <c r="K2034" i="24"/>
  <c r="K2035" i="24"/>
  <c r="K2036" i="24"/>
  <c r="K2037" i="24"/>
  <c r="K2038" i="24"/>
  <c r="K2039" i="24"/>
  <c r="K2040" i="24"/>
  <c r="K2041" i="24"/>
  <c r="K2042" i="24"/>
  <c r="K2043" i="24"/>
  <c r="K2044" i="24"/>
  <c r="K2045" i="24"/>
  <c r="K2046" i="24"/>
  <c r="K2047" i="24"/>
  <c r="K2048" i="24"/>
  <c r="K2049" i="24"/>
  <c r="K2050" i="24"/>
  <c r="K2051" i="24"/>
  <c r="K2052" i="24"/>
  <c r="K2053" i="24"/>
  <c r="K2054" i="24"/>
  <c r="K2055" i="24"/>
  <c r="K2056" i="24"/>
  <c r="K2057" i="24"/>
  <c r="K2058" i="24"/>
  <c r="K2059" i="24"/>
  <c r="K2060" i="24"/>
  <c r="K2061" i="24"/>
  <c r="K2062" i="24"/>
  <c r="K2063" i="24"/>
  <c r="K2064" i="24"/>
  <c r="K2065" i="24"/>
  <c r="K2066" i="24"/>
  <c r="K2067" i="24"/>
  <c r="K2068" i="24"/>
  <c r="K2069" i="24"/>
  <c r="K2070" i="24"/>
  <c r="K2071" i="24"/>
  <c r="K2072" i="24"/>
  <c r="K2073" i="24"/>
  <c r="K2074" i="24"/>
  <c r="K2075" i="24"/>
  <c r="K2076" i="24"/>
  <c r="K2077" i="24"/>
  <c r="K2078" i="24"/>
  <c r="K2079" i="24"/>
  <c r="K2080" i="24"/>
  <c r="K2081" i="24"/>
  <c r="K2082" i="24"/>
  <c r="K2083" i="24"/>
  <c r="K2084" i="24"/>
  <c r="K2085" i="24"/>
  <c r="K2086" i="24"/>
  <c r="K2087" i="24"/>
  <c r="K2088" i="24"/>
  <c r="K2089" i="24"/>
  <c r="K2090" i="24"/>
  <c r="K2091" i="24"/>
  <c r="K2092" i="24"/>
  <c r="K2093" i="24"/>
  <c r="K2094" i="24"/>
  <c r="K2095" i="24"/>
  <c r="K2096" i="24"/>
  <c r="K2097" i="24"/>
  <c r="K2098" i="24"/>
  <c r="K2099" i="24"/>
  <c r="K2100" i="24"/>
  <c r="K2101" i="24"/>
  <c r="K2102" i="24"/>
  <c r="K2103" i="24"/>
  <c r="K2104" i="24"/>
  <c r="K2105" i="24"/>
  <c r="K2106" i="24"/>
  <c r="K2107" i="24"/>
  <c r="K2108" i="24"/>
  <c r="K2109" i="24"/>
  <c r="K2110" i="24"/>
  <c r="K2111" i="24"/>
  <c r="K2112" i="24"/>
  <c r="K2113" i="24"/>
  <c r="K2114" i="24"/>
  <c r="K2115" i="24"/>
  <c r="K2116" i="24"/>
  <c r="K2117" i="24"/>
  <c r="K2118" i="24"/>
  <c r="K2119" i="24"/>
  <c r="K2120" i="24"/>
  <c r="K2121" i="24"/>
  <c r="K2122" i="24"/>
  <c r="K2123" i="24"/>
  <c r="K2124" i="24"/>
  <c r="K2125" i="24"/>
  <c r="K2126" i="24"/>
  <c r="K2127" i="24"/>
  <c r="K2128" i="24"/>
  <c r="K2129" i="24"/>
  <c r="K2130" i="24"/>
  <c r="K2131" i="24"/>
  <c r="K2132" i="24"/>
  <c r="K2133" i="24"/>
  <c r="K2134" i="24"/>
  <c r="K2135" i="24"/>
  <c r="K2136" i="24"/>
  <c r="K2137" i="24"/>
  <c r="K2138" i="24"/>
  <c r="K2139" i="24"/>
  <c r="K2140" i="24"/>
  <c r="K2141" i="24"/>
  <c r="K2142" i="24"/>
  <c r="K2143" i="24"/>
  <c r="K2144" i="24"/>
  <c r="K2145" i="24"/>
  <c r="K2146" i="24"/>
  <c r="K2147" i="24"/>
  <c r="K2148" i="24"/>
  <c r="K2149" i="24"/>
  <c r="K2150" i="24"/>
  <c r="K2151" i="24"/>
  <c r="K2152" i="24"/>
  <c r="K2153" i="24"/>
  <c r="K2154" i="24"/>
  <c r="K2155" i="24"/>
  <c r="K2156" i="24"/>
  <c r="K2157" i="24"/>
  <c r="K2158" i="24"/>
  <c r="K2159" i="24"/>
  <c r="K2160" i="24"/>
  <c r="K2161" i="24"/>
  <c r="K2162" i="24"/>
  <c r="K2163" i="24"/>
  <c r="K2164" i="24"/>
  <c r="K2165" i="24"/>
  <c r="K2166" i="24"/>
  <c r="K2167" i="24"/>
  <c r="K2168" i="24"/>
  <c r="K2169" i="24"/>
  <c r="K2170" i="24"/>
  <c r="K2171" i="24"/>
  <c r="K2172" i="24"/>
  <c r="K2173" i="24"/>
  <c r="K2174" i="24"/>
  <c r="K2175" i="24"/>
  <c r="K2176" i="24"/>
  <c r="K2177" i="24"/>
  <c r="K2178" i="24"/>
  <c r="K2179" i="24"/>
  <c r="K2180" i="24"/>
  <c r="K2181" i="24"/>
  <c r="K2182" i="24"/>
  <c r="K2183" i="24"/>
  <c r="K2184" i="24"/>
  <c r="K2185" i="24"/>
  <c r="K2186" i="24"/>
  <c r="K2187" i="24"/>
  <c r="K2188" i="24"/>
  <c r="K2189" i="24"/>
  <c r="K2190" i="24"/>
  <c r="K2191" i="24"/>
  <c r="K2192" i="24"/>
  <c r="K2193" i="24"/>
  <c r="K2194" i="24"/>
  <c r="K2195" i="24"/>
  <c r="K2196" i="24"/>
  <c r="K2197" i="24"/>
  <c r="K2198" i="24"/>
  <c r="K2199" i="24"/>
  <c r="K2200" i="24"/>
  <c r="K2201" i="24"/>
  <c r="K2202" i="24"/>
  <c r="K2203" i="24"/>
  <c r="K2204" i="24"/>
  <c r="K2205" i="24"/>
  <c r="K2206" i="24"/>
  <c r="K2207" i="24"/>
  <c r="K2208" i="24"/>
  <c r="K2209" i="24"/>
  <c r="K2210" i="24"/>
  <c r="K2211" i="24"/>
  <c r="K2212" i="24"/>
  <c r="K2213" i="24"/>
  <c r="K2214" i="24"/>
  <c r="K2215" i="24"/>
  <c r="K2216" i="24"/>
  <c r="K2217" i="24"/>
  <c r="K2218" i="24"/>
  <c r="K2219" i="24"/>
  <c r="K2220" i="24"/>
  <c r="K2221" i="24"/>
  <c r="K2222" i="24"/>
  <c r="K2223" i="24"/>
  <c r="K2224" i="24"/>
  <c r="K2225" i="24"/>
  <c r="K2226" i="24"/>
  <c r="K2227" i="24"/>
  <c r="K2228" i="24"/>
  <c r="K2229" i="24"/>
  <c r="K2230" i="24"/>
  <c r="K2231" i="24"/>
  <c r="K2232" i="24"/>
  <c r="K2233" i="24"/>
  <c r="K2234" i="24"/>
  <c r="K2235" i="24"/>
  <c r="K2236" i="24"/>
  <c r="K2237" i="24"/>
  <c r="K2238" i="24"/>
  <c r="K2239" i="24"/>
  <c r="K2240" i="24"/>
  <c r="K2241" i="24"/>
  <c r="K2242" i="24"/>
  <c r="K2243" i="24"/>
  <c r="K2244" i="24"/>
  <c r="K2245" i="24"/>
  <c r="K2246" i="24"/>
  <c r="K2247" i="24"/>
  <c r="K2248" i="24"/>
  <c r="K2249" i="24"/>
  <c r="K2250" i="24"/>
  <c r="K2251" i="24"/>
  <c r="K2252" i="24"/>
  <c r="K2253" i="24"/>
  <c r="K2254" i="24"/>
  <c r="K2255" i="24"/>
  <c r="K2256" i="24"/>
  <c r="K2257" i="24"/>
  <c r="K2258" i="24"/>
  <c r="K2259" i="24"/>
  <c r="K2260" i="24"/>
  <c r="K2261" i="24"/>
  <c r="K2262" i="24"/>
  <c r="K2263" i="24"/>
  <c r="K2264" i="24"/>
  <c r="K2265" i="24"/>
  <c r="K2266" i="24"/>
  <c r="K2267" i="24"/>
  <c r="K2268" i="24"/>
  <c r="K2269" i="24"/>
  <c r="K2270" i="24"/>
  <c r="K2271" i="24"/>
  <c r="K2272" i="24"/>
  <c r="K2273" i="24"/>
  <c r="K2274" i="24"/>
  <c r="K2275" i="24"/>
  <c r="K2276" i="24"/>
  <c r="K2277" i="24"/>
  <c r="K2278" i="24"/>
  <c r="K2279" i="24"/>
  <c r="K2280" i="24"/>
  <c r="K2281" i="24"/>
  <c r="K2282" i="24"/>
  <c r="K2283" i="24"/>
  <c r="K2284" i="24"/>
  <c r="K2285" i="24"/>
  <c r="K2286" i="24"/>
  <c r="K2287" i="24"/>
  <c r="K2288" i="24"/>
  <c r="K2289" i="24"/>
  <c r="K2290" i="24"/>
  <c r="K2291" i="24"/>
  <c r="K2292" i="24"/>
  <c r="K2293" i="24"/>
  <c r="K2294" i="24"/>
  <c r="K2295" i="24"/>
  <c r="K2296" i="24"/>
  <c r="K2297" i="24"/>
  <c r="K2298" i="24"/>
  <c r="K2299" i="24"/>
  <c r="K2300" i="24"/>
  <c r="K2301" i="24"/>
  <c r="K2302" i="24"/>
  <c r="K2303" i="24"/>
  <c r="K2304" i="24"/>
  <c r="K2305" i="24"/>
  <c r="K2306" i="24"/>
  <c r="K2307" i="24"/>
  <c r="K2308" i="24"/>
  <c r="K2309" i="24"/>
  <c r="K2310" i="24"/>
  <c r="K2311" i="24"/>
  <c r="K2312" i="24"/>
  <c r="K2313" i="24"/>
  <c r="K2314" i="24"/>
  <c r="K2315" i="24"/>
  <c r="K2316" i="24"/>
  <c r="K2317" i="24"/>
  <c r="K2318" i="24"/>
  <c r="K2319" i="24"/>
  <c r="K2320" i="24"/>
  <c r="K2321" i="24"/>
  <c r="K2322" i="24"/>
  <c r="K2323" i="24"/>
  <c r="K2324" i="24"/>
  <c r="K2325" i="24"/>
  <c r="K2326" i="24"/>
  <c r="K2327" i="24"/>
  <c r="K2328" i="24"/>
  <c r="K2329" i="24"/>
  <c r="K2330" i="24"/>
  <c r="K2331" i="24"/>
  <c r="K2332" i="24"/>
  <c r="K2333" i="24"/>
  <c r="K2334" i="24"/>
  <c r="K2335" i="24"/>
  <c r="K2336" i="24"/>
  <c r="K2337" i="24"/>
  <c r="K2338" i="24"/>
  <c r="K2339" i="24"/>
  <c r="K2340" i="24"/>
  <c r="K2341" i="24"/>
  <c r="K2342" i="24"/>
  <c r="K2343" i="24"/>
  <c r="K2344" i="24"/>
  <c r="K2345" i="24"/>
  <c r="K2346" i="24"/>
  <c r="K2347" i="24"/>
  <c r="K2348" i="24"/>
  <c r="K2349" i="24"/>
  <c r="K2350" i="24"/>
  <c r="K2351" i="24"/>
  <c r="K2352" i="24"/>
  <c r="K2353" i="24"/>
  <c r="K2354" i="24"/>
  <c r="K2355" i="24"/>
  <c r="K2356" i="24"/>
  <c r="K2357" i="24"/>
  <c r="K2358" i="24"/>
  <c r="K2359" i="24"/>
  <c r="K2360" i="24"/>
  <c r="K2361" i="24"/>
  <c r="K2362" i="24"/>
  <c r="K2363" i="24"/>
  <c r="K2364" i="24"/>
  <c r="K2365" i="24"/>
  <c r="K2366" i="24"/>
  <c r="K2367" i="24"/>
  <c r="K2368" i="24"/>
  <c r="K2369" i="24"/>
  <c r="K2370" i="24"/>
  <c r="K2371" i="24"/>
  <c r="K2372" i="24"/>
  <c r="K2373" i="24"/>
  <c r="K2374" i="24"/>
  <c r="K2375" i="24"/>
  <c r="K2376" i="24"/>
  <c r="K2377" i="24"/>
  <c r="K2378" i="24"/>
  <c r="K2379" i="24"/>
  <c r="K2380" i="24"/>
  <c r="K2381" i="24"/>
  <c r="K2382" i="24"/>
  <c r="K2383" i="24"/>
  <c r="K2384" i="24"/>
  <c r="K2385" i="24"/>
  <c r="K2386" i="24"/>
  <c r="K2387" i="24"/>
  <c r="K2388" i="24"/>
  <c r="K2389" i="24"/>
  <c r="K2390" i="24"/>
  <c r="K2391" i="24"/>
  <c r="K2392" i="24"/>
  <c r="K2393" i="24"/>
  <c r="K2394" i="24"/>
  <c r="K2395" i="24"/>
  <c r="K2396" i="24"/>
  <c r="K2397" i="24"/>
  <c r="K2398" i="24"/>
  <c r="K2399" i="24"/>
  <c r="K2400" i="24"/>
  <c r="K2401" i="24"/>
  <c r="K2402" i="24"/>
  <c r="K2403" i="24"/>
  <c r="K2404" i="24"/>
  <c r="K2405" i="24"/>
  <c r="K2406" i="24"/>
  <c r="K2407" i="24"/>
  <c r="K2408" i="24"/>
  <c r="K2409" i="24"/>
  <c r="K2410" i="24"/>
  <c r="K2411" i="24"/>
  <c r="K2412" i="24"/>
  <c r="K2413" i="24"/>
  <c r="K2414" i="24"/>
  <c r="K2415" i="24"/>
  <c r="K2416" i="24"/>
  <c r="K2417" i="24"/>
  <c r="K2418" i="24"/>
  <c r="K2419" i="24"/>
  <c r="K2420" i="24"/>
  <c r="K2421" i="24"/>
  <c r="K2422" i="24"/>
  <c r="K2423" i="24"/>
  <c r="K2424" i="24"/>
  <c r="K2425" i="24"/>
  <c r="K2426" i="24"/>
  <c r="K2427" i="24"/>
  <c r="K2428" i="24"/>
  <c r="K2429" i="24"/>
  <c r="K2430" i="24"/>
  <c r="K2431" i="24"/>
  <c r="K2432" i="24"/>
  <c r="K2433" i="24"/>
  <c r="K2434" i="24"/>
  <c r="K2435" i="24"/>
  <c r="K2436" i="24"/>
  <c r="K2437" i="24"/>
  <c r="K2438" i="24"/>
  <c r="K2439" i="24"/>
  <c r="K2440" i="24"/>
  <c r="K2441" i="24"/>
  <c r="K2442" i="24"/>
  <c r="K2443" i="24"/>
  <c r="K2444" i="24"/>
  <c r="K2445" i="24"/>
  <c r="K2446" i="24"/>
  <c r="K2447" i="24"/>
  <c r="K2448" i="24"/>
  <c r="K2449" i="24"/>
  <c r="K2450" i="24"/>
  <c r="K2451" i="24"/>
  <c r="K2452" i="24"/>
  <c r="K2453" i="24"/>
  <c r="K2454" i="24"/>
  <c r="K2455" i="24"/>
  <c r="K2456" i="24"/>
  <c r="K2457" i="24"/>
  <c r="K2458" i="24"/>
  <c r="K2459" i="24"/>
  <c r="K2460" i="24"/>
  <c r="K2461" i="24"/>
  <c r="K2462" i="24"/>
  <c r="K2463" i="24"/>
  <c r="K2464" i="24"/>
  <c r="K2465" i="24"/>
  <c r="K2466" i="24"/>
  <c r="K2467" i="24"/>
  <c r="K2468" i="24"/>
  <c r="K2469" i="24"/>
  <c r="K2470" i="24"/>
  <c r="K2471" i="24"/>
  <c r="K2472" i="24"/>
  <c r="K2473" i="24"/>
  <c r="K2474" i="24"/>
  <c r="K2475" i="24"/>
  <c r="K2476" i="24"/>
  <c r="K2477" i="24"/>
  <c r="K2478" i="24"/>
  <c r="K2479" i="24"/>
  <c r="K2480" i="24"/>
  <c r="K2481" i="24"/>
  <c r="K2482" i="24"/>
  <c r="K2483" i="24"/>
  <c r="K2484" i="24"/>
  <c r="K2485" i="24"/>
  <c r="K2486" i="24"/>
  <c r="K2487" i="24"/>
  <c r="K2488" i="24"/>
  <c r="K2489" i="24"/>
  <c r="K2490" i="24"/>
  <c r="K2491" i="24"/>
  <c r="K2492" i="24"/>
  <c r="K2493" i="24"/>
  <c r="K2494" i="24"/>
  <c r="K2495" i="24"/>
  <c r="K2496" i="24"/>
  <c r="K2497" i="24"/>
  <c r="K2498" i="24"/>
  <c r="K2499" i="24"/>
  <c r="K2500" i="24"/>
  <c r="K2501" i="24"/>
  <c r="K2502" i="24"/>
  <c r="K2503" i="24"/>
  <c r="K2504" i="24"/>
  <c r="K2505" i="24"/>
  <c r="K2506" i="24"/>
  <c r="K2507" i="24"/>
  <c r="K2508" i="24"/>
  <c r="K2509" i="24"/>
  <c r="K2510" i="24"/>
  <c r="K2511" i="24"/>
  <c r="K2512" i="24"/>
  <c r="K2513" i="24"/>
  <c r="K2514" i="24"/>
  <c r="K2515" i="24"/>
  <c r="K2516" i="24"/>
  <c r="K2517" i="24"/>
  <c r="K2518" i="24"/>
  <c r="K2519" i="24"/>
  <c r="K2520" i="24"/>
  <c r="K2521" i="24"/>
  <c r="K2522" i="24"/>
  <c r="K2523" i="24"/>
  <c r="K2524" i="24"/>
  <c r="K2525" i="24"/>
  <c r="K2526" i="24"/>
  <c r="K2527" i="24"/>
  <c r="K2528" i="24"/>
  <c r="K2529" i="24"/>
  <c r="K2530" i="24"/>
  <c r="K2531" i="24"/>
  <c r="K2532" i="24"/>
  <c r="K2533" i="24"/>
  <c r="K2534" i="24"/>
  <c r="K2535" i="24"/>
  <c r="K2536" i="24"/>
  <c r="K2537" i="24"/>
  <c r="K2538" i="24"/>
  <c r="K2539" i="24"/>
  <c r="K2540" i="24"/>
  <c r="K2541" i="24"/>
  <c r="K2542" i="24"/>
  <c r="K2543" i="24"/>
  <c r="K2544" i="24"/>
  <c r="K2545" i="24"/>
  <c r="K2546" i="24"/>
  <c r="K2547" i="24"/>
  <c r="K2548" i="24"/>
  <c r="K2549" i="24"/>
  <c r="K2550" i="24"/>
  <c r="K2551" i="24"/>
  <c r="K2552" i="24"/>
  <c r="K2553" i="24"/>
  <c r="K2554" i="24"/>
  <c r="K2555" i="24"/>
  <c r="K2556" i="24"/>
  <c r="K2557" i="24"/>
  <c r="K2558" i="24"/>
  <c r="K2559" i="24"/>
  <c r="K2560" i="24"/>
  <c r="K2561" i="24"/>
  <c r="K2562" i="24"/>
  <c r="K2563" i="24"/>
  <c r="K2564" i="24"/>
  <c r="K2565" i="24"/>
  <c r="K2566" i="24"/>
  <c r="K2567" i="24"/>
  <c r="K2568" i="24"/>
  <c r="K2569" i="24"/>
  <c r="K2570" i="24"/>
  <c r="K2571" i="24"/>
  <c r="K2572" i="24"/>
  <c r="K2573" i="24"/>
  <c r="K2574" i="24"/>
  <c r="K2575" i="24"/>
  <c r="K2576" i="24"/>
  <c r="K2577" i="24"/>
  <c r="K2578" i="24"/>
  <c r="K2579" i="24"/>
  <c r="K2580" i="24"/>
  <c r="K2581" i="24"/>
  <c r="K2582" i="24"/>
  <c r="K2583" i="24"/>
  <c r="K2584" i="24"/>
  <c r="K2585" i="24"/>
  <c r="K2586" i="24"/>
  <c r="K2587" i="24"/>
  <c r="K2588" i="24"/>
  <c r="K2589" i="24"/>
  <c r="K2590" i="24"/>
  <c r="K2591" i="24"/>
  <c r="K2592" i="24"/>
  <c r="K2593" i="24"/>
  <c r="K2594" i="24"/>
  <c r="K2595" i="24"/>
  <c r="K2596" i="24"/>
  <c r="K2597" i="24"/>
  <c r="K2598" i="24"/>
  <c r="K2599" i="24"/>
  <c r="K2600" i="24"/>
  <c r="K2601" i="24"/>
  <c r="K2602" i="24"/>
  <c r="K2603" i="24"/>
  <c r="K2604" i="24"/>
  <c r="K2605" i="24"/>
  <c r="K2606" i="24"/>
  <c r="K2607" i="24"/>
  <c r="K2608" i="24"/>
  <c r="K2609" i="24"/>
  <c r="K2610" i="24"/>
  <c r="K2611" i="24"/>
  <c r="K2612" i="24"/>
  <c r="K2613" i="24"/>
  <c r="K2614" i="24"/>
  <c r="K2615" i="24"/>
  <c r="K2616" i="24"/>
  <c r="K2617" i="24"/>
  <c r="K2618" i="24"/>
  <c r="K2619" i="24"/>
  <c r="K2620" i="24"/>
  <c r="K2621" i="24"/>
  <c r="K2622" i="24"/>
  <c r="K2623" i="24"/>
  <c r="K2624" i="24"/>
  <c r="K2625" i="24"/>
  <c r="K2626" i="24"/>
  <c r="K2627" i="24"/>
  <c r="K2628" i="24"/>
  <c r="K2629" i="24"/>
  <c r="K2630" i="24"/>
  <c r="K2631" i="24"/>
  <c r="K2632" i="24"/>
  <c r="K2633" i="24"/>
  <c r="K2634" i="24"/>
  <c r="K2635" i="24"/>
  <c r="K2636" i="24"/>
  <c r="K2637" i="24"/>
  <c r="K2638" i="24"/>
  <c r="K2639" i="24"/>
  <c r="K2640" i="24"/>
  <c r="K2641" i="24"/>
  <c r="K2642" i="24"/>
  <c r="K2643" i="24"/>
  <c r="K2644" i="24"/>
  <c r="K2645" i="24"/>
  <c r="K2646" i="24"/>
  <c r="K2647" i="24"/>
  <c r="K2648" i="24"/>
  <c r="K2649" i="24"/>
  <c r="K2650" i="24"/>
  <c r="K2651" i="24"/>
  <c r="K2652" i="24"/>
  <c r="K2653" i="24"/>
  <c r="K2654" i="24"/>
  <c r="K2655" i="24"/>
  <c r="K2656" i="24"/>
  <c r="K2657" i="24"/>
  <c r="K2658" i="24"/>
  <c r="K2659" i="24"/>
  <c r="K2660" i="24"/>
  <c r="K2661" i="24"/>
  <c r="K2662" i="24"/>
  <c r="K2663" i="24"/>
  <c r="K2664" i="24"/>
  <c r="K2665" i="24"/>
  <c r="K2666" i="24"/>
  <c r="K2667" i="24"/>
  <c r="K2668" i="24"/>
  <c r="K2669" i="24"/>
  <c r="K2670" i="24"/>
  <c r="K2671" i="24"/>
  <c r="K2672" i="24"/>
  <c r="K2673" i="24"/>
  <c r="K2674" i="24"/>
  <c r="K2675" i="24"/>
  <c r="K2676" i="24"/>
  <c r="K2677" i="24"/>
  <c r="K2678" i="24"/>
  <c r="K2679" i="24"/>
  <c r="K2680" i="24"/>
  <c r="K2681" i="24"/>
  <c r="K2682" i="24"/>
  <c r="K2683" i="24"/>
  <c r="K2684" i="24"/>
  <c r="K2685" i="24"/>
  <c r="K2686" i="24"/>
  <c r="K2687" i="24"/>
  <c r="K2688" i="24"/>
  <c r="K2689" i="24"/>
  <c r="K2690" i="24"/>
  <c r="K2691" i="24"/>
  <c r="K2692" i="24"/>
  <c r="K2693" i="24"/>
  <c r="K2694" i="24"/>
  <c r="K2695" i="24"/>
  <c r="K2696" i="24"/>
  <c r="K2697" i="24"/>
  <c r="K2698" i="24"/>
  <c r="K2699" i="24"/>
  <c r="K2700" i="24"/>
  <c r="K2701" i="24"/>
  <c r="K2702" i="24"/>
  <c r="K2703" i="24"/>
  <c r="K2704" i="24"/>
  <c r="K2705" i="24"/>
  <c r="K2706" i="24"/>
  <c r="K2707" i="24"/>
  <c r="K2708" i="24"/>
  <c r="K2709" i="24"/>
  <c r="K2710" i="24"/>
  <c r="K2711" i="24"/>
  <c r="K2712" i="24"/>
  <c r="K2713" i="24"/>
  <c r="K2714" i="24"/>
  <c r="K2715" i="24"/>
  <c r="K2716" i="24"/>
  <c r="K2717" i="24"/>
  <c r="K2718" i="24"/>
  <c r="K2719" i="24"/>
  <c r="K2720" i="24"/>
  <c r="K2721" i="24"/>
  <c r="K2722" i="24"/>
  <c r="K2723" i="24"/>
  <c r="K2724" i="24"/>
  <c r="K2725" i="24"/>
  <c r="K2726" i="24"/>
  <c r="K2727" i="24"/>
  <c r="K2728" i="24"/>
  <c r="K2729" i="24"/>
  <c r="K2730" i="24"/>
  <c r="K2731" i="24"/>
  <c r="K2732" i="24"/>
  <c r="K2733" i="24"/>
  <c r="K2734" i="24"/>
  <c r="K2735" i="24"/>
  <c r="K2736" i="24"/>
  <c r="K2737" i="24"/>
  <c r="K2738" i="24"/>
  <c r="K2739" i="24"/>
  <c r="K2740" i="24"/>
  <c r="K2741" i="24"/>
  <c r="K2742" i="24"/>
  <c r="K2743" i="24"/>
  <c r="K2744" i="24"/>
  <c r="K2745" i="24"/>
  <c r="K2746" i="24"/>
  <c r="K2747" i="24"/>
  <c r="K2748" i="24"/>
  <c r="K2749" i="24"/>
  <c r="K2750" i="24"/>
  <c r="K2751" i="24"/>
  <c r="K2752" i="24"/>
  <c r="K2753" i="24"/>
  <c r="K2754" i="24"/>
  <c r="K2755" i="24"/>
  <c r="K2756" i="24"/>
  <c r="K2757" i="24"/>
  <c r="K2758" i="24"/>
  <c r="K2759" i="24"/>
  <c r="K2760" i="24"/>
  <c r="K2761" i="24"/>
  <c r="K2762" i="24"/>
  <c r="K2763" i="24"/>
  <c r="K2764" i="24"/>
  <c r="K2765" i="24"/>
  <c r="K2766" i="24"/>
  <c r="K2767" i="24"/>
  <c r="K2768" i="24"/>
  <c r="K2769" i="24"/>
  <c r="K2770" i="24"/>
  <c r="K2771" i="24"/>
  <c r="K2772" i="24"/>
  <c r="K2773" i="24"/>
  <c r="K2774" i="24"/>
  <c r="K2775" i="24"/>
  <c r="K2776" i="24"/>
  <c r="K2777" i="24"/>
  <c r="K2778" i="24"/>
  <c r="K2779" i="24"/>
  <c r="K2780" i="24"/>
  <c r="K2781" i="24"/>
  <c r="K2782" i="24"/>
  <c r="K2783" i="24"/>
  <c r="K2784" i="24"/>
  <c r="K2785" i="24"/>
  <c r="K2786" i="24"/>
  <c r="K2787" i="24"/>
  <c r="K2788" i="24"/>
  <c r="K2789" i="24"/>
  <c r="K2790" i="24"/>
  <c r="K2791" i="24"/>
  <c r="K2792" i="24"/>
  <c r="K2793" i="24"/>
  <c r="K2794" i="24"/>
  <c r="K2795" i="24"/>
  <c r="K2796" i="24"/>
  <c r="K2797" i="24"/>
  <c r="K2798" i="24"/>
  <c r="K2799" i="24"/>
  <c r="K2800" i="24"/>
  <c r="K2801" i="24"/>
  <c r="K2802" i="24"/>
  <c r="K2803" i="24"/>
  <c r="K2804" i="24"/>
  <c r="K2805" i="24"/>
  <c r="K2806" i="24"/>
  <c r="K2807" i="24"/>
  <c r="K2808" i="24"/>
  <c r="K2809" i="24"/>
  <c r="K2810" i="24"/>
  <c r="K2811" i="24"/>
  <c r="K2812" i="24"/>
  <c r="K2813" i="24"/>
  <c r="K2814" i="24"/>
  <c r="K2815" i="24"/>
  <c r="K2816" i="24"/>
  <c r="K2817" i="24"/>
  <c r="K2818" i="24"/>
  <c r="K2819" i="24"/>
  <c r="K2820" i="24"/>
  <c r="K2821" i="24"/>
  <c r="K2822" i="24"/>
  <c r="K2823" i="24"/>
  <c r="K2824" i="24"/>
  <c r="K2825" i="24"/>
  <c r="K2826" i="24"/>
  <c r="K2827" i="24"/>
  <c r="K2828" i="24"/>
  <c r="K2829" i="24"/>
  <c r="K2830" i="24"/>
  <c r="K2831" i="24"/>
  <c r="K2832" i="24"/>
  <c r="K2833" i="24"/>
  <c r="K2834" i="24"/>
  <c r="K2835" i="24"/>
  <c r="K2836" i="24"/>
  <c r="K2837" i="24"/>
  <c r="K2838" i="24"/>
  <c r="K2839" i="24"/>
  <c r="K2840" i="24"/>
  <c r="K2841" i="24"/>
  <c r="K2842" i="24"/>
  <c r="K2843" i="24"/>
  <c r="K2844" i="24"/>
  <c r="K2845" i="24"/>
  <c r="K2846" i="24"/>
  <c r="K2847" i="24"/>
  <c r="K2848" i="24"/>
  <c r="K2849" i="24"/>
  <c r="K2850" i="24"/>
  <c r="K2851" i="24"/>
  <c r="K2852" i="24"/>
  <c r="K2853" i="24"/>
  <c r="K2854" i="24"/>
  <c r="K2855" i="24"/>
  <c r="K2856" i="24"/>
  <c r="K2857" i="24"/>
  <c r="K2858" i="24"/>
  <c r="K2859" i="24"/>
  <c r="K2860" i="24"/>
  <c r="K2861" i="24"/>
  <c r="K2862" i="24"/>
  <c r="K2863" i="24"/>
  <c r="K2864" i="24"/>
  <c r="K2865" i="24"/>
  <c r="K2866" i="24"/>
  <c r="K2867" i="24"/>
  <c r="K2868" i="24"/>
  <c r="K2869" i="24"/>
  <c r="K2870" i="24"/>
  <c r="K2871" i="24"/>
  <c r="K2872" i="24"/>
  <c r="K2873" i="24"/>
  <c r="K2874" i="24"/>
  <c r="K2875" i="24"/>
  <c r="K2876" i="24"/>
  <c r="K2877" i="24"/>
  <c r="K2878" i="24"/>
  <c r="K2879" i="24"/>
  <c r="K2880" i="24"/>
  <c r="K2881" i="24"/>
  <c r="K2882" i="24"/>
  <c r="K2883" i="24"/>
  <c r="K2884" i="24"/>
  <c r="K2885" i="24"/>
  <c r="K2886" i="24"/>
  <c r="K2887" i="24"/>
  <c r="K2888" i="24"/>
  <c r="K2889" i="24"/>
  <c r="K2890" i="24"/>
  <c r="K2891" i="24"/>
  <c r="K2892" i="24"/>
  <c r="K2893" i="24"/>
  <c r="K2894" i="24"/>
  <c r="K2895" i="24"/>
  <c r="K2896" i="24"/>
  <c r="K2897" i="24"/>
  <c r="K2898" i="24"/>
  <c r="K2899" i="24"/>
  <c r="K2900" i="24"/>
  <c r="K2901" i="24"/>
  <c r="K2902" i="24"/>
  <c r="K2903" i="24"/>
  <c r="K2904" i="24"/>
  <c r="K2905" i="24"/>
  <c r="K2906" i="24"/>
  <c r="K2907" i="24"/>
  <c r="K2908" i="24"/>
  <c r="K2909" i="24"/>
  <c r="K2910" i="24"/>
  <c r="K2911" i="24"/>
  <c r="K2912" i="24"/>
  <c r="K2913" i="24"/>
  <c r="K2914" i="24"/>
  <c r="K2915" i="24"/>
  <c r="K2916" i="24"/>
  <c r="K2917" i="24"/>
  <c r="K2918" i="24"/>
  <c r="K2919" i="24"/>
  <c r="K2920" i="24"/>
  <c r="K2921" i="24"/>
  <c r="K2922" i="24"/>
  <c r="K2923" i="24"/>
  <c r="K2924" i="24"/>
  <c r="K2925" i="24"/>
  <c r="K2926" i="24"/>
  <c r="K2927" i="24"/>
  <c r="K2928" i="24"/>
  <c r="K2929" i="24"/>
  <c r="K2930" i="24"/>
  <c r="K2931" i="24"/>
  <c r="K2932" i="24"/>
  <c r="K2933" i="24"/>
  <c r="K2934" i="24"/>
  <c r="K2935" i="24"/>
  <c r="K2936" i="24"/>
  <c r="K2937" i="24"/>
  <c r="K2938" i="24"/>
  <c r="K2939" i="24"/>
  <c r="K2940" i="24"/>
  <c r="K2941" i="24"/>
  <c r="K2942" i="24"/>
  <c r="K2943" i="24"/>
  <c r="K2944" i="24"/>
  <c r="K2945" i="24"/>
  <c r="K2946" i="24"/>
  <c r="K2947" i="24"/>
  <c r="K2948" i="24"/>
  <c r="K2949" i="24"/>
  <c r="K2950" i="24"/>
  <c r="K2951" i="24"/>
  <c r="K2952" i="24"/>
  <c r="K2953" i="24"/>
  <c r="K2954" i="24"/>
  <c r="K2955" i="24"/>
  <c r="K2956" i="24"/>
  <c r="K2957" i="24"/>
  <c r="K2958" i="24"/>
  <c r="K2959" i="24"/>
  <c r="K2960" i="24"/>
  <c r="K2961" i="24"/>
  <c r="K2962" i="24"/>
  <c r="K2963" i="24"/>
  <c r="K2964" i="24"/>
  <c r="K2965" i="24"/>
  <c r="K2966" i="24"/>
  <c r="K2967" i="24"/>
  <c r="K2968" i="24"/>
  <c r="K2969" i="24"/>
  <c r="K2970" i="24"/>
  <c r="K2971" i="24"/>
  <c r="K2972" i="24"/>
  <c r="K2973" i="24"/>
  <c r="K2974" i="24"/>
  <c r="K2975" i="24"/>
  <c r="K2976" i="24"/>
  <c r="K2977" i="24"/>
  <c r="K2978" i="24"/>
  <c r="K2979" i="24"/>
  <c r="K2980" i="24"/>
  <c r="K2981" i="24"/>
  <c r="K2982" i="24"/>
  <c r="K2983" i="24"/>
  <c r="K2984" i="24"/>
  <c r="K2985" i="24"/>
  <c r="K2986" i="24"/>
  <c r="K2987" i="24"/>
  <c r="K2988" i="24"/>
  <c r="K2989" i="24"/>
  <c r="K2990" i="24"/>
  <c r="K2991" i="24"/>
  <c r="K2992" i="24"/>
  <c r="K2993" i="24"/>
  <c r="K2994" i="24"/>
  <c r="K2995" i="24"/>
  <c r="K2996" i="24"/>
  <c r="K2997" i="24"/>
  <c r="K2998" i="24"/>
  <c r="K2999" i="24"/>
  <c r="K3000" i="24"/>
  <c r="K3001" i="24"/>
  <c r="K3002" i="24"/>
  <c r="K3003" i="24"/>
  <c r="K3004" i="24"/>
  <c r="K3005" i="24"/>
  <c r="K3006" i="24"/>
  <c r="K3007" i="24"/>
  <c r="K3008" i="24"/>
  <c r="K3009" i="24"/>
  <c r="K3010" i="24"/>
  <c r="K3011" i="24"/>
  <c r="K3012" i="24"/>
  <c r="K3013" i="24"/>
  <c r="K3014" i="24"/>
  <c r="K3015" i="24"/>
  <c r="K3016" i="24"/>
  <c r="K3017" i="24"/>
  <c r="K3018" i="24"/>
  <c r="K3019" i="24"/>
  <c r="K3020" i="24"/>
  <c r="K3021" i="24"/>
  <c r="K3022" i="24"/>
  <c r="K3023" i="24"/>
  <c r="K3024" i="24"/>
  <c r="K3025" i="24"/>
  <c r="K3026" i="24"/>
  <c r="K3027" i="24"/>
  <c r="K3028" i="24"/>
  <c r="K3029" i="24"/>
  <c r="K3030" i="24"/>
  <c r="K3031" i="24"/>
  <c r="K3032" i="24"/>
  <c r="K3033" i="24"/>
  <c r="K3034" i="24"/>
  <c r="K3035" i="24"/>
  <c r="K3036" i="24"/>
  <c r="K3037" i="24"/>
  <c r="K3038" i="24"/>
  <c r="K3039" i="24"/>
  <c r="K3040" i="24"/>
  <c r="K3041" i="24"/>
  <c r="K3042" i="24"/>
  <c r="K3043" i="24"/>
  <c r="K3044" i="24"/>
  <c r="K3045" i="24"/>
  <c r="K3046" i="24"/>
  <c r="K3047" i="24"/>
  <c r="K3048" i="24"/>
  <c r="K3049" i="24"/>
  <c r="K3050" i="24"/>
  <c r="K3051" i="24"/>
  <c r="K3052" i="24"/>
  <c r="K3053" i="24"/>
  <c r="K3054" i="24"/>
  <c r="K3055" i="24"/>
  <c r="K3056" i="24"/>
  <c r="K3057" i="24"/>
  <c r="K3058" i="24"/>
  <c r="K3059" i="24"/>
  <c r="K3060" i="24"/>
  <c r="K3061" i="24"/>
  <c r="K3062" i="24"/>
  <c r="K3063" i="24"/>
  <c r="K3064" i="24"/>
  <c r="K3065" i="24"/>
  <c r="K3066" i="24"/>
  <c r="K3067" i="24"/>
  <c r="K3068" i="24"/>
  <c r="K3069" i="24"/>
  <c r="K3070" i="24"/>
  <c r="K3071" i="24"/>
  <c r="K3072" i="24"/>
  <c r="K3073" i="24"/>
  <c r="K3074" i="24"/>
  <c r="K3075" i="24"/>
  <c r="K3076" i="24"/>
  <c r="K3077" i="24"/>
  <c r="K3078" i="24"/>
  <c r="K3079" i="24"/>
  <c r="K3080" i="24"/>
  <c r="K3081" i="24"/>
  <c r="K3082" i="24"/>
  <c r="K3083" i="24"/>
  <c r="K3084" i="24"/>
  <c r="K3085" i="24"/>
  <c r="K3086" i="24"/>
  <c r="K3087" i="24"/>
  <c r="K3088" i="24"/>
  <c r="K3089" i="24"/>
  <c r="K3090" i="24"/>
  <c r="K3091" i="24"/>
  <c r="K3092" i="24"/>
  <c r="K3093" i="24"/>
  <c r="K3094" i="24"/>
  <c r="K3095" i="24"/>
  <c r="K3096" i="24"/>
  <c r="K3097" i="24"/>
  <c r="K3098" i="24"/>
  <c r="K3099" i="24"/>
  <c r="K3100" i="24"/>
  <c r="K3101" i="24"/>
  <c r="K3102" i="24"/>
  <c r="K3103" i="24"/>
  <c r="K3104" i="24"/>
  <c r="K3105" i="24"/>
  <c r="K3106" i="24"/>
  <c r="K3107" i="24"/>
  <c r="K3108" i="24"/>
  <c r="K3109" i="24"/>
  <c r="K3110" i="24"/>
  <c r="K3111" i="24"/>
  <c r="K3112" i="24"/>
  <c r="K3113" i="24"/>
  <c r="K3114" i="24"/>
  <c r="K3115" i="24"/>
  <c r="K3116" i="24"/>
  <c r="K3117" i="24"/>
  <c r="K3118" i="24"/>
  <c r="K3119" i="24"/>
  <c r="K3120" i="24"/>
  <c r="K3121" i="24"/>
  <c r="K3122" i="24"/>
  <c r="K3123" i="24"/>
  <c r="K3124" i="24"/>
  <c r="K3125" i="24"/>
  <c r="K3126" i="24"/>
  <c r="K3127" i="24"/>
  <c r="K3128" i="24"/>
  <c r="K3129" i="24"/>
  <c r="K3130" i="24"/>
  <c r="K3131" i="24"/>
  <c r="K3132" i="24"/>
  <c r="K3133" i="24"/>
  <c r="K3134" i="24"/>
  <c r="K3135" i="24"/>
  <c r="K3136" i="24"/>
  <c r="K3137" i="24"/>
  <c r="K3138" i="24"/>
  <c r="K3139" i="24"/>
  <c r="K3140" i="24"/>
  <c r="K3141" i="24"/>
  <c r="K3142" i="24"/>
  <c r="K3143" i="24"/>
  <c r="K3144" i="24"/>
  <c r="K3145" i="24"/>
  <c r="K3146" i="24"/>
  <c r="K3147" i="24"/>
  <c r="K3148" i="24"/>
  <c r="K3149" i="24"/>
  <c r="K3150" i="24"/>
  <c r="K3151" i="24"/>
  <c r="K3152" i="24"/>
  <c r="K3153" i="24"/>
  <c r="K3154" i="24"/>
  <c r="K3155" i="24"/>
  <c r="K3156" i="24"/>
  <c r="K3157" i="24"/>
  <c r="K3158" i="24"/>
  <c r="K3159" i="24"/>
  <c r="K3160" i="24"/>
  <c r="K3161" i="24"/>
  <c r="K3162" i="24"/>
  <c r="K3163" i="24"/>
  <c r="K3164" i="24"/>
  <c r="K3165" i="24"/>
  <c r="K3166" i="24"/>
  <c r="K3167" i="24"/>
  <c r="K3168" i="24"/>
  <c r="K3169" i="24"/>
  <c r="K3170" i="24"/>
  <c r="K3171" i="24"/>
  <c r="K3172" i="24"/>
  <c r="K3173" i="24"/>
  <c r="K3174" i="24"/>
  <c r="K3175" i="24"/>
  <c r="K3176" i="24"/>
  <c r="K3177" i="24"/>
  <c r="K3178" i="24"/>
  <c r="K3179" i="24"/>
  <c r="K3180" i="24"/>
  <c r="K3181" i="24"/>
  <c r="K3182" i="24"/>
  <c r="K3183" i="24"/>
  <c r="K3184" i="24"/>
  <c r="K3185" i="24"/>
  <c r="K3186" i="24"/>
  <c r="K3187" i="24"/>
  <c r="K3188" i="24"/>
  <c r="K3189" i="24"/>
  <c r="K3190" i="24"/>
  <c r="K3191" i="24"/>
  <c r="K3192" i="24"/>
  <c r="K3193" i="24"/>
  <c r="K3194" i="24"/>
  <c r="K3195" i="24"/>
  <c r="K3196" i="24"/>
  <c r="K3197" i="24"/>
  <c r="K3198" i="24"/>
  <c r="K3199" i="24"/>
  <c r="K3200" i="24"/>
  <c r="K3201" i="24"/>
  <c r="K3202" i="24"/>
  <c r="K3203" i="24"/>
  <c r="K3204" i="24"/>
  <c r="K3205" i="24"/>
  <c r="K3206" i="24"/>
  <c r="K3207" i="24"/>
  <c r="K3208" i="24"/>
  <c r="K3209" i="24"/>
  <c r="K3210" i="24"/>
  <c r="K3211" i="24"/>
  <c r="K3212" i="24"/>
  <c r="K3213" i="24"/>
  <c r="K3214" i="24"/>
  <c r="K3215" i="24"/>
  <c r="K3216" i="24"/>
  <c r="K3217" i="24"/>
  <c r="K3218" i="24"/>
  <c r="K3219" i="24"/>
  <c r="K3220" i="24"/>
  <c r="K3221" i="24"/>
  <c r="K3222" i="24"/>
  <c r="K3223" i="24"/>
  <c r="K3224" i="24"/>
  <c r="K3225" i="24"/>
  <c r="K3226" i="24"/>
  <c r="K3227" i="24"/>
  <c r="K3228" i="24"/>
  <c r="K3229" i="24"/>
  <c r="K3230" i="24"/>
  <c r="K3231" i="24"/>
  <c r="K3232" i="24"/>
  <c r="K3233" i="24"/>
  <c r="K3234" i="24"/>
  <c r="K3235" i="24"/>
  <c r="K3236" i="24"/>
  <c r="K3237" i="24"/>
  <c r="K3238" i="24"/>
  <c r="K3239" i="24"/>
  <c r="K3240" i="24"/>
  <c r="K3241" i="24"/>
  <c r="K3242" i="24"/>
  <c r="K3243" i="24"/>
  <c r="K3244" i="24"/>
  <c r="K3245" i="24"/>
  <c r="K3246" i="24"/>
  <c r="K3247" i="24"/>
  <c r="K3248" i="24"/>
  <c r="K3249" i="24"/>
  <c r="K3250" i="24"/>
  <c r="K3251" i="24"/>
  <c r="K3252" i="24"/>
  <c r="K3253" i="24"/>
  <c r="K3254" i="24"/>
  <c r="K3255" i="24"/>
  <c r="K3256" i="24"/>
  <c r="K3257" i="24"/>
  <c r="K3258" i="24"/>
  <c r="K3259" i="24"/>
  <c r="K3260" i="24"/>
  <c r="K3261" i="24"/>
  <c r="K3262" i="24"/>
  <c r="K3263" i="24"/>
  <c r="K3264" i="24"/>
  <c r="K3265" i="24"/>
  <c r="K3266" i="24"/>
  <c r="K3267" i="24"/>
  <c r="K3268" i="24"/>
  <c r="K3269" i="24"/>
  <c r="K3270" i="24"/>
  <c r="K3271" i="24"/>
  <c r="K3272" i="24"/>
  <c r="K3273" i="24"/>
  <c r="K3274" i="24"/>
  <c r="K3275" i="24"/>
  <c r="K3276" i="24"/>
  <c r="K3277" i="24"/>
  <c r="K3278" i="24"/>
  <c r="K3279" i="24"/>
  <c r="K3280" i="24"/>
  <c r="K3281" i="24"/>
  <c r="K3282" i="24"/>
  <c r="K3283" i="24"/>
  <c r="K3284" i="24"/>
  <c r="K3285" i="24"/>
  <c r="K3286" i="24"/>
  <c r="K3287" i="24"/>
  <c r="K3288" i="24"/>
  <c r="K3289" i="24"/>
  <c r="K3290" i="24"/>
  <c r="K3291" i="24"/>
  <c r="K3292" i="24"/>
  <c r="K3293" i="24"/>
  <c r="K3294" i="24"/>
  <c r="K3295" i="24"/>
  <c r="K3296" i="24"/>
  <c r="K3297" i="24"/>
  <c r="K3298" i="24"/>
  <c r="K3299" i="24"/>
  <c r="K3300" i="24"/>
  <c r="K3301" i="24"/>
  <c r="K3302" i="24"/>
  <c r="K3303" i="24"/>
  <c r="K3304" i="24"/>
  <c r="K3305" i="24"/>
  <c r="K3306" i="24"/>
  <c r="K3307" i="24"/>
  <c r="K3308" i="24"/>
  <c r="K3309" i="24"/>
  <c r="K3310" i="24"/>
  <c r="K3311" i="24"/>
  <c r="K3312" i="24"/>
  <c r="K3313" i="24"/>
  <c r="K3314" i="24"/>
  <c r="K3315" i="24"/>
  <c r="K3316" i="24"/>
  <c r="K3317" i="24"/>
  <c r="K3318" i="24"/>
  <c r="K3319" i="24"/>
  <c r="K3320" i="24"/>
  <c r="K3321" i="24"/>
  <c r="K3322" i="24"/>
  <c r="K3323" i="24"/>
  <c r="K3324" i="24"/>
  <c r="K3325" i="24"/>
  <c r="K3326" i="24"/>
  <c r="K3327" i="24"/>
  <c r="K3328" i="24"/>
  <c r="K3329" i="24"/>
  <c r="K3330" i="24"/>
  <c r="K3331" i="24"/>
  <c r="K3332" i="24"/>
  <c r="K3333" i="24"/>
  <c r="K3334" i="24"/>
  <c r="K3335" i="24"/>
  <c r="K3336" i="24"/>
  <c r="K3337" i="24"/>
  <c r="K3338" i="24"/>
  <c r="K3339" i="24"/>
  <c r="K3340" i="24"/>
  <c r="K3341" i="24"/>
  <c r="K3342" i="24"/>
  <c r="K3343" i="24"/>
  <c r="K3344" i="24"/>
  <c r="K3345" i="24"/>
  <c r="K3346" i="24"/>
  <c r="K3347" i="24"/>
  <c r="K3348" i="24"/>
  <c r="K3349" i="24"/>
  <c r="K3350" i="24"/>
  <c r="K3351" i="24"/>
  <c r="K3352" i="24"/>
  <c r="K3353" i="24"/>
  <c r="K3354" i="24"/>
  <c r="K3355" i="24"/>
  <c r="K3356" i="24"/>
  <c r="K3357" i="24"/>
  <c r="K3358" i="24"/>
  <c r="K3359" i="24"/>
  <c r="K3360" i="24"/>
  <c r="K3361" i="24"/>
  <c r="K3362" i="24"/>
  <c r="K3363" i="24"/>
  <c r="K3364" i="24"/>
  <c r="K3365" i="24"/>
  <c r="K3366" i="24"/>
  <c r="K3367" i="24"/>
  <c r="K3368" i="24"/>
  <c r="K3369" i="24"/>
  <c r="K3370" i="24"/>
  <c r="K3371" i="24"/>
  <c r="K3372" i="24"/>
  <c r="K3373" i="24"/>
  <c r="K3374" i="24"/>
  <c r="K3375" i="24"/>
  <c r="K3376" i="24"/>
  <c r="K3377" i="24"/>
  <c r="K3378" i="24"/>
  <c r="K3379" i="24"/>
  <c r="K3380" i="24"/>
  <c r="K3381" i="24"/>
  <c r="K3382" i="24"/>
  <c r="K3383" i="24"/>
  <c r="K3384" i="24"/>
  <c r="K3385" i="24"/>
  <c r="K3386" i="24"/>
  <c r="K3387" i="24"/>
  <c r="K3388" i="24"/>
  <c r="K3389" i="24"/>
  <c r="K3390" i="24"/>
  <c r="K3391" i="24"/>
  <c r="K3392" i="24"/>
  <c r="K3393" i="24"/>
  <c r="K3394" i="24"/>
  <c r="K3395" i="24"/>
  <c r="K3396" i="24"/>
  <c r="K3397" i="24"/>
  <c r="K3398" i="24"/>
  <c r="K3399" i="24"/>
  <c r="K3400" i="24"/>
  <c r="K3401" i="24"/>
  <c r="K3402" i="24"/>
  <c r="K3403" i="24"/>
  <c r="K3404" i="24"/>
  <c r="K3405" i="24"/>
  <c r="K3406" i="24"/>
  <c r="K3407" i="24"/>
  <c r="K3408" i="24"/>
  <c r="K3409" i="24"/>
  <c r="K3410" i="24"/>
  <c r="K3411" i="24"/>
  <c r="K3412" i="24"/>
  <c r="K3413" i="24"/>
  <c r="K3414" i="24"/>
  <c r="K3415" i="24"/>
  <c r="K3416" i="24"/>
  <c r="K3417" i="24"/>
  <c r="K3418" i="24"/>
  <c r="K3419" i="24"/>
  <c r="K3420" i="24"/>
  <c r="K3421" i="24"/>
  <c r="K3422" i="24"/>
  <c r="K3423" i="24"/>
  <c r="K3424" i="24"/>
  <c r="K3425" i="24"/>
  <c r="K3426" i="24"/>
  <c r="K3427" i="24"/>
  <c r="K3428" i="24"/>
  <c r="K3429" i="24"/>
  <c r="K3430" i="24"/>
  <c r="K3431" i="24"/>
  <c r="K3432" i="24"/>
  <c r="K3433" i="24"/>
  <c r="K3434" i="24"/>
  <c r="K3435" i="24"/>
  <c r="K3436" i="24"/>
  <c r="K3437" i="24"/>
  <c r="K3438" i="24"/>
  <c r="K3439" i="24"/>
  <c r="K3440" i="24"/>
  <c r="K3441" i="24"/>
  <c r="K3442" i="24"/>
  <c r="K3443" i="24"/>
  <c r="K3444" i="24"/>
  <c r="K3445" i="24"/>
  <c r="K3446" i="24"/>
  <c r="K3447" i="24"/>
  <c r="K3448" i="24"/>
  <c r="K3449" i="24"/>
  <c r="K3450" i="24"/>
  <c r="K3451" i="24"/>
  <c r="K3452" i="24"/>
  <c r="K3453" i="24"/>
  <c r="K3454" i="24"/>
  <c r="K3455" i="24"/>
  <c r="K3456" i="24"/>
  <c r="K3457" i="24"/>
  <c r="K3458" i="24"/>
  <c r="K3459" i="24"/>
  <c r="K3460" i="24"/>
  <c r="K3461" i="24"/>
  <c r="K3462" i="24"/>
  <c r="K3463" i="24"/>
  <c r="K3464" i="24"/>
  <c r="K3465" i="24"/>
  <c r="K3466" i="24"/>
  <c r="K3467" i="24"/>
  <c r="K3468" i="24"/>
  <c r="K3469" i="24"/>
  <c r="K3470" i="24"/>
  <c r="K3471" i="24"/>
  <c r="K3472" i="24"/>
  <c r="K3473" i="24"/>
  <c r="K3474" i="24"/>
  <c r="K3475" i="24"/>
  <c r="K3476" i="24"/>
  <c r="K3477" i="24"/>
  <c r="K3478" i="24"/>
  <c r="K3479" i="24"/>
  <c r="K3480" i="24"/>
  <c r="K3481" i="24"/>
  <c r="K3482" i="24"/>
  <c r="K3483" i="24"/>
  <c r="K3484" i="24"/>
  <c r="K3485" i="24"/>
  <c r="K3486" i="24"/>
  <c r="K3487" i="24"/>
  <c r="K3488" i="24"/>
  <c r="K3489" i="24"/>
  <c r="K3490" i="24"/>
  <c r="K3491" i="24"/>
  <c r="K3492" i="24"/>
  <c r="K3493" i="24"/>
  <c r="K3494" i="24"/>
  <c r="K3495" i="24"/>
  <c r="K3496" i="24"/>
  <c r="K3497" i="24"/>
  <c r="K3498" i="24"/>
  <c r="K3499" i="24"/>
  <c r="K3500" i="24"/>
  <c r="K3501" i="24"/>
  <c r="K3502" i="24"/>
  <c r="K3503" i="24"/>
  <c r="K3504" i="24"/>
  <c r="K3505" i="24"/>
  <c r="K3506" i="24"/>
  <c r="K3507" i="24"/>
  <c r="K3508" i="24"/>
  <c r="K3509" i="24"/>
  <c r="K3510" i="24"/>
  <c r="K3511" i="24"/>
  <c r="K3512" i="24"/>
  <c r="K3513" i="24"/>
  <c r="K3514" i="24"/>
  <c r="K3515" i="24"/>
  <c r="K3516" i="24"/>
  <c r="K3517" i="24"/>
  <c r="K3518" i="24"/>
  <c r="K3519" i="24"/>
  <c r="K3520" i="24"/>
  <c r="K3521" i="24"/>
  <c r="K3522" i="24"/>
  <c r="K3523" i="24"/>
  <c r="K3524" i="24"/>
  <c r="K3525" i="24"/>
  <c r="K3526" i="24"/>
  <c r="K3527" i="24"/>
  <c r="K3528" i="24"/>
  <c r="K3529" i="24"/>
  <c r="K3530" i="24"/>
  <c r="K3531" i="24"/>
  <c r="K3532" i="24"/>
  <c r="K3533" i="24"/>
  <c r="K3534" i="24"/>
  <c r="K3535" i="24"/>
  <c r="K3536" i="24"/>
  <c r="K3537" i="24"/>
  <c r="K3538" i="24"/>
  <c r="K3539" i="24"/>
  <c r="K3540" i="24"/>
  <c r="K3541" i="24"/>
  <c r="K3542" i="24"/>
  <c r="K3543" i="24"/>
  <c r="K3544" i="24"/>
  <c r="K3545" i="24"/>
  <c r="K3546" i="24"/>
  <c r="K3547" i="24"/>
  <c r="K3548" i="24"/>
  <c r="K3549" i="24"/>
  <c r="K3550" i="24"/>
  <c r="K3551" i="24"/>
  <c r="K3552" i="24"/>
  <c r="K3553" i="24"/>
  <c r="K3554" i="24"/>
  <c r="K3555" i="24"/>
  <c r="K3556" i="24"/>
  <c r="K3557" i="24"/>
  <c r="K3558" i="24"/>
  <c r="K3559" i="24"/>
  <c r="K3560" i="24"/>
  <c r="K3561" i="24"/>
  <c r="K3562" i="24"/>
  <c r="K3563" i="24"/>
  <c r="K3564" i="24"/>
  <c r="K3565" i="24"/>
  <c r="K3566" i="24"/>
  <c r="K3567" i="24"/>
  <c r="K3568" i="24"/>
  <c r="K3569" i="24"/>
  <c r="K3570" i="24"/>
  <c r="K3571" i="24"/>
  <c r="K3572" i="24"/>
  <c r="K3573" i="24"/>
  <c r="K3574" i="24"/>
  <c r="K3575" i="24"/>
  <c r="K3576" i="24"/>
  <c r="K3577" i="24"/>
  <c r="K3578" i="24"/>
  <c r="K3579" i="24"/>
  <c r="K3580" i="24"/>
  <c r="K3581" i="24"/>
  <c r="K3582" i="24"/>
  <c r="K3583" i="24"/>
  <c r="K3584" i="24"/>
  <c r="K3585" i="24"/>
  <c r="K3586" i="24"/>
  <c r="K3587" i="24"/>
  <c r="K3588" i="24"/>
  <c r="K3589" i="24"/>
  <c r="K3590" i="24"/>
  <c r="K3591" i="24"/>
  <c r="K3592" i="24"/>
  <c r="K3593" i="24"/>
  <c r="K3594" i="24"/>
  <c r="K3595" i="24"/>
  <c r="K3596" i="24"/>
  <c r="K3597" i="24"/>
  <c r="K3598" i="24"/>
  <c r="K3599" i="24"/>
  <c r="K3600" i="24"/>
  <c r="K3601" i="24"/>
  <c r="K3602" i="24"/>
  <c r="K3603" i="24"/>
  <c r="K3604" i="24"/>
  <c r="K3605" i="24"/>
  <c r="K3606" i="24"/>
  <c r="K3607" i="24"/>
  <c r="K3608" i="24"/>
  <c r="K3609" i="24"/>
  <c r="K3610" i="24"/>
  <c r="K3611" i="24"/>
  <c r="K3612" i="24"/>
  <c r="K3613" i="24"/>
  <c r="K3614" i="24"/>
  <c r="K3615" i="24"/>
  <c r="K3616" i="24"/>
  <c r="K3617" i="24"/>
  <c r="K3618" i="24"/>
  <c r="K3619" i="24"/>
  <c r="K3620" i="24"/>
  <c r="K3621" i="24"/>
  <c r="K3622" i="24"/>
  <c r="K3623" i="24"/>
  <c r="K3624" i="24"/>
  <c r="K3625" i="24"/>
  <c r="K3626" i="24"/>
  <c r="K3627" i="24"/>
  <c r="K3628" i="24"/>
  <c r="K3629" i="24"/>
  <c r="K3630" i="24"/>
  <c r="K3631" i="24"/>
  <c r="K3632" i="24"/>
  <c r="K3633" i="24"/>
  <c r="K3634" i="24"/>
  <c r="K3635" i="24"/>
  <c r="K3636" i="24"/>
  <c r="K3637" i="24"/>
  <c r="K3638" i="24"/>
  <c r="K3639" i="24"/>
  <c r="K3640" i="24"/>
  <c r="K3641" i="24"/>
  <c r="K3642" i="24"/>
  <c r="K3643" i="24"/>
  <c r="K3644" i="24"/>
  <c r="K3645" i="24"/>
  <c r="K3646" i="24"/>
  <c r="K3647" i="24"/>
  <c r="K3648" i="24"/>
  <c r="K3649" i="24"/>
  <c r="K3650" i="24"/>
  <c r="K3651" i="24"/>
  <c r="K3652" i="24"/>
  <c r="K3653" i="24"/>
  <c r="K3654" i="24"/>
  <c r="K3655" i="24"/>
  <c r="K3656" i="24"/>
  <c r="K3657" i="24"/>
  <c r="K3658" i="24"/>
  <c r="K3659" i="24"/>
  <c r="K3660" i="24"/>
  <c r="K3661" i="24"/>
  <c r="K3662" i="24"/>
  <c r="K3663" i="24"/>
  <c r="K3664" i="24"/>
  <c r="K3665" i="24"/>
  <c r="K3666" i="24"/>
  <c r="K3667" i="24"/>
  <c r="K3668" i="24"/>
  <c r="K3669" i="24"/>
  <c r="K3670" i="24"/>
  <c r="K3671" i="24"/>
  <c r="K3672" i="24"/>
  <c r="K3673" i="24"/>
  <c r="K3674" i="24"/>
  <c r="K3675" i="24"/>
  <c r="K3676" i="24"/>
  <c r="K3677" i="24"/>
  <c r="K3678" i="24"/>
  <c r="K3679" i="24"/>
  <c r="K3680" i="24"/>
  <c r="K3681" i="24"/>
  <c r="K3682" i="24"/>
  <c r="K3683" i="24"/>
  <c r="K3684" i="24"/>
  <c r="K3685" i="24"/>
  <c r="K3686" i="24"/>
  <c r="K3687" i="24"/>
  <c r="K3688" i="24"/>
  <c r="K3689" i="24"/>
  <c r="K3690" i="24"/>
  <c r="K3691" i="24"/>
  <c r="K3692" i="24"/>
  <c r="K3693" i="24"/>
  <c r="K3694" i="24"/>
  <c r="K3695" i="24"/>
  <c r="K3696" i="24"/>
  <c r="K3697" i="24"/>
  <c r="K3698" i="24"/>
  <c r="K3699" i="24"/>
  <c r="K3700" i="24"/>
  <c r="K3701" i="24"/>
  <c r="K3702" i="24"/>
  <c r="K3703" i="24"/>
  <c r="K3704" i="24"/>
  <c r="K3705" i="24"/>
  <c r="K3706" i="24"/>
  <c r="K3707" i="24"/>
  <c r="K3708" i="24"/>
  <c r="K3709" i="24"/>
  <c r="K3710" i="24"/>
  <c r="K3711" i="24"/>
  <c r="K3712" i="24"/>
  <c r="K3713" i="24"/>
  <c r="K3714" i="24"/>
  <c r="K3715" i="24"/>
  <c r="K3716" i="24"/>
  <c r="K3717" i="24"/>
  <c r="K3718" i="24"/>
  <c r="K3719" i="24"/>
  <c r="K3720" i="24"/>
  <c r="K3721" i="24"/>
  <c r="K3722" i="24"/>
  <c r="K3723" i="24"/>
  <c r="K3724" i="24"/>
  <c r="K3725" i="24"/>
  <c r="K3726" i="24"/>
  <c r="K3727" i="24"/>
  <c r="K3728" i="24"/>
  <c r="K3729" i="24"/>
  <c r="K3730" i="24"/>
  <c r="K3731" i="24"/>
  <c r="K3732" i="24"/>
  <c r="K3733" i="24"/>
  <c r="K3734" i="24"/>
  <c r="K3735" i="24"/>
  <c r="K3736" i="24"/>
  <c r="K3737" i="24"/>
  <c r="K3738" i="24"/>
  <c r="K3739" i="24"/>
  <c r="K3740" i="24"/>
  <c r="K3741" i="24"/>
  <c r="K3742" i="24"/>
  <c r="K3743" i="24"/>
  <c r="K3744" i="24"/>
  <c r="K3745" i="24"/>
  <c r="K3746" i="24"/>
  <c r="K3747" i="24"/>
  <c r="K3748" i="24"/>
  <c r="K3749" i="24"/>
  <c r="K3750" i="24"/>
  <c r="K3751" i="24"/>
  <c r="K3752" i="24"/>
  <c r="K3753" i="24"/>
  <c r="K3754" i="24"/>
  <c r="K3755" i="24"/>
  <c r="K3756" i="24"/>
  <c r="K3757" i="24"/>
  <c r="K3758" i="24"/>
  <c r="K3759" i="24"/>
  <c r="K3760" i="24"/>
  <c r="K3761" i="24"/>
  <c r="K3762" i="24"/>
  <c r="K3763" i="24"/>
  <c r="K3764" i="24"/>
  <c r="K3765" i="24"/>
  <c r="K3766" i="24"/>
  <c r="K3767" i="24"/>
  <c r="K3768" i="24"/>
  <c r="K3769" i="24"/>
  <c r="K3770" i="24"/>
  <c r="K3771" i="24"/>
  <c r="K3772" i="24"/>
  <c r="K3773" i="24"/>
  <c r="K3774" i="24"/>
  <c r="K3775" i="24"/>
  <c r="K3776" i="24"/>
  <c r="K3777" i="24"/>
  <c r="K3778" i="24"/>
  <c r="K3779" i="24"/>
  <c r="K3780" i="24"/>
  <c r="K3781" i="24"/>
  <c r="K3782" i="24"/>
  <c r="K3783" i="24"/>
  <c r="K3784" i="24"/>
  <c r="K3785" i="24"/>
  <c r="K3786" i="24"/>
  <c r="K3787" i="24"/>
  <c r="K3788" i="24"/>
  <c r="K3789" i="24"/>
  <c r="K3790" i="24"/>
  <c r="K3791" i="24"/>
  <c r="K3792" i="24"/>
  <c r="K3793" i="24"/>
  <c r="K3794" i="24"/>
  <c r="K3795" i="24"/>
  <c r="K3796" i="24"/>
  <c r="K3797" i="24"/>
  <c r="K3798" i="24"/>
  <c r="K3799" i="24"/>
  <c r="K3800" i="24"/>
  <c r="K3801" i="24"/>
  <c r="K3802" i="24"/>
  <c r="K3803" i="24"/>
  <c r="K3804" i="24"/>
  <c r="K3805" i="24"/>
  <c r="K3806" i="24"/>
  <c r="K3807" i="24"/>
  <c r="K3808" i="24"/>
  <c r="K3809" i="24"/>
  <c r="K3810" i="24"/>
  <c r="K3811" i="24"/>
  <c r="K3812" i="24"/>
  <c r="K3813" i="24"/>
  <c r="K3814" i="24"/>
  <c r="K3815" i="24"/>
  <c r="K3816" i="24"/>
  <c r="K3817" i="24"/>
  <c r="K3818" i="24"/>
  <c r="K3819" i="24"/>
  <c r="K3820" i="24"/>
  <c r="K3821" i="24"/>
  <c r="K3822" i="24"/>
  <c r="K3823" i="24"/>
  <c r="K3824" i="24"/>
  <c r="K3825" i="24"/>
  <c r="K3826" i="24"/>
  <c r="K3827" i="24"/>
  <c r="K3828" i="24"/>
  <c r="K3829" i="24"/>
  <c r="K3830" i="24"/>
  <c r="K3831" i="24"/>
  <c r="K3832" i="24"/>
  <c r="K3833" i="24"/>
  <c r="K3834" i="24"/>
  <c r="K3835" i="24"/>
  <c r="K3836" i="24"/>
  <c r="K3837" i="24"/>
  <c r="K3838" i="24"/>
  <c r="K3839" i="24"/>
  <c r="K3840" i="24"/>
  <c r="K3841" i="24"/>
  <c r="K3842" i="24"/>
  <c r="K3843" i="24"/>
  <c r="K3844" i="24"/>
  <c r="K3845" i="24"/>
  <c r="K3846" i="24"/>
  <c r="K3847" i="24"/>
  <c r="K3848" i="24"/>
  <c r="K3849" i="24"/>
  <c r="K3850" i="24"/>
  <c r="K3851" i="24"/>
  <c r="K3852" i="24"/>
  <c r="K3853" i="24"/>
  <c r="K3854" i="24"/>
  <c r="K3855" i="24"/>
  <c r="K3856" i="24"/>
  <c r="K3857" i="24"/>
  <c r="K3858" i="24"/>
  <c r="K3859" i="24"/>
  <c r="K3860" i="24"/>
  <c r="K3861" i="24"/>
  <c r="K3862" i="24"/>
  <c r="K3863" i="24"/>
  <c r="K3864" i="24"/>
  <c r="K3865" i="24"/>
  <c r="K3866" i="24"/>
  <c r="K3867" i="24"/>
  <c r="K3868" i="24"/>
  <c r="K3869" i="24"/>
  <c r="K3870" i="24"/>
  <c r="K3871" i="24"/>
  <c r="K3872" i="24"/>
  <c r="K3873" i="24"/>
  <c r="K3874" i="24"/>
  <c r="K3875" i="24"/>
  <c r="K3876" i="24"/>
  <c r="K3877" i="24"/>
  <c r="K3878" i="24"/>
  <c r="K3879" i="24"/>
  <c r="K3880" i="24"/>
  <c r="K3881" i="24"/>
  <c r="K3882" i="24"/>
  <c r="K3883" i="24"/>
  <c r="K3884" i="24"/>
  <c r="K3885" i="24"/>
  <c r="K3886" i="24"/>
  <c r="K3887" i="24"/>
  <c r="K3888" i="24"/>
  <c r="K3889" i="24"/>
  <c r="K3890" i="24"/>
  <c r="K3891" i="24"/>
  <c r="K3892" i="24"/>
  <c r="K3893" i="24"/>
  <c r="K3894" i="24"/>
  <c r="K3895" i="24"/>
  <c r="K3896" i="24"/>
  <c r="K3897" i="24"/>
  <c r="K3898" i="24"/>
  <c r="K3899" i="24"/>
  <c r="K3900" i="24"/>
  <c r="K3901" i="24"/>
  <c r="K3902" i="24"/>
  <c r="K3903" i="24"/>
  <c r="K3904" i="24"/>
  <c r="K3905" i="24"/>
  <c r="K3906" i="24"/>
  <c r="K3907" i="24"/>
  <c r="K3908" i="24"/>
  <c r="K3909" i="24"/>
  <c r="K3910" i="24"/>
  <c r="K3911" i="24"/>
  <c r="K3912" i="24"/>
  <c r="K3913" i="24"/>
  <c r="K3914" i="24"/>
  <c r="K3915" i="24"/>
  <c r="K3916" i="24"/>
  <c r="K3917" i="24"/>
  <c r="K3918" i="24"/>
  <c r="K3919" i="24"/>
  <c r="K3920" i="24"/>
  <c r="K3921" i="24"/>
  <c r="K3922" i="24"/>
  <c r="K3923" i="24"/>
  <c r="K3924" i="24"/>
  <c r="K3925" i="24"/>
  <c r="K3926" i="24"/>
  <c r="K3927" i="24"/>
  <c r="K3928" i="24"/>
  <c r="K3929" i="24"/>
  <c r="K3930" i="24"/>
  <c r="K3931" i="24"/>
  <c r="K3932" i="24"/>
  <c r="K3933" i="24"/>
  <c r="K3934" i="24"/>
  <c r="K3935" i="24"/>
  <c r="K3936" i="24"/>
  <c r="K3937" i="24"/>
  <c r="K3938" i="24"/>
  <c r="K3939" i="24"/>
  <c r="K3940" i="24"/>
  <c r="K3941" i="24"/>
  <c r="K3942" i="24"/>
  <c r="K3943" i="24"/>
  <c r="K3944" i="24"/>
  <c r="K3945" i="24"/>
  <c r="K3946" i="24"/>
  <c r="K3947" i="24"/>
  <c r="K3948" i="24"/>
  <c r="K3949" i="24"/>
  <c r="K3950" i="24"/>
  <c r="K3951" i="24"/>
  <c r="K3952" i="24"/>
  <c r="K3953" i="24"/>
  <c r="K3954" i="24"/>
  <c r="K3955" i="24"/>
  <c r="K3956" i="24"/>
  <c r="K3957" i="24"/>
  <c r="K3958" i="24"/>
  <c r="K3959" i="24"/>
  <c r="K3960" i="24"/>
  <c r="K3961" i="24"/>
  <c r="K3962" i="24"/>
  <c r="K3963" i="24"/>
  <c r="K3964" i="24"/>
  <c r="K3965" i="24"/>
  <c r="K3966" i="24"/>
  <c r="K3967" i="24"/>
  <c r="K3968" i="24"/>
  <c r="K3969" i="24"/>
  <c r="K3970" i="24"/>
  <c r="K3971" i="24"/>
  <c r="K3972" i="24"/>
  <c r="K3973" i="24"/>
  <c r="K3974" i="24"/>
  <c r="K3975" i="24"/>
  <c r="K3976" i="24"/>
  <c r="K3977" i="24"/>
  <c r="K3978" i="24"/>
  <c r="K3979" i="24"/>
  <c r="K3980" i="24"/>
  <c r="K3981" i="24"/>
  <c r="K3982" i="24"/>
  <c r="K3983" i="24"/>
  <c r="K3984" i="24"/>
  <c r="K3985" i="24"/>
  <c r="K3986" i="24"/>
  <c r="K3987" i="24"/>
  <c r="K3988" i="24"/>
  <c r="K3989" i="24"/>
  <c r="K3990" i="24"/>
  <c r="K3991" i="24"/>
  <c r="K3992" i="24"/>
  <c r="K3993" i="24"/>
  <c r="K3994" i="24"/>
  <c r="K3995" i="24"/>
  <c r="K3996" i="24"/>
  <c r="K3997" i="24"/>
  <c r="K3998" i="24"/>
  <c r="K3999" i="24"/>
  <c r="K4000" i="24"/>
  <c r="K4001" i="24"/>
  <c r="K4002" i="24"/>
  <c r="K4003" i="24"/>
  <c r="K4004" i="24"/>
  <c r="K4005" i="24"/>
  <c r="K4006" i="24"/>
  <c r="K4007" i="24"/>
  <c r="K4008" i="24"/>
  <c r="K4009" i="24"/>
  <c r="K4010" i="24"/>
  <c r="K4011" i="24"/>
  <c r="K4012" i="24"/>
  <c r="K4013" i="24"/>
  <c r="K4014" i="24"/>
  <c r="K4015" i="24"/>
  <c r="K4016" i="24"/>
  <c r="K4017" i="24"/>
  <c r="K4018" i="24"/>
  <c r="K4019" i="24"/>
  <c r="K4020" i="24"/>
  <c r="K4021" i="24"/>
  <c r="K4022" i="24"/>
  <c r="K4023" i="24"/>
  <c r="K4024" i="24"/>
  <c r="K4025" i="24"/>
  <c r="K4026" i="24"/>
  <c r="K4027" i="24"/>
  <c r="K4028" i="24"/>
  <c r="K4029" i="24"/>
  <c r="K4030" i="24"/>
  <c r="K4031" i="24"/>
  <c r="K4032" i="24"/>
  <c r="K4033" i="24"/>
  <c r="K4034" i="24"/>
  <c r="K4035" i="24"/>
  <c r="K4036" i="24"/>
  <c r="K4037" i="24"/>
  <c r="K4038" i="24"/>
  <c r="K4039" i="24"/>
  <c r="K4040" i="24"/>
  <c r="K4041" i="24"/>
  <c r="K4042" i="24"/>
  <c r="K4043" i="24"/>
  <c r="K4044" i="24"/>
  <c r="K4045" i="24"/>
  <c r="K4046" i="24"/>
  <c r="K4047" i="24"/>
  <c r="K4048" i="24"/>
  <c r="K4049" i="24"/>
  <c r="K4050" i="24"/>
  <c r="K4051" i="24"/>
  <c r="K4052" i="24"/>
  <c r="K4053" i="24"/>
  <c r="K4054" i="24"/>
  <c r="K4055" i="24"/>
  <c r="K4056" i="24"/>
  <c r="K4057" i="24"/>
  <c r="K4058" i="24"/>
  <c r="K4059" i="24"/>
  <c r="K4060" i="24"/>
  <c r="K4061" i="24"/>
  <c r="K4062" i="24"/>
  <c r="K4063" i="24"/>
  <c r="K4064" i="24"/>
  <c r="K4065" i="24"/>
  <c r="K4066" i="24"/>
  <c r="K4067" i="24"/>
  <c r="K4068" i="24"/>
  <c r="K4069" i="24"/>
  <c r="K4070" i="24"/>
  <c r="K4071" i="24"/>
  <c r="K4072" i="24"/>
  <c r="K4073" i="24"/>
  <c r="K4074" i="24"/>
  <c r="K4075" i="24"/>
  <c r="K4076" i="24"/>
  <c r="K4077" i="24"/>
  <c r="K4078" i="24"/>
  <c r="K4079" i="24"/>
  <c r="K4080" i="24"/>
  <c r="K4081" i="24"/>
  <c r="K4082" i="24"/>
  <c r="K4083" i="24"/>
  <c r="K4084" i="24"/>
  <c r="K4085" i="24"/>
  <c r="K4086" i="24"/>
  <c r="K4087" i="24"/>
  <c r="K4088" i="24"/>
  <c r="K4089" i="24"/>
  <c r="K4090" i="24"/>
  <c r="K4091" i="24"/>
  <c r="K4092" i="24"/>
  <c r="K4093" i="24"/>
  <c r="K4094" i="24"/>
  <c r="K4095" i="24"/>
  <c r="K4096" i="24"/>
  <c r="K4097" i="24"/>
  <c r="K4098" i="24"/>
  <c r="K4099" i="24"/>
  <c r="K4100" i="24"/>
  <c r="K4101" i="24"/>
  <c r="K4102" i="24"/>
  <c r="K4103" i="24"/>
  <c r="K4104" i="24"/>
  <c r="K4105" i="24"/>
  <c r="K4106" i="24"/>
  <c r="K4107" i="24"/>
  <c r="K4108" i="24"/>
  <c r="K4109" i="24"/>
  <c r="K4110" i="24"/>
  <c r="K4111" i="24"/>
  <c r="K4112" i="24"/>
  <c r="K4113" i="24"/>
  <c r="K4114" i="24"/>
  <c r="K4115" i="24"/>
  <c r="K4116" i="24"/>
  <c r="K4117" i="24"/>
  <c r="K4118" i="24"/>
  <c r="K4119" i="24"/>
  <c r="K4120" i="24"/>
  <c r="K4121" i="24"/>
  <c r="K4122" i="24"/>
  <c r="K4123" i="24"/>
  <c r="K4124" i="24"/>
  <c r="K4125" i="24"/>
  <c r="K4126" i="24"/>
  <c r="K4127" i="24"/>
  <c r="K4128" i="24"/>
  <c r="K4129" i="24"/>
  <c r="K4130" i="24"/>
  <c r="K4131" i="24"/>
  <c r="K4132" i="24"/>
  <c r="K4133" i="24"/>
  <c r="K4134" i="24"/>
  <c r="K4135" i="24"/>
  <c r="K4136" i="24"/>
  <c r="K4137" i="24"/>
  <c r="K4138" i="24"/>
  <c r="K4139" i="24"/>
  <c r="K4140" i="24"/>
  <c r="K4141" i="24"/>
  <c r="K4142" i="24"/>
  <c r="K4143" i="24"/>
  <c r="K4144" i="24"/>
  <c r="K4145" i="24"/>
  <c r="K4146" i="24"/>
  <c r="K4147" i="24"/>
  <c r="K4148" i="24"/>
  <c r="K4149" i="24"/>
  <c r="K4150" i="24"/>
  <c r="K4151" i="24"/>
  <c r="K4152" i="24"/>
  <c r="K4153" i="24"/>
  <c r="K4154" i="24"/>
  <c r="K4155" i="24"/>
  <c r="K4156" i="24"/>
  <c r="K4157" i="24"/>
  <c r="K4158" i="24"/>
  <c r="K4159" i="24"/>
  <c r="K4160" i="24"/>
  <c r="K4161" i="24"/>
  <c r="K4162" i="24"/>
  <c r="K4163" i="24"/>
  <c r="K4164" i="24"/>
  <c r="K4165" i="24"/>
  <c r="K4166" i="24"/>
  <c r="K4167" i="24"/>
  <c r="K4168" i="24"/>
  <c r="K4169" i="24"/>
  <c r="K4170" i="24"/>
  <c r="K4171" i="24"/>
  <c r="K4172" i="24"/>
  <c r="K4173" i="24"/>
  <c r="K4174" i="24"/>
  <c r="K4175" i="24"/>
  <c r="K4176" i="24"/>
  <c r="K4177" i="24"/>
  <c r="K4178" i="24"/>
  <c r="K4179" i="24"/>
  <c r="K4180" i="24"/>
  <c r="K4181" i="24"/>
  <c r="K4182" i="24"/>
  <c r="K4183" i="24"/>
  <c r="K4184" i="24"/>
  <c r="K4185" i="24"/>
  <c r="K4186" i="24"/>
  <c r="K4187" i="24"/>
  <c r="K4188" i="24"/>
  <c r="K4189" i="24"/>
  <c r="K4190" i="24"/>
  <c r="K4191" i="24"/>
  <c r="K4192" i="24"/>
  <c r="K4193" i="24"/>
  <c r="K4194" i="24"/>
  <c r="K4195" i="24"/>
  <c r="K4196" i="24"/>
  <c r="K4197" i="24"/>
  <c r="K4198" i="24"/>
  <c r="K4199" i="24"/>
  <c r="K4200" i="24"/>
  <c r="K4201" i="24"/>
  <c r="K4202" i="24"/>
  <c r="K4203" i="24"/>
  <c r="K4204" i="24"/>
  <c r="K4205" i="24"/>
  <c r="K4206" i="24"/>
  <c r="K4207" i="24"/>
  <c r="K4208" i="24"/>
  <c r="K4209" i="24"/>
  <c r="K4210" i="24"/>
  <c r="K4211" i="24"/>
  <c r="K4212" i="24"/>
  <c r="K4213" i="24"/>
  <c r="K4214" i="24"/>
  <c r="K4215" i="24"/>
  <c r="K4216" i="24"/>
  <c r="K4217" i="24"/>
  <c r="K4218" i="24"/>
  <c r="K4219" i="24"/>
  <c r="K4220" i="24"/>
  <c r="K4221" i="24"/>
  <c r="K4222" i="24"/>
  <c r="K4223" i="24"/>
  <c r="K4224" i="24"/>
  <c r="K4225" i="24"/>
  <c r="K4226" i="24"/>
  <c r="K4227" i="24"/>
  <c r="K4228" i="24"/>
  <c r="K4229" i="24"/>
  <c r="K4230" i="24"/>
  <c r="K4231" i="24"/>
  <c r="K4232" i="24"/>
  <c r="K4233" i="24"/>
  <c r="K4234" i="24"/>
  <c r="K4235" i="24"/>
  <c r="K4236" i="24"/>
  <c r="K4237" i="24"/>
  <c r="K4238" i="24"/>
  <c r="K4239" i="24"/>
  <c r="K4240" i="24"/>
  <c r="K4241" i="24"/>
  <c r="K4242" i="24"/>
  <c r="K4243" i="24"/>
  <c r="K4244" i="24"/>
  <c r="K4245" i="24"/>
  <c r="K4246" i="24"/>
  <c r="K4247" i="24"/>
  <c r="K4248" i="24"/>
  <c r="K4249" i="24"/>
  <c r="K4250" i="24"/>
  <c r="K4251" i="24"/>
  <c r="K4252" i="24"/>
  <c r="K4253" i="24"/>
  <c r="K4254" i="24"/>
  <c r="K4255" i="24"/>
  <c r="K4256" i="24"/>
  <c r="K4257" i="24"/>
  <c r="K4258" i="24"/>
  <c r="K4259" i="24"/>
  <c r="K4260" i="24"/>
  <c r="K4261" i="24"/>
  <c r="K4262" i="24"/>
  <c r="K4263" i="24"/>
  <c r="K4264" i="24"/>
  <c r="K4265" i="24"/>
  <c r="K4266" i="24"/>
  <c r="K4267" i="24"/>
  <c r="K4268" i="24"/>
  <c r="K4269" i="24"/>
  <c r="K4270" i="24"/>
  <c r="K4271" i="24"/>
  <c r="K4272" i="24"/>
  <c r="K4273" i="24"/>
  <c r="K4274" i="24"/>
  <c r="K4275" i="24"/>
  <c r="K4276" i="24"/>
  <c r="K4277" i="24"/>
  <c r="K4278" i="24"/>
  <c r="K4279" i="24"/>
  <c r="K4280" i="24"/>
  <c r="K4281" i="24"/>
  <c r="K4282" i="24"/>
  <c r="K4283" i="24"/>
  <c r="K4284" i="24"/>
  <c r="K4285" i="24"/>
  <c r="K4286" i="24"/>
  <c r="K4287" i="24"/>
  <c r="K4288" i="24"/>
  <c r="K4289" i="24"/>
  <c r="K4290" i="24"/>
  <c r="K4291" i="24"/>
  <c r="K4292" i="24"/>
  <c r="K4293" i="24"/>
  <c r="K4294" i="24"/>
  <c r="K4295" i="24"/>
  <c r="K4296" i="24"/>
  <c r="K4297" i="24"/>
  <c r="K4298" i="24"/>
  <c r="K4299" i="24"/>
  <c r="K4300" i="24"/>
  <c r="K4301" i="24"/>
  <c r="K4302" i="24"/>
  <c r="K4303" i="24"/>
  <c r="K4304" i="24"/>
  <c r="K4305" i="24"/>
  <c r="K4306" i="24"/>
  <c r="K4307" i="24"/>
  <c r="K4308" i="24"/>
  <c r="K4309" i="24"/>
  <c r="K4310" i="24"/>
  <c r="K4311" i="24"/>
  <c r="K4312" i="24"/>
  <c r="K4313" i="24"/>
  <c r="K4314" i="24"/>
  <c r="K4315" i="24"/>
  <c r="K4316" i="24"/>
  <c r="K4317" i="24"/>
  <c r="K4318" i="24"/>
  <c r="K4319" i="24"/>
  <c r="K4320" i="24"/>
  <c r="K4321" i="24"/>
  <c r="K4322" i="24"/>
  <c r="K4323" i="24"/>
  <c r="K4324" i="24"/>
  <c r="K4325" i="24"/>
  <c r="K4326" i="24"/>
  <c r="K4327" i="24"/>
  <c r="K4328" i="24"/>
  <c r="K4329" i="24"/>
  <c r="K4330" i="24"/>
  <c r="K4331" i="24"/>
  <c r="K4332" i="24"/>
  <c r="K4333" i="24"/>
  <c r="K4334" i="24"/>
  <c r="K4335" i="24"/>
  <c r="K4336" i="24"/>
  <c r="K4337" i="24"/>
  <c r="K4338" i="24"/>
  <c r="K4339" i="24"/>
  <c r="K4340" i="24"/>
  <c r="K4341" i="24"/>
  <c r="K4342" i="24"/>
  <c r="K4343" i="24"/>
  <c r="K4344" i="24"/>
  <c r="K4345" i="24"/>
  <c r="K4346" i="24"/>
  <c r="K4347" i="24"/>
  <c r="K4348" i="24"/>
  <c r="K4349" i="24"/>
  <c r="K4350" i="24"/>
  <c r="K4351" i="24"/>
  <c r="K4352" i="24"/>
  <c r="K4353" i="24"/>
  <c r="K4354" i="24"/>
  <c r="K4355" i="24"/>
  <c r="K4356" i="24"/>
  <c r="K4357" i="24"/>
  <c r="K4358" i="24"/>
  <c r="K4359" i="24"/>
  <c r="K4360" i="24"/>
  <c r="K4361" i="24"/>
  <c r="K4362" i="24"/>
  <c r="K4363" i="24"/>
  <c r="K4364" i="24"/>
  <c r="K4365" i="24"/>
  <c r="K4366" i="24"/>
  <c r="K4367" i="24"/>
  <c r="K4368" i="24"/>
  <c r="K4369" i="24"/>
  <c r="K4370" i="24"/>
  <c r="K4371" i="24"/>
  <c r="K4372" i="24"/>
  <c r="K4373" i="24"/>
  <c r="K4374" i="24"/>
  <c r="K4375" i="24"/>
  <c r="K4376" i="24"/>
  <c r="K4377" i="24"/>
  <c r="K4378" i="24"/>
  <c r="K4379" i="24"/>
  <c r="K4380" i="24"/>
  <c r="K4381" i="24"/>
  <c r="K4382" i="24"/>
  <c r="K4383" i="24"/>
  <c r="K4384" i="24"/>
  <c r="K4385" i="24"/>
  <c r="K4386" i="24"/>
  <c r="K4387" i="24"/>
  <c r="K4388" i="24"/>
  <c r="K4389" i="24"/>
  <c r="K4390" i="24"/>
  <c r="K4391" i="24"/>
  <c r="K4392" i="24"/>
  <c r="K4393" i="24"/>
  <c r="K4394" i="24"/>
  <c r="K4395" i="24"/>
  <c r="K4396" i="24"/>
  <c r="K4397" i="24"/>
  <c r="K4398" i="24"/>
  <c r="K4399" i="24"/>
  <c r="K4400" i="24"/>
  <c r="K4401" i="24"/>
  <c r="K4402" i="24"/>
  <c r="K4403" i="24"/>
  <c r="K4404" i="24"/>
  <c r="K4405" i="24"/>
  <c r="K4406" i="24"/>
  <c r="K4407" i="24"/>
  <c r="K4408" i="24"/>
  <c r="K4409" i="24"/>
  <c r="K4410" i="24"/>
  <c r="K4411" i="24"/>
  <c r="K4412" i="24"/>
  <c r="K4413" i="24"/>
  <c r="K4414" i="24"/>
  <c r="K4415" i="24"/>
  <c r="K4416" i="24"/>
  <c r="K4417" i="24"/>
  <c r="K4418" i="24"/>
  <c r="K4419" i="24"/>
  <c r="K4420" i="24"/>
  <c r="K4421" i="24"/>
  <c r="K4422" i="24"/>
  <c r="K4423" i="24"/>
  <c r="K4424" i="24"/>
  <c r="K4425" i="24"/>
  <c r="K4426" i="24"/>
  <c r="K4427" i="24"/>
  <c r="K4428" i="24"/>
  <c r="K4429" i="24"/>
  <c r="K4430" i="24"/>
  <c r="K4431" i="24"/>
  <c r="K4432" i="24"/>
  <c r="K4433" i="24"/>
  <c r="K4434" i="24"/>
  <c r="K4435" i="24"/>
  <c r="K4436" i="24"/>
  <c r="K4437" i="24"/>
  <c r="K4438" i="24"/>
  <c r="K4439" i="24"/>
  <c r="K4440" i="24"/>
  <c r="K4441" i="24"/>
  <c r="K4442" i="24"/>
  <c r="K4443" i="24"/>
  <c r="K4444" i="24"/>
  <c r="K4445" i="24"/>
  <c r="K4446" i="24"/>
  <c r="K4447" i="24"/>
  <c r="K4448" i="24"/>
  <c r="K4449" i="24"/>
  <c r="K4450" i="24"/>
  <c r="K4451" i="24"/>
  <c r="K4452" i="24"/>
  <c r="K4453" i="24"/>
  <c r="K4454" i="24"/>
  <c r="K4455" i="24"/>
  <c r="K4456" i="24"/>
  <c r="K4457" i="24"/>
  <c r="K4458" i="24"/>
  <c r="K4459" i="24"/>
  <c r="K4460" i="24"/>
  <c r="K4461" i="24"/>
  <c r="K4462" i="24"/>
  <c r="K4463" i="24"/>
  <c r="K4464" i="24"/>
  <c r="K4465" i="24"/>
  <c r="K4466" i="24"/>
  <c r="K4467" i="24"/>
  <c r="K4468" i="24"/>
  <c r="K4469" i="24"/>
  <c r="K4470" i="24"/>
  <c r="K4471" i="24"/>
  <c r="K4472" i="24"/>
  <c r="K4473" i="24"/>
  <c r="K4474" i="24"/>
  <c r="K4475" i="24"/>
  <c r="K4476" i="24"/>
  <c r="K4477" i="24"/>
  <c r="K4478" i="24"/>
  <c r="K4479" i="24"/>
  <c r="K4480" i="24"/>
  <c r="K4481" i="24"/>
  <c r="K4482" i="24"/>
  <c r="K4483" i="24"/>
  <c r="K4484" i="24"/>
  <c r="K4485" i="24"/>
  <c r="K4486" i="24"/>
  <c r="K4487" i="24"/>
  <c r="K4488" i="24"/>
  <c r="K4489" i="24"/>
  <c r="K4490" i="24"/>
  <c r="K4491" i="24"/>
  <c r="K4492" i="24"/>
  <c r="K4493" i="24"/>
  <c r="K4494" i="24"/>
  <c r="K4495" i="24"/>
  <c r="K4496" i="24"/>
  <c r="K4497" i="24"/>
  <c r="K4498" i="24"/>
  <c r="K4499" i="24"/>
  <c r="K4500" i="24"/>
  <c r="K4501" i="24"/>
  <c r="K4502" i="24"/>
  <c r="K4503" i="24"/>
  <c r="K4504" i="24"/>
  <c r="K4505" i="24"/>
  <c r="K4506" i="24"/>
  <c r="K4507" i="24"/>
  <c r="K4508" i="24"/>
  <c r="K4509" i="24"/>
  <c r="K4510" i="24"/>
  <c r="K4511" i="24"/>
  <c r="K4512" i="24"/>
  <c r="K4513" i="24"/>
  <c r="K4514" i="24"/>
  <c r="K4515" i="24"/>
  <c r="K4516" i="24"/>
  <c r="K4517" i="24"/>
  <c r="K4518" i="24"/>
  <c r="K4519" i="24"/>
  <c r="K4520" i="24"/>
  <c r="K4521" i="24"/>
  <c r="K4522" i="24"/>
  <c r="K4523" i="24"/>
  <c r="K4524" i="24"/>
  <c r="K4525" i="24"/>
  <c r="K4526" i="24"/>
  <c r="K4527" i="24"/>
  <c r="K4528" i="24"/>
  <c r="K4529" i="24"/>
  <c r="K4530" i="24"/>
  <c r="K4531" i="24"/>
  <c r="K4532" i="24"/>
  <c r="K4533" i="24"/>
  <c r="K4534" i="24"/>
  <c r="K4535" i="24"/>
  <c r="K4536" i="24"/>
  <c r="K4537" i="24"/>
  <c r="K4538" i="24"/>
  <c r="K4539" i="24"/>
  <c r="K4540" i="24"/>
  <c r="K4541" i="24"/>
  <c r="K4542" i="24"/>
  <c r="K4543" i="24"/>
  <c r="K4544" i="24"/>
  <c r="K4545" i="24"/>
  <c r="K4546" i="24"/>
  <c r="K4547" i="24"/>
  <c r="K4548" i="24"/>
  <c r="K4549" i="24"/>
  <c r="K4550" i="24"/>
  <c r="K4551" i="24"/>
  <c r="K4552" i="24"/>
  <c r="K4553" i="24"/>
  <c r="K4554" i="24"/>
  <c r="K4555" i="24"/>
  <c r="K4556" i="24"/>
  <c r="K4557" i="24"/>
  <c r="K4558" i="24"/>
  <c r="K4559" i="24"/>
  <c r="K4560" i="24"/>
  <c r="K4561" i="24"/>
  <c r="K4562" i="24"/>
  <c r="K4563" i="24"/>
  <c r="K4564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2" i="24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90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583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18" i="27"/>
  <c r="J1496" i="27"/>
  <c r="J1442" i="27"/>
  <c r="J1440" i="27"/>
  <c r="J1444" i="27"/>
  <c r="J1445" i="27"/>
  <c r="J1446" i="27"/>
  <c r="J1447" i="27"/>
  <c r="J1448" i="27"/>
  <c r="J1449" i="27"/>
  <c r="J1450" i="27"/>
  <c r="J1584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J1469" i="27"/>
  <c r="J1470" i="27"/>
  <c r="J1471" i="27"/>
  <c r="J1472" i="27"/>
  <c r="J1473" i="27"/>
  <c r="J1474" i="27"/>
  <c r="J1475" i="27"/>
  <c r="J1476" i="27"/>
  <c r="J1477" i="27"/>
  <c r="J1478" i="27"/>
  <c r="J1479" i="27"/>
  <c r="J1480" i="27"/>
  <c r="J1481" i="27"/>
  <c r="J1482" i="27"/>
  <c r="J1483" i="27"/>
  <c r="J1484" i="27"/>
  <c r="J1485" i="27"/>
  <c r="J1486" i="27"/>
  <c r="J1487" i="27"/>
  <c r="J1488" i="27"/>
  <c r="J1489" i="27"/>
  <c r="J1490" i="27"/>
  <c r="J1491" i="27"/>
  <c r="J1492" i="27"/>
  <c r="J1493" i="27"/>
  <c r="J1548" i="27"/>
  <c r="J1495" i="27"/>
  <c r="J1596" i="27"/>
  <c r="J1497" i="27"/>
  <c r="J1498" i="27"/>
  <c r="J1499" i="27"/>
  <c r="J1500" i="27"/>
  <c r="J1501" i="27"/>
  <c r="J1502" i="27"/>
  <c r="J1503" i="27"/>
  <c r="J1504" i="27"/>
  <c r="J1505" i="27"/>
  <c r="J1506" i="27"/>
  <c r="J1507" i="27"/>
  <c r="J1508" i="27"/>
  <c r="J1509" i="27"/>
  <c r="J1510" i="27"/>
  <c r="J1511" i="27"/>
  <c r="J1512" i="27"/>
  <c r="J1513" i="27"/>
  <c r="J1514" i="27"/>
  <c r="J1515" i="27"/>
  <c r="J1516" i="27"/>
  <c r="J1517" i="27"/>
  <c r="J1518" i="27"/>
  <c r="J1519" i="27"/>
  <c r="J1520" i="27"/>
  <c r="J1521" i="27"/>
  <c r="J1522" i="27"/>
  <c r="J1523" i="27"/>
  <c r="J1524" i="27"/>
  <c r="J1525" i="27"/>
  <c r="J1571" i="27"/>
  <c r="J1527" i="27"/>
  <c r="J1528" i="27"/>
  <c r="J1597" i="27"/>
  <c r="J1530" i="27"/>
  <c r="J1531" i="27"/>
  <c r="J1532" i="27"/>
  <c r="J1533" i="27"/>
  <c r="J1534" i="27"/>
  <c r="J1535" i="27"/>
  <c r="J1536" i="27"/>
  <c r="J1537" i="27"/>
  <c r="J1538" i="27"/>
  <c r="J1539" i="27"/>
  <c r="J1540" i="27"/>
  <c r="J1576" i="27"/>
  <c r="J1541" i="27"/>
  <c r="J1542" i="27"/>
  <c r="J1543" i="27"/>
  <c r="J1544" i="27"/>
  <c r="J1545" i="27"/>
  <c r="J1546" i="27"/>
  <c r="J1547" i="27"/>
  <c r="J1579" i="27"/>
  <c r="J1549" i="27"/>
  <c r="J1550" i="27"/>
  <c r="J1551" i="27"/>
  <c r="J1552" i="27"/>
  <c r="J1553" i="27"/>
  <c r="J1554" i="27"/>
  <c r="J1555" i="27"/>
  <c r="J1556" i="27"/>
  <c r="J1557" i="27"/>
  <c r="J1558" i="27"/>
  <c r="J1559" i="27"/>
  <c r="J1560" i="27"/>
  <c r="J1561" i="27"/>
  <c r="J1562" i="27"/>
  <c r="J1563" i="27"/>
  <c r="J1564" i="27"/>
  <c r="J1565" i="27"/>
  <c r="J1566" i="27"/>
  <c r="J1567" i="27"/>
  <c r="J1568" i="27"/>
  <c r="J1569" i="27"/>
  <c r="J1570" i="27"/>
  <c r="J1706" i="27"/>
  <c r="J1572" i="27"/>
  <c r="J1573" i="27"/>
  <c r="J1574" i="27"/>
  <c r="J1575" i="27"/>
  <c r="J1581" i="27"/>
  <c r="J1577" i="27"/>
  <c r="J1578" i="27"/>
  <c r="J1604" i="27"/>
  <c r="J1580" i="27"/>
  <c r="J1526" i="27"/>
  <c r="J1582" i="27"/>
  <c r="J1441" i="27"/>
  <c r="J1594" i="27"/>
  <c r="J1585" i="27"/>
  <c r="J1586" i="27"/>
  <c r="J1587" i="27"/>
  <c r="J1588" i="27"/>
  <c r="J1589" i="27"/>
  <c r="J1590" i="27"/>
  <c r="J1591" i="27"/>
  <c r="J1592" i="27"/>
  <c r="J1593" i="27"/>
  <c r="J1443" i="27"/>
  <c r="J1595" i="27"/>
  <c r="J1529" i="27"/>
  <c r="J1612" i="27"/>
  <c r="J1598" i="27"/>
  <c r="J1599" i="27"/>
  <c r="J1600" i="27"/>
  <c r="J1601" i="27"/>
  <c r="J1602" i="27"/>
  <c r="J1603" i="27"/>
  <c r="J1775" i="27"/>
  <c r="J1605" i="27"/>
  <c r="J1606" i="27"/>
  <c r="J1607" i="27"/>
  <c r="J1608" i="27"/>
  <c r="J1609" i="27"/>
  <c r="J1610" i="27"/>
  <c r="J1611" i="27"/>
  <c r="J1644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451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494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6" i="27"/>
  <c r="J1777" i="27"/>
  <c r="J1778" i="27"/>
  <c r="J1779" i="27"/>
  <c r="J1376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58" i="27"/>
  <c r="J1348" i="27"/>
  <c r="J1349" i="27"/>
  <c r="J1350" i="27"/>
  <c r="J1351" i="27"/>
  <c r="J1352" i="27"/>
  <c r="J1353" i="27"/>
  <c r="J1354" i="27"/>
  <c r="J1355" i="27"/>
  <c r="J1356" i="27"/>
  <c r="J1357" i="27"/>
  <c r="J1347" i="27"/>
  <c r="J1346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J1197" i="27"/>
  <c r="J1198" i="27"/>
  <c r="J1199" i="27"/>
  <c r="J1200" i="27"/>
  <c r="J1201" i="27"/>
  <c r="J1202" i="27"/>
  <c r="J1203" i="27"/>
  <c r="J1204" i="27"/>
  <c r="J1205" i="27"/>
  <c r="J1206" i="27"/>
  <c r="J1207" i="27"/>
  <c r="J1208" i="27"/>
  <c r="J1209" i="27"/>
  <c r="J1210" i="27"/>
  <c r="J1211" i="27"/>
  <c r="J1212" i="27"/>
  <c r="J1213" i="27"/>
  <c r="J1214" i="27"/>
  <c r="J1215" i="27"/>
  <c r="J1216" i="27"/>
  <c r="J1217" i="27"/>
  <c r="J1218" i="27"/>
  <c r="J1219" i="27"/>
  <c r="J1220" i="27"/>
  <c r="J1221" i="27"/>
  <c r="J1222" i="27"/>
  <c r="J1223" i="27"/>
  <c r="J1224" i="27"/>
  <c r="J1225" i="27"/>
  <c r="J1226" i="27"/>
  <c r="J1227" i="27"/>
  <c r="J1228" i="27"/>
  <c r="J1229" i="27"/>
  <c r="J1230" i="27"/>
  <c r="J1231" i="27"/>
  <c r="J1232" i="27"/>
  <c r="J1233" i="27"/>
  <c r="J1234" i="27"/>
  <c r="J1235" i="27"/>
  <c r="J1236" i="27"/>
  <c r="J1237" i="27"/>
  <c r="J1238" i="27"/>
  <c r="J1239" i="27"/>
  <c r="J1240" i="27"/>
  <c r="J1241" i="27"/>
  <c r="J1242" i="27"/>
  <c r="J1243" i="27"/>
  <c r="J1244" i="27"/>
  <c r="J1245" i="27"/>
  <c r="J1246" i="27"/>
  <c r="J1247" i="27"/>
  <c r="J1248" i="27"/>
  <c r="J1249" i="27"/>
  <c r="J1250" i="27"/>
  <c r="J1251" i="27"/>
  <c r="J1252" i="27"/>
  <c r="J1253" i="27"/>
  <c r="J1254" i="27"/>
  <c r="J1255" i="27"/>
  <c r="J1256" i="27"/>
  <c r="J1257" i="27"/>
  <c r="J1258" i="27"/>
  <c r="J1259" i="27"/>
  <c r="J1260" i="27"/>
  <c r="J1261" i="27"/>
  <c r="J1262" i="27"/>
  <c r="J1263" i="27"/>
  <c r="J1264" i="27"/>
  <c r="J1265" i="27"/>
  <c r="J1266" i="27"/>
  <c r="J1267" i="27"/>
  <c r="J1268" i="27"/>
  <c r="J1269" i="27"/>
  <c r="J1270" i="27"/>
  <c r="J1271" i="27"/>
  <c r="J1272" i="27"/>
  <c r="J1273" i="27"/>
  <c r="J1274" i="27"/>
  <c r="J1275" i="27"/>
  <c r="J1276" i="27"/>
  <c r="J1277" i="27"/>
  <c r="J1278" i="27"/>
  <c r="J1279" i="27"/>
  <c r="J1280" i="27"/>
  <c r="J1281" i="27"/>
  <c r="J1282" i="27"/>
  <c r="J1283" i="27"/>
  <c r="J1284" i="27"/>
  <c r="J1285" i="27"/>
  <c r="J1286" i="27"/>
  <c r="J1287" i="27"/>
  <c r="J1288" i="27"/>
  <c r="J1289" i="27"/>
  <c r="J1290" i="27"/>
  <c r="J1291" i="27"/>
  <c r="J1292" i="27"/>
  <c r="J1293" i="27"/>
  <c r="J1294" i="27"/>
  <c r="J1295" i="27"/>
  <c r="J1296" i="27"/>
  <c r="J1297" i="27"/>
  <c r="J1298" i="27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2" i="27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37" i="15"/>
  <c r="I129" i="15"/>
  <c r="I130" i="15"/>
  <c r="I131" i="15"/>
  <c r="I132" i="15"/>
  <c r="I114" i="15"/>
  <c r="I133" i="15"/>
  <c r="I134" i="15"/>
  <c r="I115" i="15"/>
  <c r="I135" i="15"/>
  <c r="I136" i="15"/>
  <c r="I139" i="15"/>
  <c r="I140" i="15"/>
  <c r="I141" i="15"/>
  <c r="I142" i="15"/>
  <c r="I143" i="15"/>
  <c r="I138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339" i="15"/>
  <c r="I338" i="15"/>
  <c r="I340" i="15"/>
  <c r="I341" i="15"/>
  <c r="I36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7" i="15"/>
  <c r="I374" i="15"/>
  <c r="I375" i="15"/>
  <c r="I376" i="15"/>
  <c r="I378" i="15"/>
  <c r="I379" i="15"/>
  <c r="I380" i="15"/>
  <c r="I385" i="15"/>
  <c r="I381" i="15"/>
  <c r="I382" i="15"/>
  <c r="I383" i="15"/>
  <c r="I384" i="15"/>
  <c r="I386" i="15"/>
  <c r="I387" i="15"/>
  <c r="I388" i="15"/>
  <c r="I389" i="15"/>
  <c r="I390" i="15"/>
  <c r="I391" i="15"/>
  <c r="I392" i="15"/>
  <c r="I393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1349" i="15"/>
  <c r="I1354" i="15"/>
  <c r="I1350" i="15"/>
  <c r="I1351" i="15"/>
  <c r="I1352" i="15"/>
  <c r="I1353" i="15"/>
  <c r="I1370" i="15"/>
  <c r="I1355" i="15"/>
  <c r="I1356" i="15"/>
  <c r="I1357" i="15"/>
  <c r="I1358" i="15"/>
  <c r="I1371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3" i="15"/>
  <c r="I1374" i="15"/>
  <c r="I1375" i="15"/>
  <c r="I1376" i="15"/>
  <c r="I1377" i="15"/>
  <c r="I1378" i="15"/>
  <c r="I1379" i="15"/>
  <c r="I1380" i="15"/>
  <c r="I1381" i="15"/>
  <c r="I1382" i="15"/>
  <c r="I1372" i="15"/>
  <c r="I1387" i="15"/>
  <c r="I1383" i="15"/>
  <c r="I1384" i="15"/>
  <c r="I1385" i="15"/>
  <c r="I1386" i="15"/>
  <c r="I1389" i="15"/>
  <c r="I1390" i="15"/>
  <c r="I1391" i="15"/>
  <c r="I1392" i="15"/>
  <c r="I1393" i="15"/>
  <c r="I1388" i="15"/>
  <c r="I1394" i="15"/>
  <c r="I1395" i="15"/>
  <c r="I1396" i="15"/>
  <c r="I1397" i="15"/>
  <c r="I1398" i="15"/>
  <c r="I1399" i="15"/>
  <c r="I1400" i="15"/>
  <c r="I1401" i="15"/>
  <c r="I1402" i="15"/>
  <c r="I1403" i="15"/>
  <c r="I1314" i="15"/>
  <c r="I1292" i="15"/>
  <c r="I1293" i="15"/>
  <c r="I1294" i="15"/>
  <c r="I1295" i="15"/>
  <c r="I1296" i="15"/>
  <c r="I1297" i="15"/>
  <c r="I1315" i="15"/>
  <c r="I1298" i="15"/>
  <c r="I1299" i="15"/>
  <c r="I1300" i="15"/>
  <c r="I1313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6" i="15"/>
  <c r="I1317" i="15"/>
  <c r="I1318" i="15"/>
  <c r="I1319" i="15"/>
  <c r="I1320" i="15"/>
  <c r="I1321" i="15"/>
  <c r="I1322" i="15"/>
  <c r="I1323" i="15"/>
  <c r="I1331" i="15"/>
  <c r="I1324" i="15"/>
  <c r="I1325" i="15"/>
  <c r="I1326" i="15"/>
  <c r="I1327" i="15"/>
  <c r="I1328" i="15"/>
  <c r="I1329" i="15"/>
  <c r="I1330" i="15"/>
  <c r="I1332" i="15"/>
  <c r="I1333" i="15"/>
  <c r="I1334" i="15"/>
  <c r="I1335" i="15"/>
  <c r="I1336" i="15"/>
  <c r="I1337" i="15"/>
  <c r="I1339" i="15"/>
  <c r="I1338" i="15"/>
  <c r="I1343" i="15"/>
  <c r="I1340" i="15"/>
  <c r="I1341" i="15"/>
  <c r="I1342" i="15"/>
  <c r="I1344" i="15"/>
  <c r="I1347" i="15"/>
  <c r="I1345" i="15"/>
  <c r="I1346" i="15"/>
  <c r="I1236" i="15"/>
  <c r="I1237" i="15"/>
  <c r="I1259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7" i="15"/>
  <c r="I1255" i="15"/>
  <c r="I1258" i="15"/>
  <c r="I1256" i="15"/>
  <c r="I1260" i="15"/>
  <c r="I1274" i="15"/>
  <c r="I1261" i="15"/>
  <c r="I1273" i="15"/>
  <c r="I1262" i="15"/>
  <c r="I1263" i="15"/>
  <c r="I1264" i="15"/>
  <c r="I1265" i="15"/>
  <c r="I1266" i="15"/>
  <c r="I1267" i="15"/>
  <c r="I1275" i="15"/>
  <c r="I1268" i="15"/>
  <c r="I1269" i="15"/>
  <c r="I1270" i="15"/>
  <c r="I1271" i="15"/>
  <c r="I1272" i="15"/>
  <c r="I1276" i="15"/>
  <c r="I1277" i="15"/>
  <c r="I1278" i="15"/>
  <c r="I1279" i="15"/>
  <c r="I1280" i="15"/>
  <c r="I1283" i="15"/>
  <c r="I1281" i="15"/>
  <c r="I1282" i="15"/>
  <c r="I1284" i="15"/>
  <c r="I1285" i="15"/>
  <c r="I1286" i="15"/>
  <c r="I1287" i="15"/>
  <c r="I1288" i="15"/>
  <c r="I1289" i="15"/>
  <c r="I1290" i="15"/>
  <c r="I1291" i="15"/>
  <c r="I1184" i="15"/>
  <c r="I1203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04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28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073" i="15"/>
  <c r="I1074" i="15"/>
  <c r="I1075" i="15"/>
  <c r="I1076" i="15"/>
  <c r="I1077" i="15"/>
  <c r="I1078" i="15"/>
  <c r="I1079" i="15"/>
  <c r="I1080" i="15"/>
  <c r="I1072" i="15"/>
  <c r="I1081" i="15"/>
  <c r="I1082" i="15"/>
  <c r="I1083" i="15"/>
  <c r="I1084" i="15"/>
  <c r="I1094" i="15"/>
  <c r="I1085" i="15"/>
  <c r="I1095" i="15"/>
  <c r="I1086" i="15"/>
  <c r="I1087" i="15"/>
  <c r="I1088" i="15"/>
  <c r="I1089" i="15"/>
  <c r="I1090" i="15"/>
  <c r="I1093" i="15"/>
  <c r="I1091" i="15"/>
  <c r="I1092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096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037" i="15"/>
  <c r="I1017" i="15"/>
  <c r="I1018" i="15"/>
  <c r="I1019" i="15"/>
  <c r="I1020" i="15"/>
  <c r="I1021" i="15"/>
  <c r="I1022" i="15"/>
  <c r="I1023" i="15"/>
  <c r="I1024" i="15"/>
  <c r="I1039" i="15"/>
  <c r="I1016" i="15"/>
  <c r="I1025" i="15"/>
  <c r="I1026" i="15"/>
  <c r="I1027" i="15"/>
  <c r="I1028" i="15"/>
  <c r="I1029" i="15"/>
  <c r="I1030" i="15"/>
  <c r="I1031" i="15"/>
  <c r="I1032" i="15"/>
  <c r="I1033" i="15"/>
  <c r="I1034" i="15"/>
  <c r="I1038" i="15"/>
  <c r="I1035" i="15"/>
  <c r="I1036" i="15"/>
  <c r="I1041" i="15"/>
  <c r="I1042" i="15"/>
  <c r="I1043" i="15"/>
  <c r="I1044" i="15"/>
  <c r="I1045" i="15"/>
  <c r="I1046" i="15"/>
  <c r="I1047" i="15"/>
  <c r="I1048" i="15"/>
  <c r="I1055" i="15"/>
  <c r="I1049" i="15"/>
  <c r="I1050" i="15"/>
  <c r="I1051" i="15"/>
  <c r="I1052" i="15"/>
  <c r="I1040" i="15"/>
  <c r="I1053" i="15"/>
  <c r="I1054" i="15"/>
  <c r="I1056" i="15"/>
  <c r="I1057" i="15"/>
  <c r="I1058" i="15"/>
  <c r="I1059" i="15"/>
  <c r="I1060" i="15"/>
  <c r="I1061" i="15"/>
  <c r="I1063" i="15"/>
  <c r="I1062" i="15"/>
  <c r="I1064" i="15"/>
  <c r="I1067" i="15"/>
  <c r="I1065" i="15"/>
  <c r="I1066" i="15"/>
  <c r="I1068" i="15"/>
  <c r="I1069" i="15"/>
  <c r="I1071" i="15"/>
  <c r="I1070" i="15"/>
  <c r="I960" i="15"/>
  <c r="I961" i="15"/>
  <c r="I962" i="15"/>
  <c r="I963" i="15"/>
  <c r="I964" i="15"/>
  <c r="I982" i="15"/>
  <c r="I965" i="15"/>
  <c r="I966" i="15"/>
  <c r="I967" i="15"/>
  <c r="I968" i="15"/>
  <c r="I980" i="15"/>
  <c r="I969" i="15"/>
  <c r="I970" i="15"/>
  <c r="I971" i="15"/>
  <c r="I983" i="15"/>
  <c r="I972" i="15"/>
  <c r="I973" i="15"/>
  <c r="I981" i="15"/>
  <c r="I974" i="15"/>
  <c r="I975" i="15"/>
  <c r="I976" i="15"/>
  <c r="I977" i="15"/>
  <c r="I978" i="15"/>
  <c r="I979" i="15"/>
  <c r="I985" i="15"/>
  <c r="I986" i="15"/>
  <c r="I987" i="15"/>
  <c r="I988" i="15"/>
  <c r="I989" i="15"/>
  <c r="I990" i="15"/>
  <c r="I991" i="15"/>
  <c r="I992" i="15"/>
  <c r="I999" i="15"/>
  <c r="I984" i="15"/>
  <c r="I993" i="15"/>
  <c r="I994" i="15"/>
  <c r="I995" i="15"/>
  <c r="I998" i="15"/>
  <c r="I996" i="15"/>
  <c r="I997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906" i="15"/>
  <c r="I907" i="15"/>
  <c r="I908" i="15"/>
  <c r="I909" i="15"/>
  <c r="I910" i="15"/>
  <c r="I911" i="15"/>
  <c r="I927" i="15"/>
  <c r="I925" i="15"/>
  <c r="I912" i="15"/>
  <c r="I926" i="15"/>
  <c r="I905" i="15"/>
  <c r="I913" i="15"/>
  <c r="I904" i="15"/>
  <c r="I914" i="15"/>
  <c r="I915" i="15"/>
  <c r="I916" i="15"/>
  <c r="I917" i="15"/>
  <c r="I918" i="15"/>
  <c r="I919" i="15"/>
  <c r="I920" i="15"/>
  <c r="I921" i="15"/>
  <c r="I922" i="15"/>
  <c r="I923" i="15"/>
  <c r="I924" i="15"/>
  <c r="I931" i="15"/>
  <c r="I932" i="15"/>
  <c r="I933" i="15"/>
  <c r="I934" i="15"/>
  <c r="I935" i="15"/>
  <c r="I936" i="15"/>
  <c r="I937" i="15"/>
  <c r="I938" i="15"/>
  <c r="I939" i="15"/>
  <c r="I940" i="15"/>
  <c r="I928" i="15"/>
  <c r="I941" i="15"/>
  <c r="I942" i="15"/>
  <c r="I929" i="15"/>
  <c r="I943" i="15"/>
  <c r="I930" i="15"/>
  <c r="I945" i="15"/>
  <c r="I951" i="15"/>
  <c r="I946" i="15"/>
  <c r="I947" i="15"/>
  <c r="I948" i="15"/>
  <c r="I944" i="15"/>
  <c r="I949" i="15"/>
  <c r="I950" i="15"/>
  <c r="I952" i="15"/>
  <c r="I953" i="15"/>
  <c r="I954" i="15"/>
  <c r="I955" i="15"/>
  <c r="I956" i="15"/>
  <c r="I957" i="15"/>
  <c r="I958" i="15"/>
  <c r="I959" i="15"/>
  <c r="I849" i="15"/>
  <c r="I850" i="15"/>
  <c r="I851" i="15"/>
  <c r="I852" i="15"/>
  <c r="I853" i="15"/>
  <c r="I854" i="15"/>
  <c r="I871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48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815" i="15"/>
  <c r="I794" i="15"/>
  <c r="I795" i="15"/>
  <c r="I796" i="15"/>
  <c r="I797" i="15"/>
  <c r="I792" i="15"/>
  <c r="I798" i="15"/>
  <c r="I799" i="15"/>
  <c r="I800" i="15"/>
  <c r="I801" i="15"/>
  <c r="I793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7" i="15"/>
  <c r="I818" i="15"/>
  <c r="I819" i="15"/>
  <c r="I820" i="15"/>
  <c r="I821" i="15"/>
  <c r="I822" i="15"/>
  <c r="I823" i="15"/>
  <c r="I824" i="15"/>
  <c r="I831" i="15"/>
  <c r="I825" i="15"/>
  <c r="I826" i="15"/>
  <c r="I827" i="15"/>
  <c r="I828" i="15"/>
  <c r="I816" i="15"/>
  <c r="I829" i="15"/>
  <c r="I830" i="15"/>
  <c r="I832" i="15"/>
  <c r="I833" i="15"/>
  <c r="I834" i="15"/>
  <c r="I835" i="15"/>
  <c r="I836" i="15"/>
  <c r="I837" i="15"/>
  <c r="I839" i="15"/>
  <c r="I838" i="15"/>
  <c r="I840" i="15"/>
  <c r="I843" i="15"/>
  <c r="I841" i="15"/>
  <c r="I842" i="15"/>
  <c r="I844" i="15"/>
  <c r="I845" i="15"/>
  <c r="I846" i="15"/>
  <c r="I847" i="15"/>
  <c r="I737" i="15"/>
  <c r="I738" i="15"/>
  <c r="I739" i="15"/>
  <c r="I759" i="15"/>
  <c r="I740" i="15"/>
  <c r="I741" i="15"/>
  <c r="I742" i="15"/>
  <c r="I743" i="15"/>
  <c r="I744" i="15"/>
  <c r="I758" i="15"/>
  <c r="I745" i="15"/>
  <c r="I746" i="15"/>
  <c r="I747" i="15"/>
  <c r="I748" i="15"/>
  <c r="I749" i="15"/>
  <c r="I750" i="15"/>
  <c r="I751" i="15"/>
  <c r="I752" i="15"/>
  <c r="I753" i="15"/>
  <c r="I754" i="15"/>
  <c r="I755" i="15"/>
  <c r="I736" i="15"/>
  <c r="I756" i="15"/>
  <c r="I757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682" i="15"/>
  <c r="I683" i="15"/>
  <c r="I684" i="15"/>
  <c r="I685" i="15"/>
  <c r="I686" i="15"/>
  <c r="I687" i="15"/>
  <c r="I688" i="15"/>
  <c r="I689" i="15"/>
  <c r="I690" i="15"/>
  <c r="I691" i="15"/>
  <c r="I680" i="15"/>
  <c r="I692" i="15"/>
  <c r="I681" i="15"/>
  <c r="I693" i="15"/>
  <c r="I703" i="15"/>
  <c r="I694" i="15"/>
  <c r="I695" i="15"/>
  <c r="I696" i="15"/>
  <c r="I697" i="15"/>
  <c r="I698" i="15"/>
  <c r="I699" i="15"/>
  <c r="I700" i="15"/>
  <c r="I701" i="15"/>
  <c r="I702" i="15"/>
  <c r="I706" i="15"/>
  <c r="I707" i="15"/>
  <c r="I708" i="15"/>
  <c r="I709" i="15"/>
  <c r="I710" i="15"/>
  <c r="I711" i="15"/>
  <c r="I712" i="15"/>
  <c r="I713" i="15"/>
  <c r="I714" i="15"/>
  <c r="I719" i="15"/>
  <c r="I705" i="15"/>
  <c r="I715" i="15"/>
  <c r="I704" i="15"/>
  <c r="I716" i="15"/>
  <c r="I717" i="15"/>
  <c r="I718" i="15"/>
  <c r="I722" i="15"/>
  <c r="I723" i="15"/>
  <c r="I724" i="15"/>
  <c r="I720" i="15"/>
  <c r="I725" i="15"/>
  <c r="I721" i="15"/>
  <c r="I726" i="15"/>
  <c r="I727" i="15"/>
  <c r="I728" i="15"/>
  <c r="I729" i="15"/>
  <c r="I730" i="15"/>
  <c r="I731" i="15"/>
  <c r="I732" i="15"/>
  <c r="I733" i="15"/>
  <c r="I734" i="15"/>
  <c r="I735" i="15"/>
  <c r="I638" i="15"/>
  <c r="I639" i="15"/>
  <c r="I640" i="15"/>
  <c r="I641" i="15"/>
  <c r="I647" i="15"/>
  <c r="I642" i="15"/>
  <c r="I643" i="15"/>
  <c r="I644" i="15"/>
  <c r="I645" i="15"/>
  <c r="I646" i="15"/>
  <c r="I648" i="15"/>
  <c r="I649" i="15"/>
  <c r="I650" i="15"/>
  <c r="I651" i="15"/>
  <c r="I652" i="15"/>
  <c r="I663" i="15"/>
  <c r="I653" i="15"/>
  <c r="I654" i="15"/>
  <c r="I655" i="15"/>
  <c r="I656" i="15"/>
  <c r="I657" i="15"/>
  <c r="I658" i="15"/>
  <c r="I659" i="15"/>
  <c r="I660" i="15"/>
  <c r="I661" i="15"/>
  <c r="I662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592" i="15"/>
  <c r="I593" i="15"/>
  <c r="I594" i="15"/>
  <c r="I595" i="15"/>
  <c r="I596" i="15"/>
  <c r="I597" i="15"/>
  <c r="I605" i="15"/>
  <c r="I598" i="15"/>
  <c r="I599" i="15"/>
  <c r="I600" i="15"/>
  <c r="I601" i="15"/>
  <c r="I602" i="15"/>
  <c r="I604" i="15"/>
  <c r="I603" i="15"/>
  <c r="I607" i="15"/>
  <c r="I614" i="15"/>
  <c r="I609" i="15"/>
  <c r="I610" i="15"/>
  <c r="I611" i="15"/>
  <c r="I612" i="15"/>
  <c r="I613" i="15"/>
  <c r="I621" i="15"/>
  <c r="I606" i="15"/>
  <c r="I615" i="15"/>
  <c r="I616" i="15"/>
  <c r="I608" i="15"/>
  <c r="I617" i="15"/>
  <c r="I618" i="15"/>
  <c r="I619" i="15"/>
  <c r="I620" i="15"/>
  <c r="I623" i="15"/>
  <c r="I624" i="15"/>
  <c r="I625" i="15"/>
  <c r="I626" i="15"/>
  <c r="I627" i="15"/>
  <c r="I628" i="15"/>
  <c r="I629" i="15"/>
  <c r="I622" i="15"/>
  <c r="I630" i="15"/>
  <c r="I631" i="15"/>
  <c r="I632" i="15"/>
  <c r="I633" i="15"/>
  <c r="I635" i="15"/>
  <c r="I634" i="15"/>
  <c r="I636" i="15"/>
  <c r="I637" i="15"/>
  <c r="I495" i="15"/>
  <c r="I496" i="15"/>
  <c r="I497" i="15"/>
  <c r="I498" i="15"/>
  <c r="I499" i="15"/>
  <c r="I500" i="15"/>
  <c r="I501" i="15"/>
  <c r="I502" i="15"/>
  <c r="I503" i="15"/>
  <c r="I504" i="15"/>
  <c r="I505" i="15"/>
  <c r="I517" i="15"/>
  <c r="I506" i="15"/>
  <c r="I507" i="15"/>
  <c r="I508" i="15"/>
  <c r="I509" i="15"/>
  <c r="I510" i="15"/>
  <c r="I511" i="15"/>
  <c r="I512" i="15"/>
  <c r="I513" i="15"/>
  <c r="I514" i="15"/>
  <c r="I515" i="15"/>
  <c r="I516" i="15"/>
  <c r="I494" i="15"/>
  <c r="I519" i="15"/>
  <c r="I520" i="15"/>
  <c r="I521" i="15"/>
  <c r="I522" i="15"/>
  <c r="I523" i="15"/>
  <c r="I524" i="15"/>
  <c r="I529" i="15"/>
  <c r="I525" i="15"/>
  <c r="I526" i="15"/>
  <c r="I518" i="15"/>
  <c r="I527" i="15"/>
  <c r="I528" i="15"/>
  <c r="I531" i="15"/>
  <c r="I530" i="15"/>
  <c r="I532" i="15"/>
  <c r="I545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7" i="15"/>
  <c r="I546" i="15"/>
  <c r="I548" i="15"/>
  <c r="I553" i="15"/>
  <c r="I549" i="15"/>
  <c r="I550" i="15"/>
  <c r="I551" i="15"/>
  <c r="I552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452" i="15"/>
  <c r="I451" i="15"/>
  <c r="I453" i="15"/>
  <c r="I454" i="15"/>
  <c r="I455" i="15"/>
  <c r="I456" i="15"/>
  <c r="I450" i="15"/>
  <c r="I457" i="15"/>
  <c r="I458" i="15"/>
  <c r="I459" i="15"/>
  <c r="I460" i="15"/>
  <c r="I461" i="15"/>
  <c r="I463" i="15"/>
  <c r="I464" i="15"/>
  <c r="I465" i="15"/>
  <c r="I466" i="15"/>
  <c r="I467" i="15"/>
  <c r="I462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397" i="15"/>
  <c r="I398" i="15"/>
  <c r="I399" i="15"/>
  <c r="I400" i="15"/>
  <c r="I394" i="15"/>
  <c r="I401" i="15"/>
  <c r="I417" i="15"/>
  <c r="I402" i="15"/>
  <c r="I403" i="15"/>
  <c r="I404" i="15"/>
  <c r="I405" i="15"/>
  <c r="I406" i="15"/>
  <c r="I407" i="15"/>
  <c r="I395" i="15"/>
  <c r="I408" i="15"/>
  <c r="I409" i="15"/>
  <c r="I396" i="15"/>
  <c r="I410" i="15"/>
  <c r="I411" i="15"/>
  <c r="I412" i="15"/>
  <c r="I413" i="15"/>
  <c r="I414" i="15"/>
  <c r="I415" i="15"/>
  <c r="I416" i="15"/>
  <c r="I421" i="15"/>
  <c r="I422" i="15"/>
  <c r="I423" i="15"/>
  <c r="I424" i="15"/>
  <c r="I420" i="15"/>
  <c r="I425" i="15"/>
  <c r="I426" i="15"/>
  <c r="I419" i="15"/>
  <c r="I427" i="15"/>
  <c r="I428" i="15"/>
  <c r="I429" i="15"/>
  <c r="I430" i="15"/>
  <c r="I418" i="15"/>
  <c r="I431" i="15"/>
  <c r="I432" i="15"/>
  <c r="I433" i="15"/>
  <c r="I436" i="15"/>
  <c r="I437" i="15"/>
  <c r="I434" i="15"/>
  <c r="I438" i="15"/>
  <c r="I439" i="15"/>
  <c r="I435" i="15"/>
  <c r="I440" i="15"/>
  <c r="I441" i="15"/>
  <c r="I443" i="15"/>
  <c r="I444" i="15"/>
  <c r="I445" i="15"/>
  <c r="I442" i="15"/>
  <c r="I447" i="15"/>
  <c r="I448" i="15"/>
  <c r="I449" i="15"/>
  <c r="I446" i="15"/>
  <c r="I1348" i="15"/>
  <c r="G39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39" i="14"/>
  <c r="J339" i="14" s="1"/>
  <c r="K339" i="14" s="1"/>
  <c r="L340" i="14"/>
  <c r="J340" i="14" s="1"/>
  <c r="K340" i="14" s="1"/>
  <c r="L341" i="14"/>
  <c r="J341" i="14" s="1"/>
  <c r="K341" i="14" s="1"/>
  <c r="L342" i="14"/>
  <c r="J342" i="14" s="1"/>
  <c r="K342" i="14" s="1"/>
  <c r="L343" i="14"/>
  <c r="J343" i="14" s="1"/>
  <c r="K343" i="14" s="1"/>
  <c r="L344" i="14"/>
  <c r="J344" i="14" s="1"/>
  <c r="K344" i="14" s="1"/>
  <c r="L345" i="14"/>
  <c r="J345" i="14" s="1"/>
  <c r="K345" i="14" s="1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38" i="14"/>
  <c r="J338" i="14" s="1"/>
  <c r="K338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39" i="14"/>
  <c r="J39" i="14" s="1"/>
  <c r="K39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62" i="14"/>
  <c r="K681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91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4" i="14"/>
  <c r="J134" i="14" s="1"/>
  <c r="K134" i="14" s="1"/>
  <c r="L737" i="14" l="1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36" i="14"/>
  <c r="J736" i="14" s="1"/>
  <c r="K736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10" i="14"/>
  <c r="J710" i="14" s="1"/>
  <c r="K710" i="14" s="1"/>
  <c r="L679" i="14"/>
  <c r="J679" i="14" s="1"/>
  <c r="K679" i="14" s="1"/>
  <c r="L680" i="14"/>
  <c r="J680" i="14" s="1"/>
  <c r="K680" i="14" s="1"/>
  <c r="L681" i="14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678" i="14"/>
  <c r="J678" i="14" s="1"/>
  <c r="K678" i="14" s="1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73" i="14"/>
  <c r="J673" i="14" s="1"/>
  <c r="K673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44" i="14"/>
  <c r="J644" i="14" s="1"/>
  <c r="K644" i="14" s="1"/>
  <c r="L446" i="14" l="1"/>
  <c r="L447" i="14"/>
  <c r="L448" i="14"/>
  <c r="L449" i="14"/>
  <c r="L450" i="14"/>
  <c r="L451" i="14"/>
  <c r="L452" i="14"/>
  <c r="L453" i="14"/>
  <c r="L454" i="14"/>
  <c r="L455" i="14"/>
  <c r="L456" i="14"/>
  <c r="L457" i="14"/>
  <c r="L458" i="14"/>
  <c r="L459" i="14"/>
  <c r="L460" i="14"/>
  <c r="L461" i="14"/>
  <c r="L462" i="14"/>
  <c r="L463" i="14"/>
  <c r="L464" i="14"/>
  <c r="L465" i="14"/>
  <c r="L466" i="14"/>
  <c r="L467" i="14"/>
  <c r="L468" i="14"/>
  <c r="L469" i="14"/>
  <c r="L470" i="14"/>
  <c r="L471" i="14"/>
  <c r="L472" i="14"/>
  <c r="L473" i="14"/>
  <c r="L474" i="14"/>
  <c r="L475" i="14"/>
  <c r="L445" i="14"/>
  <c r="J412" i="14" l="1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11" i="14"/>
  <c r="K411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16" i="14"/>
  <c r="K316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J269" i="14" s="1"/>
  <c r="K269" i="14" s="1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46" i="14"/>
  <c r="J246" i="14" s="1"/>
  <c r="K246" i="14" s="1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I212" i="14"/>
  <c r="K212" i="14" s="1"/>
  <c r="I213" i="14"/>
  <c r="K213" i="14" s="1"/>
  <c r="I214" i="14"/>
  <c r="K214" i="14" s="1"/>
  <c r="I215" i="14"/>
  <c r="K215" i="14" s="1"/>
  <c r="I216" i="14"/>
  <c r="K216" i="14" s="1"/>
  <c r="I217" i="14"/>
  <c r="K217" i="14" s="1"/>
  <c r="I218" i="14"/>
  <c r="K218" i="14" s="1"/>
  <c r="I219" i="14"/>
  <c r="K219" i="14" s="1"/>
  <c r="I220" i="14"/>
  <c r="K220" i="14" s="1"/>
  <c r="I221" i="14"/>
  <c r="K221" i="14" s="1"/>
  <c r="I222" i="14"/>
  <c r="K222" i="14" s="1"/>
  <c r="I223" i="14"/>
  <c r="K223" i="14" s="1"/>
  <c r="I224" i="14"/>
  <c r="K224" i="14" s="1"/>
  <c r="I225" i="14"/>
  <c r="K225" i="14" s="1"/>
  <c r="I226" i="14"/>
  <c r="K226" i="14" s="1"/>
  <c r="I227" i="14"/>
  <c r="K227" i="14" s="1"/>
  <c r="I228" i="14"/>
  <c r="K228" i="14" s="1"/>
  <c r="I229" i="14"/>
  <c r="K229" i="14" s="1"/>
  <c r="I230" i="14"/>
  <c r="K230" i="14" s="1"/>
  <c r="I231" i="14"/>
  <c r="K231" i="14" s="1"/>
  <c r="I232" i="14"/>
  <c r="K232" i="14" s="1"/>
  <c r="I233" i="14"/>
  <c r="K233" i="14" s="1"/>
  <c r="I234" i="14"/>
  <c r="K234" i="14" s="1"/>
  <c r="I235" i="14"/>
  <c r="K235" i="14" s="1"/>
  <c r="I236" i="14"/>
  <c r="K236" i="14" s="1"/>
  <c r="I237" i="14"/>
  <c r="K237" i="14" s="1"/>
  <c r="I238" i="14"/>
  <c r="K238" i="14" s="1"/>
  <c r="I239" i="14"/>
  <c r="K239" i="14" s="1"/>
  <c r="I240" i="14"/>
  <c r="K240" i="14" s="1"/>
  <c r="I241" i="14"/>
  <c r="K241" i="14" s="1"/>
  <c r="I242" i="14"/>
  <c r="K242" i="14" s="1"/>
  <c r="I243" i="14"/>
  <c r="K243" i="14" s="1"/>
  <c r="I244" i="14"/>
  <c r="K244" i="14" s="1"/>
  <c r="I245" i="14"/>
  <c r="K245" i="14" s="1"/>
  <c r="I211" i="14"/>
  <c r="K211" i="14" s="1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174" i="14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85" i="14"/>
  <c r="K185" i="14" s="1"/>
  <c r="J186" i="14"/>
  <c r="K186" i="14" s="1"/>
  <c r="J187" i="14"/>
  <c r="K187" i="14" s="1"/>
  <c r="J188" i="14"/>
  <c r="K188" i="14" s="1"/>
  <c r="J189" i="14"/>
  <c r="K189" i="14" s="1"/>
  <c r="J190" i="14"/>
  <c r="K190" i="14" s="1"/>
  <c r="J191" i="14"/>
  <c r="K191" i="14" s="1"/>
  <c r="J192" i="14"/>
  <c r="K192" i="14" s="1"/>
  <c r="J193" i="14"/>
  <c r="K193" i="14" s="1"/>
  <c r="J194" i="14"/>
  <c r="K194" i="14" s="1"/>
  <c r="J195" i="14"/>
  <c r="K195" i="14" s="1"/>
  <c r="J196" i="14"/>
  <c r="K196" i="14" s="1"/>
  <c r="J197" i="14"/>
  <c r="K197" i="14" s="1"/>
  <c r="J198" i="14"/>
  <c r="K198" i="14" s="1"/>
  <c r="J199" i="14"/>
  <c r="K199" i="14" s="1"/>
  <c r="J200" i="14"/>
  <c r="K200" i="14" s="1"/>
  <c r="J201" i="14"/>
  <c r="K201" i="14" s="1"/>
  <c r="J202" i="14"/>
  <c r="K202" i="14" s="1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174" i="14"/>
  <c r="K174" i="14" s="1"/>
  <c r="O225" i="15"/>
  <c r="L225" i="15"/>
  <c r="L224" i="15"/>
  <c r="O223" i="15"/>
  <c r="L223" i="15"/>
  <c r="L221" i="15"/>
  <c r="M221" i="15" s="1"/>
  <c r="L219" i="15"/>
  <c r="M219" i="15" s="1"/>
  <c r="O221" i="15"/>
  <c r="P221" i="15" s="1"/>
  <c r="O219" i="15"/>
  <c r="P219" i="15" s="1"/>
  <c r="L217" i="15"/>
  <c r="M217" i="15" s="1"/>
  <c r="L215" i="15"/>
  <c r="M215" i="15" s="1"/>
  <c r="L213" i="15"/>
  <c r="M213" i="15" s="1"/>
  <c r="L211" i="15"/>
  <c r="M211" i="15" s="1"/>
  <c r="L209" i="15"/>
  <c r="M209" i="15" s="1"/>
  <c r="L207" i="15"/>
  <c r="M207" i="15" s="1"/>
  <c r="L205" i="15"/>
  <c r="M205" i="15" s="1"/>
  <c r="L203" i="15"/>
  <c r="M203" i="15" s="1"/>
  <c r="L201" i="15"/>
  <c r="M201" i="15" s="1"/>
  <c r="L199" i="15"/>
  <c r="M199" i="15" s="1"/>
  <c r="L197" i="15"/>
  <c r="M197" i="15" s="1"/>
  <c r="L195" i="15"/>
  <c r="M195" i="15" s="1"/>
  <c r="L193" i="15"/>
  <c r="M193" i="15" s="1"/>
  <c r="L191" i="15"/>
  <c r="M191" i="15" s="1"/>
  <c r="L187" i="15"/>
  <c r="M187" i="15" s="1"/>
  <c r="L185" i="15"/>
  <c r="M185" i="15" s="1"/>
  <c r="L183" i="15"/>
  <c r="M183" i="15" s="1"/>
  <c r="L181" i="15"/>
  <c r="M181" i="15" s="1"/>
  <c r="L179" i="15"/>
  <c r="M179" i="15" s="1"/>
  <c r="L177" i="15"/>
  <c r="M177" i="15" s="1"/>
  <c r="L173" i="15"/>
  <c r="M173" i="15" s="1"/>
  <c r="L171" i="15"/>
  <c r="M171" i="15" s="1"/>
</calcChain>
</file>

<file path=xl/sharedStrings.xml><?xml version="1.0" encoding="utf-8"?>
<sst xmlns="http://schemas.openxmlformats.org/spreadsheetml/2006/main" count="118349" uniqueCount="8285">
  <si>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</si>
  <si>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</si>
  <si>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</si>
  <si>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</si>
  <si>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</si>
  <si>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</si>
  <si>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</si>
  <si>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</si>
  <si>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</si>
  <si>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</si>
  <si>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</si>
  <si>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</si>
  <si>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</si>
  <si>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</si>
  <si>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</si>
  <si>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</si>
  <si>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</si>
  <si>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</si>
  <si>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</si>
  <si>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</si>
  <si>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</si>
  <si>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</si>
  <si>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</si>
  <si>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</si>
  <si>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</si>
  <si>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</si>
  <si>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</si>
  <si>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</si>
  <si>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</si>
  <si>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</si>
  <si>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</si>
  <si>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</si>
  <si>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</si>
  <si>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</si>
  <si>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</si>
  <si>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</si>
  <si>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</si>
  <si>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</si>
  <si>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</si>
  <si>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</si>
  <si>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</si>
  <si>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</si>
  <si>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</si>
  <si>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</si>
  <si>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</si>
  <si>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</si>
  <si>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</si>
  <si>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</si>
  <si>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</si>
  <si>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</si>
  <si>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</si>
  <si>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</si>
  <si>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</si>
  <si>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</si>
  <si>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</si>
  <si>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</si>
  <si>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</si>
  <si>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</si>
  <si>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</si>
  <si>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</si>
  <si>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</si>
  <si>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</si>
  <si>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</si>
  <si>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</si>
  <si>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</si>
  <si>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</si>
  <si>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</si>
  <si>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</si>
  <si>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</si>
  <si>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</si>
  <si>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</si>
  <si>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</si>
  <si>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</si>
  <si>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</si>
  <si>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</si>
  <si>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</si>
  <si>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</si>
  <si>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</si>
  <si>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</si>
  <si>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</si>
  <si>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</si>
  <si>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</si>
  <si>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</si>
  <si>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</si>
  <si>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</si>
  <si>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</si>
  <si>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</si>
  <si>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</si>
  <si>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</si>
  <si>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</si>
  <si>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</si>
  <si>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</si>
  <si>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</si>
  <si>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</si>
  <si>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</si>
  <si>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</si>
  <si>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</si>
  <si>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</si>
  <si>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</si>
  <si>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</si>
  <si>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</si>
  <si>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</si>
  <si>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</si>
  <si>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</si>
  <si>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</si>
  <si>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</si>
  <si>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</si>
  <si>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</si>
  <si>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</si>
  <si>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</si>
  <si>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</si>
  <si>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</si>
  <si>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</si>
  <si>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</si>
  <si>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</si>
  <si>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</si>
  <si>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</si>
  <si>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</si>
  <si>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</si>
  <si>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</si>
  <si>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</si>
  <si>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</si>
  <si>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</si>
  <si>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</si>
  <si>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</si>
  <si>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</si>
  <si>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</si>
  <si>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</si>
  <si>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</si>
  <si>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</si>
  <si>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</si>
  <si>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</si>
  <si>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</si>
  <si>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</si>
  <si>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</si>
  <si>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</si>
  <si>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</si>
  <si>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</si>
  <si>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</si>
  <si>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</si>
  <si>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</si>
  <si>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</si>
  <si>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</si>
  <si>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</si>
  <si>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</si>
  <si>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</si>
  <si>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</si>
  <si>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</si>
  <si>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</si>
  <si>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</si>
  <si>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</si>
  <si>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</si>
  <si>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</si>
  <si>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</si>
  <si>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</si>
  <si>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</si>
  <si>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</si>
  <si>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</si>
  <si>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</si>
  <si>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</si>
  <si>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</si>
  <si>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</si>
  <si>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</si>
  <si>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</si>
  <si>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</si>
  <si>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</si>
  <si>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</si>
  <si>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</si>
  <si>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</si>
  <si>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</si>
  <si>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</si>
  <si>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</si>
  <si>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</si>
  <si>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</si>
  <si>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</si>
  <si>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</si>
  <si>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</si>
  <si>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</si>
  <si>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</si>
  <si>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</si>
  <si>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</si>
  <si>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</si>
  <si>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</si>
  <si>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</si>
  <si>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</si>
  <si>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</si>
  <si>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</si>
  <si>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</si>
  <si>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</si>
  <si>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</si>
  <si>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</si>
  <si>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</si>
  <si>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</si>
  <si>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</si>
  <si>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</si>
  <si>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</si>
  <si>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</si>
  <si>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</si>
  <si>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</si>
  <si>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</si>
  <si>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</si>
  <si>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</si>
  <si>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</si>
  <si>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</si>
  <si>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</si>
  <si>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</si>
  <si>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</si>
  <si>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</si>
  <si>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</si>
  <si>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</si>
  <si>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</si>
  <si>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</si>
  <si>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</si>
  <si>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</si>
  <si>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</si>
  <si>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</si>
  <si>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</si>
  <si>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</si>
  <si>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</si>
  <si>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</si>
  <si>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</si>
  <si>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</si>
  <si>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</si>
  <si>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</si>
  <si>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</si>
  <si>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</si>
  <si>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</si>
  <si>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</si>
  <si>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</si>
  <si>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</si>
  <si>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</si>
  <si>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</si>
  <si>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</si>
  <si>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</si>
  <si>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</si>
  <si>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</si>
  <si>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</si>
  <si>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</si>
  <si>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</si>
  <si>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</si>
  <si>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</si>
  <si>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</si>
  <si>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</si>
  <si>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</si>
  <si>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</si>
  <si>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</si>
  <si>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</si>
  <si>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</si>
  <si>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</si>
  <si>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</si>
  <si>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</si>
  <si>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</si>
  <si>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</si>
  <si>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</si>
  <si>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</si>
  <si>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</si>
  <si>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</si>
  <si>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</si>
  <si>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</si>
  <si>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</si>
  <si>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</si>
  <si>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</si>
  <si>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</si>
  <si>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</si>
  <si>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</si>
  <si>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</si>
  <si>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</si>
  <si>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</si>
  <si>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</si>
  <si>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</si>
  <si>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</si>
  <si>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</si>
  <si>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</si>
  <si>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</si>
  <si>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</si>
  <si>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</si>
  <si>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</si>
  <si>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</si>
  <si>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</si>
  <si>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</si>
  <si>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</si>
  <si>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</si>
  <si>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</si>
  <si>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</si>
  <si>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</si>
  <si>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</si>
  <si>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</si>
  <si>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</si>
  <si>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</si>
  <si>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</si>
  <si>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</si>
  <si>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</si>
  <si>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</si>
  <si>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</si>
  <si>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</si>
  <si>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</si>
  <si>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</si>
  <si>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</si>
  <si>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</si>
  <si>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</si>
  <si>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</si>
  <si>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</si>
  <si>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</si>
  <si>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</si>
  <si>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</si>
  <si>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</si>
  <si>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</si>
  <si>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</si>
  <si>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</si>
  <si>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</si>
  <si>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</si>
  <si>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</si>
  <si>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</si>
  <si>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</si>
  <si>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</si>
  <si>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</si>
  <si>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</si>
  <si>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</si>
  <si>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</si>
  <si>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</si>
  <si>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</si>
  <si>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</si>
  <si>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</si>
  <si>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</si>
  <si>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</si>
  <si>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</si>
  <si>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</si>
  <si>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</si>
  <si>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</si>
  <si>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</si>
  <si>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</si>
  <si>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</si>
  <si>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</si>
  <si>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</si>
  <si>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</si>
  <si>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</si>
  <si>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</si>
  <si>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</si>
  <si>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</si>
  <si>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</si>
  <si>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</si>
  <si>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</si>
  <si>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</si>
  <si>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</si>
  <si>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</si>
  <si>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</si>
  <si>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</si>
  <si>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</si>
  <si>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</si>
  <si>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</si>
  <si>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</si>
  <si>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</si>
  <si>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</si>
  <si>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</si>
  <si>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</si>
  <si>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</si>
  <si>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</si>
  <si>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</si>
  <si>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</si>
  <si>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</si>
  <si>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</si>
  <si>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</si>
  <si>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</si>
  <si>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</si>
  <si>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</si>
  <si>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</si>
  <si>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</si>
  <si>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</si>
  <si>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</si>
  <si>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</si>
  <si>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</si>
  <si>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</si>
  <si>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</si>
  <si>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</si>
  <si>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</si>
  <si>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</si>
  <si>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</si>
  <si>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</si>
  <si>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</si>
  <si>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</si>
  <si>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</si>
  <si>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</si>
  <si>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</si>
  <si>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</si>
  <si>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</si>
  <si>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</si>
  <si>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</si>
  <si>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</si>
  <si>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</si>
  <si>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</si>
  <si>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</si>
  <si>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</si>
  <si>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</si>
  <si>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</si>
  <si>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</si>
  <si>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</si>
  <si>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</si>
  <si>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</si>
  <si>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</si>
  <si>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</si>
  <si>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</si>
  <si>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</si>
  <si>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</si>
  <si>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</si>
  <si>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</si>
  <si>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</si>
  <si>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</si>
  <si>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</si>
  <si>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</si>
  <si>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</si>
  <si>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</si>
  <si>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</si>
  <si>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</si>
  <si>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</si>
  <si>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</si>
  <si>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</si>
  <si>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</si>
  <si>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</si>
  <si>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</si>
  <si>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</si>
  <si>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</si>
  <si>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</si>
  <si>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</si>
  <si>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</si>
  <si>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</si>
  <si>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</si>
  <si>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</si>
  <si>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</si>
  <si>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</si>
  <si>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</si>
  <si>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</si>
  <si>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</si>
  <si>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</si>
  <si>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</si>
  <si>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</si>
  <si>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</si>
  <si>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</si>
  <si>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</si>
  <si>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</si>
  <si>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</si>
  <si>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</si>
  <si>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</si>
  <si>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</si>
  <si>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</si>
  <si>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</si>
  <si>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</si>
  <si>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</si>
  <si>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</si>
  <si>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</si>
  <si>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</si>
  <si>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</si>
  <si>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</si>
  <si>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</si>
  <si>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</si>
  <si>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</si>
  <si>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</si>
  <si>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</si>
  <si>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</si>
  <si>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</si>
  <si>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</si>
  <si>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</si>
  <si>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</si>
  <si>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</si>
  <si>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</si>
  <si>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</si>
  <si>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</si>
  <si>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</si>
  <si>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</si>
  <si>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</si>
  <si>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</si>
  <si>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</si>
  <si>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</si>
  <si>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</si>
  <si>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</si>
  <si>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</si>
  <si>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</si>
  <si>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</si>
  <si>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</si>
  <si>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</si>
  <si>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</si>
  <si>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</si>
  <si>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</si>
  <si>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</si>
  <si>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</si>
  <si>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</si>
  <si>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</si>
  <si>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</si>
  <si>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</si>
  <si>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</si>
  <si>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</si>
  <si>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</si>
  <si>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</si>
  <si>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</si>
  <si>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</si>
  <si>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</si>
  <si>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</si>
  <si>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</si>
  <si>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</si>
  <si>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</si>
  <si>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</si>
  <si>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</si>
  <si>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</si>
  <si>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</si>
  <si>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</si>
  <si>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</si>
  <si>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</si>
  <si>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</si>
  <si>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</si>
  <si>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</si>
  <si>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</si>
  <si>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</si>
  <si>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</si>
  <si>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</si>
  <si>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</si>
  <si>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</si>
  <si>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</si>
  <si>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</si>
  <si>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</si>
  <si>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</si>
  <si>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</si>
  <si>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</si>
  <si>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</si>
  <si>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</si>
  <si>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</si>
  <si>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</si>
  <si>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</si>
  <si>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</si>
  <si>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</si>
  <si>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</si>
  <si>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</si>
  <si>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</si>
  <si>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</si>
  <si>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</si>
  <si>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</si>
  <si>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</si>
  <si>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</si>
  <si>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</si>
  <si>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</si>
  <si>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</si>
  <si>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</si>
  <si>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</si>
  <si>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</si>
  <si>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</si>
  <si>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</si>
  <si>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</si>
  <si>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</si>
  <si>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</si>
  <si>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</si>
  <si>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</si>
  <si>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</si>
  <si>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</si>
  <si>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</si>
  <si>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</si>
  <si>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</si>
  <si>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</si>
  <si>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</si>
  <si>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</si>
  <si>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</si>
  <si>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</si>
  <si>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</si>
  <si>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</si>
  <si>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</si>
  <si>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</si>
  <si>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</si>
  <si>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</si>
  <si>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</si>
  <si>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</si>
  <si>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</si>
  <si>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</si>
  <si>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</si>
  <si>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</si>
  <si>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</si>
  <si>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</si>
  <si>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</si>
  <si>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</si>
  <si>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</si>
  <si>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</si>
  <si>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</si>
  <si>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</si>
  <si>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</si>
  <si>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</si>
  <si>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</si>
  <si>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</si>
  <si>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</si>
  <si>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</si>
  <si>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</si>
  <si>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</si>
  <si>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</si>
  <si>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</si>
  <si>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</si>
  <si>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</si>
  <si>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</si>
  <si>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</si>
  <si>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</si>
  <si>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</si>
  <si>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</si>
  <si>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</si>
  <si>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</si>
  <si>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</si>
  <si>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</si>
  <si>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</si>
  <si>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</si>
  <si>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</si>
  <si>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</si>
  <si>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</si>
  <si>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</si>
  <si>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</si>
  <si>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</si>
  <si>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</si>
  <si>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</si>
  <si>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</si>
  <si>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</si>
  <si>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</si>
  <si>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</si>
  <si>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</si>
  <si>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</si>
  <si>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</si>
  <si>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</si>
  <si>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</si>
  <si>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</si>
  <si>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</si>
  <si>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</si>
  <si>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</si>
  <si>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</si>
  <si>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</si>
  <si>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</si>
  <si>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</si>
  <si>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</si>
  <si>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</si>
  <si>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</si>
  <si>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</si>
  <si>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</si>
  <si>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</si>
  <si>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</si>
  <si>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</si>
  <si>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</si>
  <si>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</si>
  <si>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</si>
  <si>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</si>
  <si>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</si>
  <si>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</si>
  <si>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</si>
  <si>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</si>
  <si>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</si>
  <si>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</si>
  <si>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</si>
  <si>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</si>
  <si>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</si>
  <si>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</si>
  <si>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</si>
  <si>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</si>
  <si>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</si>
  <si>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</si>
  <si>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</si>
  <si>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</si>
  <si>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</si>
  <si>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</si>
  <si>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</si>
  <si>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</si>
  <si>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</si>
  <si>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</si>
  <si>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</si>
  <si>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</si>
  <si>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</si>
  <si>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</si>
  <si>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</si>
  <si>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</si>
  <si>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</si>
  <si>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</si>
  <si>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</si>
  <si>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</si>
  <si>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</si>
  <si>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</si>
  <si>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</si>
  <si>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</si>
  <si>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</si>
  <si>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</si>
  <si>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</si>
  <si>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</si>
  <si>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</si>
  <si>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</si>
  <si>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</si>
  <si>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</si>
  <si>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</si>
  <si>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</si>
  <si>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</si>
  <si>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</si>
  <si>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</si>
  <si>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</si>
  <si>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</si>
  <si>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</si>
  <si>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</si>
  <si>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</si>
  <si>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</si>
  <si>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</si>
  <si>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</si>
  <si>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</si>
  <si>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</si>
  <si>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</si>
  <si>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</si>
  <si>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</si>
  <si>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</si>
  <si>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</si>
  <si>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</si>
  <si>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</si>
  <si>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</si>
  <si>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</si>
  <si>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</si>
  <si>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</si>
  <si>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</si>
  <si>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</si>
  <si>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</si>
  <si>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</si>
  <si>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</si>
  <si>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</si>
  <si>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</si>
  <si>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</si>
  <si>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</si>
  <si>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</si>
  <si>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</si>
  <si>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</si>
  <si>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</si>
  <si>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</si>
  <si>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</si>
  <si>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</si>
  <si>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</si>
  <si>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</si>
  <si>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</si>
  <si>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</si>
  <si>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</si>
  <si>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</si>
  <si>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</si>
  <si>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</si>
  <si>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</si>
  <si>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</si>
  <si>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</si>
  <si>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</si>
  <si>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</si>
  <si>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</si>
  <si>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</si>
  <si>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</si>
  <si>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</si>
  <si>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</si>
  <si>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</si>
  <si>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</si>
  <si>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</si>
  <si>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</si>
  <si>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</si>
  <si>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</si>
  <si>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</si>
  <si>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</si>
  <si>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</si>
  <si>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</si>
  <si>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</si>
  <si>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</si>
  <si>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</si>
  <si>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</si>
  <si>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</si>
  <si>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</si>
  <si>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</si>
  <si>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</si>
  <si>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</si>
  <si>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</si>
  <si>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</si>
  <si>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</si>
  <si>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</si>
  <si>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</si>
  <si>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</si>
  <si>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</si>
  <si>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</si>
  <si>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</si>
  <si>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</si>
  <si>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</si>
  <si>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</si>
  <si>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</si>
  <si>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</si>
  <si>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</si>
  <si>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</si>
  <si>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</si>
  <si>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</si>
  <si>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</si>
  <si>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</si>
  <si>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</si>
  <si>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</si>
  <si>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</si>
  <si>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</si>
  <si>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</si>
  <si>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</si>
  <si>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</si>
  <si>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</si>
  <si>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</si>
  <si>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</si>
  <si>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</si>
  <si>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</si>
  <si>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</si>
  <si>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</si>
  <si>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</si>
  <si>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</si>
  <si>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</si>
  <si>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</si>
  <si>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</si>
  <si>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</si>
  <si>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</si>
  <si>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</si>
  <si>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</si>
  <si>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</si>
  <si>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</si>
  <si>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</si>
  <si>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</si>
  <si>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</si>
  <si>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</si>
  <si>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</si>
  <si>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</si>
  <si>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</si>
  <si>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</si>
  <si>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</si>
  <si>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</si>
  <si>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</si>
  <si>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</si>
  <si>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</si>
  <si>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</si>
  <si>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</si>
  <si>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</si>
  <si>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</si>
  <si>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</si>
  <si>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</si>
  <si>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</si>
  <si>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</si>
  <si>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</si>
  <si>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</si>
  <si>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</si>
  <si>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</si>
  <si>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</si>
  <si>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</si>
  <si>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</si>
  <si>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</si>
  <si>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</si>
  <si>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</si>
  <si>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</si>
  <si>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</si>
  <si>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</si>
  <si>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</si>
  <si>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</si>
  <si>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</si>
  <si>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</si>
  <si>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</si>
  <si>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</si>
  <si>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</si>
  <si>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</si>
  <si>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</si>
  <si>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</si>
  <si>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</si>
  <si>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</si>
  <si>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</si>
  <si>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</si>
  <si>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</si>
  <si>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</si>
  <si>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</si>
  <si>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</si>
  <si>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</si>
  <si>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</si>
  <si>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</si>
  <si>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</si>
  <si>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</si>
  <si>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</si>
  <si>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</si>
  <si>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</si>
  <si>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</si>
  <si>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</si>
  <si>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</si>
  <si>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</si>
  <si>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</si>
  <si>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</si>
  <si>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</si>
  <si>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</si>
  <si>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</si>
  <si>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</si>
  <si>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</si>
  <si>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</si>
  <si>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</si>
  <si>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</si>
  <si>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</si>
  <si>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</si>
  <si>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</si>
  <si>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</si>
  <si>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</si>
  <si>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</si>
  <si>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</si>
  <si>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</si>
  <si>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</si>
  <si>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</si>
  <si>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</si>
  <si>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</si>
  <si>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</si>
  <si>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</si>
  <si>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</si>
  <si>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</si>
  <si>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</si>
  <si>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</si>
  <si>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</si>
  <si>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</si>
  <si>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</si>
  <si>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</si>
  <si>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</si>
  <si>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</si>
  <si>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</si>
  <si>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</si>
  <si>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</si>
  <si>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</si>
  <si>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</si>
  <si>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</si>
  <si>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</si>
  <si>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</si>
  <si>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</si>
  <si>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</si>
  <si>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</si>
  <si>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</si>
  <si>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</si>
  <si>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</si>
  <si>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</si>
  <si>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</si>
  <si>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</si>
  <si>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</si>
  <si>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</si>
  <si>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</si>
  <si>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</si>
  <si>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</si>
  <si>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</si>
  <si>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</si>
  <si>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</si>
  <si>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</si>
  <si>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</si>
  <si>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</si>
  <si>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</si>
  <si>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</si>
  <si>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</si>
  <si>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</si>
  <si>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</si>
  <si>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</si>
  <si>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</si>
  <si>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</si>
  <si>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</si>
  <si>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</si>
  <si>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</si>
  <si>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</si>
  <si>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</si>
  <si>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</si>
  <si>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</si>
  <si>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</si>
  <si>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</si>
  <si>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</si>
  <si>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</si>
  <si>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</si>
  <si>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</si>
  <si>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</si>
  <si>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</si>
  <si>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</si>
  <si>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</si>
  <si>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</si>
  <si>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</si>
  <si>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</si>
  <si>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</si>
  <si>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</si>
  <si>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</si>
  <si>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</si>
  <si>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</si>
  <si>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</si>
  <si>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</si>
  <si>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</si>
  <si>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</si>
  <si>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</si>
  <si>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</si>
  <si>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</si>
  <si>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</si>
  <si>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</si>
  <si>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</si>
  <si>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</si>
  <si>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</si>
  <si>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</si>
  <si>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</si>
  <si>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</si>
  <si>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</si>
  <si>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</si>
  <si>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</si>
  <si>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</si>
  <si>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</si>
  <si>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</si>
  <si>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</si>
  <si>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</si>
  <si>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</si>
  <si>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</si>
  <si>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</si>
  <si>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</si>
  <si>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</si>
  <si>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</si>
  <si>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</si>
  <si>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</si>
  <si>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</si>
  <si>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</si>
  <si>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</si>
  <si>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</si>
  <si>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</si>
  <si>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</si>
  <si>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</si>
  <si>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</si>
  <si>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</si>
  <si>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</si>
  <si>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</si>
  <si>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</si>
  <si>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</si>
  <si>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</si>
  <si>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</si>
  <si>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</si>
  <si>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</si>
  <si>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</si>
  <si>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</si>
  <si>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</si>
  <si>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</si>
  <si>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</si>
  <si>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</si>
  <si>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</si>
  <si>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</si>
  <si>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</si>
  <si>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</si>
  <si>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</si>
  <si>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</si>
  <si>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</si>
  <si>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</si>
  <si>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</si>
  <si>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</si>
  <si>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</si>
  <si>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</si>
  <si>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</si>
  <si>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</si>
  <si>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</si>
  <si>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</si>
  <si>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</si>
  <si>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</si>
  <si>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</si>
  <si>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</si>
  <si>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</si>
  <si>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</si>
  <si>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</si>
  <si>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</si>
  <si>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</si>
  <si>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</si>
  <si>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</si>
  <si>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</si>
  <si>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</si>
  <si>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</si>
  <si>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</si>
  <si>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</si>
  <si>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</si>
  <si>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</si>
  <si>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</si>
  <si>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</si>
  <si>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</si>
  <si>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</si>
  <si>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</si>
  <si>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</si>
  <si>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</si>
  <si>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</si>
  <si>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</si>
  <si>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</si>
  <si>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</si>
  <si>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</si>
  <si>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</si>
  <si>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</si>
  <si>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</si>
  <si>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</si>
  <si>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</si>
  <si>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</si>
  <si>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</si>
  <si>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</si>
  <si>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</si>
  <si>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</si>
  <si>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</si>
  <si>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</si>
  <si>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</si>
  <si>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</si>
  <si>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</si>
  <si>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</si>
  <si>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</si>
  <si>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</si>
  <si>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</si>
  <si>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</si>
  <si>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</si>
  <si>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</si>
  <si>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</si>
  <si>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</si>
  <si>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</si>
  <si>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</si>
  <si>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</si>
  <si>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</si>
  <si>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</si>
  <si>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</si>
  <si>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</si>
  <si>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</si>
  <si>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</si>
  <si>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</si>
  <si>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</si>
  <si>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</si>
  <si>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</si>
  <si>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</si>
  <si>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</si>
  <si>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</si>
  <si>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</si>
  <si>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</si>
  <si>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</si>
  <si>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</si>
  <si>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</si>
  <si>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</si>
  <si>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</si>
  <si>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</si>
  <si>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</si>
  <si>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</si>
  <si>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</si>
  <si>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</si>
  <si>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</si>
  <si>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</si>
  <si>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</si>
  <si>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</si>
  <si>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</si>
  <si>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</si>
  <si>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</si>
  <si>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</si>
  <si>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</si>
  <si>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</si>
  <si>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</si>
  <si>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</si>
  <si>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</si>
  <si>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</si>
  <si>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</si>
  <si>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</si>
  <si>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</si>
  <si>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</si>
  <si>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</si>
  <si>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</si>
  <si>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</si>
  <si>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</si>
  <si>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</si>
  <si>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</si>
  <si>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</si>
  <si>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</si>
  <si>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</si>
  <si>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</si>
  <si>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</si>
  <si>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</si>
  <si>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</si>
  <si>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</si>
  <si>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</si>
  <si>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</si>
  <si>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</si>
  <si>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</si>
  <si>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</si>
  <si>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</si>
  <si>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</si>
  <si>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</si>
  <si>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</si>
  <si>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</si>
  <si>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</si>
  <si>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</si>
  <si>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</si>
  <si>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</si>
  <si>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</si>
  <si>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</si>
  <si>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</si>
  <si>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</si>
  <si>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</si>
  <si>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</si>
  <si>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</si>
  <si>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</si>
  <si>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</si>
  <si>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</si>
  <si>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</si>
  <si>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</si>
  <si>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</si>
  <si>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</si>
  <si>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</si>
  <si>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</si>
  <si>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</si>
  <si>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</si>
  <si>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</si>
  <si>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</si>
  <si>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</si>
  <si>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</si>
  <si>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</si>
  <si>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</si>
  <si>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</si>
  <si>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</si>
  <si>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</si>
  <si>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</si>
  <si>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</si>
  <si>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</si>
  <si>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</si>
  <si>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</si>
  <si>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</si>
  <si>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</si>
  <si>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</si>
  <si>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</si>
  <si>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</si>
  <si>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</si>
  <si>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</si>
  <si>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</si>
  <si>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</si>
  <si>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</si>
  <si>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</si>
  <si>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</si>
  <si>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</si>
  <si>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</si>
  <si>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</si>
  <si>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</si>
  <si>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</si>
  <si>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</si>
  <si>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</si>
  <si>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</si>
  <si>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</si>
  <si>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</si>
  <si>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</si>
  <si>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</si>
  <si>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</si>
  <si>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</si>
  <si>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</si>
  <si>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</si>
  <si>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</si>
  <si>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</si>
  <si>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</si>
  <si>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</si>
  <si>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</si>
  <si>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</si>
  <si>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</si>
  <si>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</si>
  <si>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</si>
  <si>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</si>
  <si>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</si>
  <si>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</si>
  <si>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</si>
  <si>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</si>
  <si>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</si>
  <si>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</si>
  <si>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</si>
  <si>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</si>
  <si>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</si>
  <si>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</si>
  <si>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</si>
  <si>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</si>
  <si>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</si>
  <si>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</si>
  <si>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</si>
  <si>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</si>
  <si>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</si>
  <si>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</si>
  <si>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</si>
  <si>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</si>
  <si>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</si>
  <si>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</si>
  <si>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</si>
  <si>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</si>
  <si>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</si>
  <si>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</si>
  <si>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</si>
  <si>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</si>
  <si>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</si>
  <si>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</si>
  <si>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</si>
  <si>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</si>
  <si>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</si>
  <si>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</si>
  <si>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</si>
  <si>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</si>
  <si>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</si>
  <si>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</si>
  <si>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</si>
  <si>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</si>
  <si>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</si>
  <si>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</si>
  <si>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</si>
  <si>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</si>
  <si>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</si>
  <si>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</si>
  <si>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</si>
  <si>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</si>
  <si>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</si>
  <si>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</si>
  <si>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</si>
  <si>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</si>
  <si>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</si>
  <si>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</si>
  <si>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</si>
  <si>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</si>
  <si>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</si>
  <si>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</si>
  <si>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</si>
  <si>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</si>
  <si>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</si>
  <si>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</si>
  <si>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</si>
  <si>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</si>
  <si>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</si>
  <si>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</si>
  <si>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</si>
  <si>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</si>
  <si>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</si>
  <si>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</si>
  <si>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</si>
  <si>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</si>
  <si>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</si>
  <si>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</si>
  <si>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</si>
  <si>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</si>
  <si>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</si>
  <si>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</si>
  <si>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</si>
  <si>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</si>
  <si>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</si>
  <si>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</si>
  <si>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</si>
  <si>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</si>
  <si>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</si>
  <si>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</si>
  <si>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</si>
  <si>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</si>
  <si>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</si>
  <si>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</si>
  <si>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</si>
  <si>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</si>
  <si>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</si>
  <si>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</si>
  <si>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</si>
  <si>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</si>
  <si>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</si>
  <si>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</si>
  <si>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</si>
  <si>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</si>
  <si>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</si>
  <si>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</si>
  <si>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</si>
  <si>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</si>
  <si>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</si>
  <si>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</si>
  <si>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</si>
  <si>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</si>
  <si>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</si>
  <si>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</si>
  <si>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</si>
  <si>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</si>
  <si>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</si>
  <si>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</si>
  <si>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</si>
  <si>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</si>
  <si>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</si>
  <si>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</si>
  <si>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</si>
  <si>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</si>
  <si>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</si>
  <si>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</si>
  <si>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</si>
  <si>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</si>
  <si>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</si>
  <si>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</si>
  <si>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</si>
  <si>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</si>
  <si>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</si>
  <si>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</si>
  <si>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</si>
  <si>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</si>
  <si>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</si>
  <si>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</si>
  <si>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</si>
  <si>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</si>
  <si>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</si>
  <si>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</si>
  <si>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</si>
  <si>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</si>
  <si>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</si>
  <si>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</si>
  <si>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</si>
  <si>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</si>
  <si>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</si>
  <si>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</si>
  <si>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</si>
  <si>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</si>
  <si>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</si>
  <si>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</si>
  <si>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</si>
  <si>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</si>
  <si>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</si>
  <si>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</si>
  <si>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</si>
  <si>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</si>
  <si>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</si>
  <si>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</si>
  <si>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</si>
  <si>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</si>
  <si>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</si>
  <si>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</si>
  <si>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</si>
  <si>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</si>
  <si>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</si>
  <si>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</si>
  <si>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</si>
  <si>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</si>
  <si>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</si>
  <si>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</si>
  <si>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</si>
  <si>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</si>
  <si>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</si>
  <si>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</si>
  <si>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</si>
  <si>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</si>
  <si>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</si>
  <si>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</si>
  <si>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</si>
  <si>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</si>
  <si>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</si>
  <si>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</si>
  <si>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</si>
  <si>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</si>
  <si>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</si>
  <si>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</si>
  <si>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</si>
  <si>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</si>
  <si>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</si>
  <si>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</si>
  <si>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</si>
  <si>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</si>
  <si>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</si>
  <si>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</si>
  <si>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</si>
  <si>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</si>
  <si>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</si>
  <si>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</si>
  <si>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</si>
  <si>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</si>
  <si>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</si>
  <si>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</si>
  <si>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</si>
  <si>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</si>
  <si>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</si>
  <si>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</si>
  <si>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</si>
  <si>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</si>
  <si>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</si>
  <si>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</si>
  <si>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</si>
  <si>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</si>
  <si>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</si>
  <si>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</si>
  <si>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</si>
  <si>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</si>
  <si>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</si>
  <si>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</si>
  <si>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</si>
  <si>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</si>
  <si>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</si>
  <si>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</si>
  <si>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</si>
  <si>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</si>
  <si>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</si>
  <si>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</si>
  <si>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</si>
  <si>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</si>
  <si>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</si>
  <si>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</si>
  <si>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</si>
  <si>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</si>
  <si>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</si>
  <si>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</si>
  <si>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</si>
  <si>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</si>
  <si>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</si>
  <si>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</si>
  <si>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</si>
  <si>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</si>
  <si>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</si>
  <si>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</si>
  <si>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</si>
  <si>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</si>
  <si>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</si>
  <si>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</si>
  <si>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</si>
  <si>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</si>
  <si>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</si>
  <si>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</si>
  <si>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</si>
  <si>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</si>
  <si>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</si>
  <si>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</si>
  <si>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</si>
  <si>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</si>
  <si>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</si>
  <si>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</si>
  <si>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</si>
  <si>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</si>
  <si>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</si>
  <si>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</si>
  <si>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</si>
  <si>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</si>
  <si>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</si>
  <si>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</si>
  <si>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</si>
  <si>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</si>
  <si>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</si>
  <si>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</si>
  <si>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</si>
  <si>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</si>
  <si>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</si>
  <si>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</si>
  <si>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</si>
  <si>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</si>
  <si>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</si>
  <si>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</si>
  <si>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</si>
  <si>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</si>
  <si>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</si>
  <si>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</si>
  <si>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</si>
  <si>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</si>
  <si>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</si>
  <si>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</si>
  <si>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</si>
  <si>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</si>
  <si>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</si>
  <si>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</si>
  <si>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</si>
  <si>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</si>
  <si>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</si>
  <si>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</si>
  <si>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</si>
  <si>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</si>
  <si>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</si>
  <si>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</si>
  <si>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</si>
  <si>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</si>
  <si>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</si>
  <si>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</si>
  <si>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</si>
  <si>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</si>
  <si>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</si>
  <si>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</si>
  <si>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</si>
  <si>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</si>
  <si>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</si>
  <si>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</si>
  <si>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</si>
  <si>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</si>
  <si>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</si>
  <si>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</si>
  <si>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</si>
  <si>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</si>
  <si>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</si>
  <si>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</si>
  <si>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</si>
  <si>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</si>
  <si>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</si>
  <si>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</si>
  <si>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</si>
  <si>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</si>
  <si>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</si>
  <si>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</si>
  <si>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</si>
  <si>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</si>
  <si>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</si>
  <si>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</si>
  <si>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</si>
  <si>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</si>
  <si>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</si>
  <si>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</si>
  <si>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</si>
  <si>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</si>
  <si>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</si>
  <si>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</si>
  <si>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</si>
  <si>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</si>
  <si>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</si>
  <si>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</si>
  <si>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</si>
  <si>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</si>
  <si>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</si>
  <si>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</si>
  <si>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</si>
  <si>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</si>
  <si>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</si>
  <si>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</si>
  <si>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</si>
  <si>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</si>
  <si>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</si>
  <si>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</si>
  <si>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</si>
  <si>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</si>
  <si>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</si>
  <si>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</si>
  <si>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</si>
  <si>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</si>
  <si>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</si>
  <si>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</si>
  <si>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</si>
  <si>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</si>
  <si>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</si>
  <si>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</si>
  <si>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</si>
  <si>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</si>
  <si>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</si>
  <si>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</si>
  <si>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</si>
  <si>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</si>
  <si>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</si>
  <si>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</si>
  <si>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</si>
  <si>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</si>
  <si>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</si>
  <si>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</si>
  <si>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</si>
  <si>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</si>
  <si>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</si>
  <si>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</si>
  <si>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</si>
  <si>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</si>
  <si>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</si>
  <si>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</si>
  <si>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</si>
  <si>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</si>
  <si>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</si>
  <si>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</si>
  <si>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</si>
  <si>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</si>
  <si>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</si>
  <si>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</si>
  <si>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</si>
  <si>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</si>
  <si>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</si>
  <si>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</si>
  <si>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</si>
  <si>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</si>
  <si>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</si>
  <si>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</si>
  <si>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</si>
  <si>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</si>
  <si>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</si>
  <si>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</si>
  <si>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</si>
  <si>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</si>
  <si>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</si>
  <si>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</si>
  <si>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</si>
  <si>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</si>
  <si>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</si>
  <si>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</si>
  <si>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</si>
  <si>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</si>
  <si>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</si>
  <si>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</si>
  <si>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</si>
  <si>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</si>
  <si>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</si>
  <si>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</si>
  <si>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</si>
  <si>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</si>
  <si>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</si>
  <si>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</si>
  <si>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</si>
  <si>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</si>
  <si>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</si>
  <si>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</si>
  <si>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</si>
  <si>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</si>
  <si>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</si>
  <si>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</si>
  <si>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</si>
  <si>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</si>
  <si>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</si>
  <si>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</si>
  <si>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</si>
  <si>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</si>
  <si>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</si>
  <si>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</si>
  <si>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</si>
  <si>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</si>
  <si>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</si>
  <si>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</si>
  <si>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</si>
  <si>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</si>
  <si>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</si>
  <si>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</si>
  <si>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</si>
  <si>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</si>
  <si>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</si>
  <si>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</si>
  <si>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</si>
  <si>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</si>
  <si>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</si>
  <si>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</si>
  <si>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</si>
  <si>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</si>
  <si>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</si>
  <si>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</si>
  <si>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</si>
  <si>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</si>
  <si>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</si>
  <si>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</si>
  <si>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</si>
  <si>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</si>
  <si>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</si>
  <si>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</si>
  <si>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</si>
  <si>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</si>
  <si>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</si>
  <si>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</si>
  <si>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</si>
  <si>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</si>
  <si>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</si>
  <si>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</si>
  <si>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</si>
  <si>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</si>
  <si>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</si>
  <si>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</si>
  <si>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</si>
  <si>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</si>
  <si>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</si>
  <si>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</si>
  <si>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</si>
  <si>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</si>
  <si>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</si>
  <si>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</si>
  <si>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</si>
  <si>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</si>
  <si>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</si>
  <si>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</si>
  <si>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</si>
  <si>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</si>
  <si>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</si>
  <si>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</si>
  <si>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</si>
  <si>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</si>
  <si>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</si>
  <si>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</si>
  <si>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</si>
  <si>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</si>
  <si>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</si>
  <si>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</si>
  <si>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</si>
  <si>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</si>
  <si>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</si>
  <si>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</si>
  <si>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</si>
  <si>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</si>
  <si>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</si>
  <si>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</si>
  <si>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</si>
  <si>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</si>
  <si>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</si>
  <si>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</si>
  <si>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</si>
  <si>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</si>
  <si>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</si>
  <si>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</si>
  <si>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</si>
  <si>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</si>
  <si>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</si>
  <si>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</si>
  <si>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</si>
  <si>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</si>
  <si>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</si>
  <si>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</si>
  <si>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</si>
  <si>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</si>
  <si>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</si>
  <si>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</si>
  <si>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</si>
  <si>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</si>
  <si>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</si>
  <si>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</si>
  <si>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</si>
  <si>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</si>
  <si>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</si>
  <si>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</si>
  <si>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</si>
  <si>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</si>
  <si>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</si>
  <si>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</si>
  <si>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</si>
  <si>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</si>
  <si>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</si>
  <si>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</si>
  <si>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</si>
  <si>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</si>
  <si>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</si>
  <si>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</si>
  <si>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</si>
  <si>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</si>
  <si>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</si>
  <si>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</si>
  <si>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</si>
  <si>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</si>
  <si>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</si>
  <si>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</si>
  <si>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</si>
  <si>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</si>
  <si>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</si>
  <si>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</si>
  <si>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</si>
  <si>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</si>
  <si>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</si>
  <si>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</si>
  <si>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</si>
  <si>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</si>
  <si>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</si>
  <si>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</si>
  <si>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</si>
  <si>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</si>
  <si>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</si>
  <si>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</si>
  <si>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</si>
  <si>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</si>
  <si>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</si>
  <si>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</si>
  <si>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</si>
  <si>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</si>
  <si>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</si>
  <si>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</si>
  <si>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</si>
  <si>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</si>
  <si>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</si>
  <si>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</si>
  <si>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</si>
  <si>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</si>
  <si>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</si>
  <si>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</si>
  <si>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</si>
  <si>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</si>
  <si>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</si>
  <si>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</si>
  <si>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</si>
  <si>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</si>
  <si>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</si>
  <si>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</si>
  <si>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</si>
  <si>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</si>
  <si>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</si>
  <si>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</si>
  <si>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</si>
  <si>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</si>
  <si>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</si>
  <si>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</si>
  <si>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</si>
  <si>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</si>
  <si>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</si>
  <si>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</si>
  <si>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</si>
  <si>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</si>
  <si>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</si>
  <si>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</si>
  <si>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</si>
  <si>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</si>
  <si>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</si>
  <si>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</si>
  <si>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</si>
  <si>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</si>
  <si>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</si>
  <si>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</si>
  <si>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</si>
  <si>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</si>
  <si>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</si>
  <si>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</si>
  <si>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</si>
  <si>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</si>
  <si>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</si>
  <si>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</si>
  <si>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</si>
  <si>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</si>
  <si>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</si>
  <si>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</si>
  <si>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</si>
  <si>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</si>
  <si>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</si>
  <si>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</si>
  <si>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</si>
  <si>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</si>
  <si>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</si>
  <si>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</si>
  <si>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</si>
  <si>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</si>
  <si>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</si>
  <si>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</si>
  <si>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</si>
  <si>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</si>
  <si>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</si>
  <si>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</si>
  <si>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</si>
  <si>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</si>
  <si>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</si>
  <si>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</si>
  <si>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</si>
  <si>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</si>
  <si>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</si>
  <si>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</si>
  <si>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</si>
  <si>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</si>
  <si>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</si>
  <si>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</si>
  <si>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</si>
  <si>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</si>
  <si>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</si>
  <si>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</si>
  <si>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</si>
  <si>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</si>
  <si>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</si>
  <si>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</si>
  <si>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</si>
  <si>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</si>
  <si>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</si>
  <si>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</si>
  <si>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</si>
  <si>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</si>
  <si>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</si>
  <si>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</si>
  <si>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</si>
  <si>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</si>
  <si>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</si>
  <si>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</si>
  <si>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</si>
  <si>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</si>
  <si>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</si>
  <si>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</si>
  <si>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</si>
  <si>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</si>
  <si>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</si>
  <si>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</si>
  <si>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</si>
  <si>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</si>
  <si>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</si>
  <si>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</si>
  <si>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</si>
  <si>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</si>
  <si>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</si>
  <si>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</si>
  <si>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</si>
  <si>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</si>
  <si>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</si>
  <si>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</si>
  <si>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</si>
  <si>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</si>
  <si>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</si>
  <si>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</si>
  <si>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</si>
  <si>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</si>
  <si>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</si>
  <si>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</si>
  <si>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</si>
  <si>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</si>
  <si>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</si>
  <si>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</si>
  <si>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</si>
  <si>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</si>
  <si>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</si>
  <si>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</si>
  <si>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</si>
  <si>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</si>
  <si>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</si>
  <si>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</si>
  <si>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</si>
  <si>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</si>
  <si>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</si>
  <si>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</si>
  <si>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</si>
  <si>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</si>
  <si>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</si>
  <si>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</si>
  <si>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</si>
  <si>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</si>
  <si>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</si>
  <si>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</si>
  <si>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</si>
  <si>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</si>
  <si>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</si>
  <si>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</si>
  <si>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</si>
  <si>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</si>
  <si>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</si>
  <si>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</si>
  <si>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</si>
  <si>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</si>
  <si>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</si>
  <si>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</si>
  <si>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</si>
  <si>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</si>
  <si>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</si>
  <si>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</si>
  <si>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</si>
  <si>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</si>
  <si>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</si>
  <si>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</si>
  <si>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</si>
  <si>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</si>
  <si>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</si>
  <si>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</si>
  <si>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</si>
  <si>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</si>
  <si>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</si>
  <si>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</si>
  <si>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</si>
  <si>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</si>
  <si>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</si>
  <si>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</si>
  <si>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</si>
  <si>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</si>
  <si>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</si>
  <si>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</si>
  <si>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</si>
  <si>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</si>
  <si>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</si>
  <si>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</si>
  <si>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</si>
  <si>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</si>
  <si>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</si>
  <si>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</si>
  <si>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</si>
  <si>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</si>
  <si>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</si>
  <si>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</si>
  <si>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</si>
  <si>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</si>
  <si>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</si>
  <si>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</si>
  <si>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</si>
  <si>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</si>
  <si>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</si>
  <si>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</si>
  <si>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</si>
  <si>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</si>
  <si>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</si>
  <si>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</si>
  <si>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</si>
  <si>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</si>
  <si>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</si>
  <si>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</si>
  <si>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</si>
  <si>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</si>
  <si>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</si>
  <si>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</si>
  <si>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</si>
  <si>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</si>
  <si>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</si>
  <si>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</si>
  <si>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</si>
  <si>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</si>
  <si>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</si>
  <si>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</si>
  <si>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</si>
  <si>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</si>
  <si>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</si>
  <si>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</si>
  <si>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</si>
  <si>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</si>
  <si>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</si>
  <si>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</si>
  <si>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</si>
  <si>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</si>
  <si>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</si>
  <si>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</si>
  <si>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</si>
  <si>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</si>
  <si>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</si>
  <si>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</si>
  <si>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</si>
  <si>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</si>
  <si>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</si>
  <si>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</si>
  <si>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</si>
  <si>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</si>
  <si>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</si>
  <si>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</si>
  <si>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</si>
  <si>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</si>
  <si>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</si>
  <si>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</si>
  <si>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</si>
  <si>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</si>
  <si>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</si>
  <si>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</si>
  <si>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</si>
  <si>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</si>
  <si>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</si>
  <si>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</si>
  <si>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</si>
  <si>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</si>
  <si>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</si>
  <si>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</si>
  <si>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</si>
  <si>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</si>
  <si>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</si>
  <si>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</si>
  <si>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</si>
  <si>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</si>
  <si>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</si>
  <si>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</si>
  <si>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</si>
  <si>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</si>
  <si>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</si>
  <si>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</si>
  <si>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</si>
  <si>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</si>
  <si>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</si>
  <si>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</si>
  <si>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</si>
  <si>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</si>
  <si>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</si>
  <si>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</si>
  <si>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</si>
  <si>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</si>
  <si>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</si>
  <si>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</si>
  <si>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</si>
  <si>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</si>
  <si>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</si>
  <si>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</si>
  <si>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</si>
  <si>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</si>
  <si>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</si>
  <si>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</si>
  <si>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</si>
  <si>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</si>
  <si>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</si>
  <si>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</si>
  <si>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</si>
  <si>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</si>
  <si>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</si>
  <si>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</si>
  <si>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</si>
  <si>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</si>
  <si>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</si>
  <si>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</si>
  <si>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</si>
  <si>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</si>
  <si>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</si>
  <si>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</si>
  <si>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</si>
  <si>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</si>
  <si>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</si>
  <si>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</si>
  <si>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</si>
  <si>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</si>
  <si>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</si>
  <si>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</si>
  <si>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</si>
  <si>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</si>
  <si>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</si>
  <si>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</si>
  <si>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</si>
  <si>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</si>
  <si>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</si>
  <si>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</si>
  <si>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</si>
  <si>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</si>
  <si>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</si>
  <si>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</si>
  <si>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</si>
  <si>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</si>
  <si>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</si>
  <si>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</si>
  <si>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</si>
  <si>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</si>
  <si>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</si>
  <si>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</si>
  <si>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</si>
  <si>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</si>
  <si>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</si>
  <si>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</si>
  <si>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</si>
  <si>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</si>
  <si>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</si>
  <si>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</si>
  <si>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</si>
  <si>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</si>
  <si>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</si>
  <si>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</si>
  <si>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</si>
  <si>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</si>
  <si>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</si>
  <si>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</si>
  <si>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</si>
  <si>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</si>
  <si>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</si>
  <si>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</si>
  <si>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</si>
  <si>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</si>
  <si>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</si>
  <si>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</si>
  <si>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</si>
  <si>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</si>
  <si>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</si>
  <si>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</si>
  <si>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</si>
  <si>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</si>
  <si>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</si>
  <si>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</si>
  <si>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</si>
  <si>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</si>
  <si>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</si>
  <si>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</si>
  <si>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</si>
  <si>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</si>
  <si>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</si>
  <si>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</si>
  <si>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</si>
  <si>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</si>
  <si>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</si>
  <si>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</si>
  <si>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</si>
  <si>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</si>
  <si>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</si>
  <si>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</si>
  <si>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</si>
  <si>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</si>
  <si>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</si>
  <si>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</si>
  <si>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</si>
  <si>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</si>
  <si>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</si>
  <si>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</si>
  <si>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</si>
  <si>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</si>
  <si>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</si>
  <si>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</si>
  <si>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</si>
  <si>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</si>
  <si>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</si>
  <si>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</si>
  <si>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</si>
  <si>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</si>
  <si>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</si>
  <si>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</si>
  <si>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</si>
  <si>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</si>
  <si>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</si>
  <si>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</si>
  <si>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</si>
  <si>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</si>
  <si>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</si>
  <si>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</si>
  <si>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</si>
  <si>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</si>
  <si>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</si>
  <si>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</si>
  <si>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</si>
  <si>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</si>
  <si>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</si>
  <si>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</si>
  <si>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</si>
  <si>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</si>
  <si>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</si>
  <si>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</si>
  <si>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</si>
  <si>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</si>
  <si>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</si>
  <si>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</si>
  <si>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</si>
  <si>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</si>
  <si>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</si>
  <si>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</si>
  <si>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</si>
  <si>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</si>
  <si>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</si>
  <si>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</si>
  <si>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</si>
  <si>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</si>
  <si>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</si>
  <si>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</si>
  <si>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</si>
  <si>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</si>
  <si>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</si>
  <si>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</si>
  <si>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</si>
  <si>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</si>
  <si>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</si>
  <si>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</si>
  <si>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</si>
  <si>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</si>
  <si>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</si>
  <si>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</si>
  <si>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</si>
  <si>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</si>
  <si>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</si>
  <si>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</si>
  <si>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</si>
  <si>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</si>
  <si>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</si>
  <si>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</si>
  <si>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</si>
  <si>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</si>
  <si>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</si>
  <si>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</si>
  <si>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</si>
  <si>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</si>
  <si>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</si>
  <si>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</si>
  <si>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</si>
  <si>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</si>
  <si>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</si>
  <si>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</si>
  <si>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</si>
  <si>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</si>
  <si>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</si>
  <si>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</si>
  <si>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</si>
  <si>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</si>
  <si>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</si>
  <si>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</si>
  <si>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</si>
  <si>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</si>
  <si>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</si>
  <si>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</si>
  <si>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</si>
  <si>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</si>
  <si>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</si>
  <si>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</si>
  <si>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</si>
  <si>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</si>
  <si>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</si>
  <si>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</si>
  <si>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</si>
  <si>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</si>
  <si>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</si>
  <si>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</si>
  <si>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</si>
  <si>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</si>
  <si>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</si>
  <si>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</si>
  <si>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</si>
  <si>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</si>
  <si>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</si>
  <si>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</si>
  <si>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</si>
  <si>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</si>
  <si>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</si>
  <si>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</si>
  <si>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</si>
  <si>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</si>
  <si>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</si>
  <si>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</si>
  <si>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</si>
  <si>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</si>
  <si>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</si>
  <si>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</si>
  <si>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</si>
  <si>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</si>
  <si>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</si>
  <si>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</si>
  <si>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</si>
  <si>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</si>
  <si>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</si>
  <si>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</si>
  <si>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</si>
  <si>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</si>
  <si>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</si>
  <si>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</si>
  <si>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</si>
  <si>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</si>
  <si>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</si>
  <si>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</si>
  <si>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</si>
  <si>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</si>
  <si>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</si>
  <si>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</si>
  <si>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</si>
  <si>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</si>
  <si>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</si>
  <si>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</si>
  <si>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</si>
  <si>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</si>
  <si>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</si>
  <si>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</si>
  <si>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</si>
  <si>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</si>
  <si>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</si>
  <si>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</si>
  <si>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</si>
  <si>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</si>
  <si>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</si>
  <si>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</si>
  <si>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</si>
  <si>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</si>
  <si>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</si>
  <si>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</si>
  <si>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</si>
  <si>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</si>
  <si>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</si>
  <si>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</si>
  <si>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</si>
  <si>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</si>
  <si>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</si>
  <si>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</si>
  <si>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</si>
  <si>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</si>
  <si>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</si>
  <si>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</si>
  <si>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</si>
  <si>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</si>
  <si>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</si>
  <si>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</si>
  <si>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</si>
  <si>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</si>
  <si>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</si>
  <si>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</si>
  <si>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</si>
  <si>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</si>
  <si>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</si>
  <si>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</si>
  <si>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</si>
  <si>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</si>
  <si>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</si>
  <si>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</si>
  <si>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</si>
  <si>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</si>
  <si>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</si>
  <si>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</si>
  <si>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</si>
  <si>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</si>
  <si>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</si>
  <si>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</si>
  <si>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</si>
  <si>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</si>
  <si>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</si>
  <si>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</si>
  <si>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</si>
  <si>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</si>
  <si>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</si>
  <si>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</si>
  <si>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</si>
  <si>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</si>
  <si>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</si>
  <si>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</si>
  <si>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</si>
  <si>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</si>
  <si>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</si>
  <si>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</si>
  <si>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</si>
  <si>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</si>
  <si>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</si>
  <si>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</si>
  <si>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</si>
  <si>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</si>
  <si>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</si>
  <si>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</si>
  <si>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</si>
  <si>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</si>
  <si>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</si>
  <si>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</si>
  <si>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</si>
  <si>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</si>
  <si>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</si>
  <si>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</si>
  <si>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</si>
  <si>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</si>
  <si>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</si>
  <si>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</si>
  <si>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</si>
  <si>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</si>
  <si>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</si>
  <si>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</si>
  <si>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</si>
  <si>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</si>
  <si>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</si>
  <si>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</si>
  <si>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</si>
  <si>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</si>
  <si>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</si>
  <si>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</si>
  <si>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</si>
  <si>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</si>
  <si>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</si>
  <si>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</si>
  <si>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</si>
  <si>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</si>
  <si>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</si>
  <si>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</si>
  <si>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</si>
  <si>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</si>
  <si>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</si>
  <si>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</si>
  <si>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</si>
  <si>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</si>
  <si>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</si>
  <si>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</si>
  <si>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</si>
  <si>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</si>
  <si>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</si>
  <si>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</si>
  <si>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</si>
  <si>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</si>
  <si>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</si>
  <si>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</si>
  <si>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</si>
  <si>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</si>
  <si>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</si>
  <si>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</si>
  <si>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</si>
  <si>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</si>
  <si>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</si>
  <si>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</si>
  <si>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</si>
  <si>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</si>
  <si>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</si>
  <si>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</si>
  <si>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</si>
  <si>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</si>
  <si>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</si>
  <si>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</si>
  <si>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</si>
  <si>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</si>
  <si>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</si>
  <si>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</si>
  <si>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</si>
  <si>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</si>
  <si>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</si>
  <si>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</si>
  <si>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</si>
  <si>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</si>
  <si>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</si>
  <si>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</si>
  <si>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</si>
  <si>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</si>
  <si>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</si>
  <si>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</si>
  <si>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</si>
  <si>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</si>
  <si>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</si>
  <si>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</si>
  <si>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</si>
  <si>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</si>
  <si>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</si>
  <si>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</si>
  <si>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</si>
  <si>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</si>
  <si>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</si>
  <si>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</si>
  <si>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</si>
  <si>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</si>
  <si>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</si>
  <si>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</si>
  <si>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</si>
  <si>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</si>
  <si>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</si>
  <si>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</si>
  <si>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</si>
  <si>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</si>
  <si>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</si>
  <si>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</si>
  <si>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</si>
  <si>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</si>
  <si>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</si>
  <si>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</si>
  <si>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</si>
  <si>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</si>
  <si>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</si>
  <si>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</si>
  <si>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</si>
  <si>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</si>
  <si>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</si>
  <si>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</si>
  <si>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</si>
  <si>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</si>
  <si>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</si>
  <si>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</si>
  <si>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</si>
  <si>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</si>
  <si>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</si>
  <si>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</si>
  <si>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</si>
  <si>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</si>
  <si>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</si>
  <si>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</si>
  <si>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</si>
  <si>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</si>
  <si>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</si>
  <si>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</si>
  <si>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</si>
  <si>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</si>
  <si>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</si>
  <si>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</si>
  <si>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</si>
  <si>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</si>
  <si>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</si>
  <si>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</si>
  <si>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</si>
  <si>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</si>
  <si>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</si>
  <si>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</si>
  <si>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</si>
  <si>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</si>
  <si>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</si>
  <si>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</si>
  <si>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</si>
  <si>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</si>
  <si>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</si>
  <si>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</si>
  <si>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</si>
  <si>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</si>
  <si>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</si>
  <si>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</si>
  <si>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</si>
  <si>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</si>
  <si>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</si>
  <si>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</si>
  <si>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</si>
  <si>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</si>
  <si>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</si>
  <si>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</si>
  <si>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</si>
  <si>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</si>
  <si>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</si>
  <si>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</si>
  <si>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</si>
  <si>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</si>
  <si>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</si>
  <si>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</si>
  <si>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</si>
  <si>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</si>
  <si>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</si>
  <si>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</si>
  <si>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</si>
  <si>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</si>
  <si>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</si>
  <si>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</si>
  <si>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</si>
  <si>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</si>
  <si>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</si>
  <si>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</si>
  <si>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</si>
  <si>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</si>
  <si>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</si>
  <si>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</si>
  <si>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</si>
  <si>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</si>
  <si>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</si>
  <si>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</si>
  <si>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</si>
  <si>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</si>
  <si>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</si>
  <si>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</si>
  <si>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</si>
  <si>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</si>
  <si>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</si>
  <si>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</si>
  <si>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</si>
  <si>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</si>
  <si>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</si>
  <si>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</si>
  <si>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</si>
  <si>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</si>
  <si>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</si>
  <si>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</si>
  <si>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</si>
  <si>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</si>
  <si>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</si>
  <si>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</si>
  <si>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</si>
  <si>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</si>
  <si>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</si>
  <si>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</si>
  <si>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</si>
  <si>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</si>
  <si>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</si>
  <si>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</si>
  <si>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</si>
  <si>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</si>
  <si>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</si>
  <si>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</si>
  <si>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</si>
  <si>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</si>
  <si>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</si>
  <si>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</si>
  <si>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</si>
  <si>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</si>
  <si>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</si>
  <si>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</si>
  <si>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</si>
  <si>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</si>
  <si>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</si>
  <si>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</si>
  <si>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</si>
  <si>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</si>
  <si>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</si>
  <si>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</si>
  <si>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</si>
  <si>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</si>
  <si>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</si>
  <si>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</si>
  <si>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</si>
  <si>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</si>
  <si>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</si>
  <si>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</si>
  <si>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</si>
  <si>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</si>
  <si>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</si>
  <si>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</si>
  <si>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</si>
  <si>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</si>
  <si>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</si>
  <si>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</si>
  <si>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</si>
  <si>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</si>
  <si>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</si>
  <si>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</si>
  <si>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</si>
  <si>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</si>
  <si>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</si>
  <si>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</si>
  <si>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</si>
  <si>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</si>
  <si>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</si>
  <si>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</si>
  <si>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</si>
  <si>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</si>
  <si>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</si>
  <si>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</si>
  <si>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</si>
  <si>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</si>
  <si>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</si>
  <si>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</si>
  <si>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</si>
  <si>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</si>
  <si>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</si>
  <si>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</si>
  <si>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</si>
  <si>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</si>
  <si>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</si>
  <si>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</si>
  <si>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</si>
  <si>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</si>
  <si>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</si>
  <si>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</si>
  <si>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</si>
  <si>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</si>
  <si>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</si>
  <si>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</si>
  <si>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</si>
  <si>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</si>
  <si>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</si>
  <si>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</si>
  <si>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</si>
  <si>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</si>
  <si>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</si>
  <si>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</si>
  <si>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</si>
  <si>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</si>
  <si>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</si>
  <si>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</si>
  <si>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</si>
  <si>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</si>
  <si>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</si>
  <si>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</si>
  <si>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</si>
  <si>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</si>
  <si>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</si>
  <si>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</si>
  <si>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</si>
  <si>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</si>
  <si>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</si>
  <si>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</si>
  <si>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</si>
  <si>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</si>
  <si>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</si>
  <si>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</si>
  <si>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</si>
  <si>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</si>
  <si>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</si>
  <si>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</si>
  <si>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</si>
  <si>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</si>
  <si>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</si>
  <si>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</si>
  <si>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</si>
  <si>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</si>
  <si>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</si>
  <si>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</si>
  <si>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</si>
  <si>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</si>
  <si>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</si>
  <si>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</si>
  <si>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</si>
  <si>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</si>
  <si>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</si>
  <si>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</si>
  <si>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</si>
  <si>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</si>
  <si>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</si>
  <si>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</si>
  <si>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</si>
  <si>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</si>
  <si>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</si>
  <si>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</si>
  <si>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</si>
  <si>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</si>
  <si>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</si>
  <si>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</si>
  <si>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</si>
  <si>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</si>
  <si>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</si>
  <si>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</si>
  <si>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</si>
  <si>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</si>
  <si>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</si>
  <si>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</si>
  <si>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</si>
  <si>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</si>
  <si>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</si>
  <si>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</si>
  <si>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</si>
  <si>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</si>
  <si>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</si>
  <si>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</si>
  <si>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</si>
  <si>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</si>
  <si>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</si>
  <si>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</si>
  <si>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</si>
  <si>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</si>
  <si>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</si>
  <si>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</si>
  <si>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</si>
  <si>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</si>
  <si>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</si>
  <si>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</si>
  <si>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</si>
  <si>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</si>
  <si>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</si>
  <si>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</si>
  <si>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</si>
  <si>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</si>
  <si>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</si>
  <si>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</si>
  <si>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</si>
  <si>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</si>
  <si>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</si>
  <si>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</si>
  <si>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</si>
  <si>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</si>
  <si>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</si>
  <si>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</si>
  <si>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</si>
  <si>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</si>
  <si>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</si>
  <si>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</si>
  <si>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</si>
  <si>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</si>
  <si>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</si>
  <si>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</si>
  <si>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</si>
  <si>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</si>
  <si>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</si>
  <si>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</si>
  <si>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</si>
  <si>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</si>
  <si>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</si>
  <si>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</si>
  <si>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</si>
  <si>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</si>
  <si>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</si>
  <si>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</si>
  <si>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</si>
  <si>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</si>
  <si>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</si>
  <si>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</si>
  <si>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</si>
  <si>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</si>
  <si>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</si>
  <si>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</si>
  <si>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</si>
  <si>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</si>
  <si>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</si>
  <si>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</si>
  <si>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</si>
  <si>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</si>
  <si>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</si>
  <si>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</si>
  <si>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</si>
  <si>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</si>
  <si>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</si>
  <si>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</si>
  <si>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</si>
  <si>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</si>
  <si>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</si>
  <si>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</si>
  <si>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</si>
  <si>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</si>
  <si>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</si>
  <si>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</si>
  <si>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</si>
  <si>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</si>
  <si>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</si>
  <si>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</si>
  <si>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</si>
  <si>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</si>
  <si>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</si>
  <si>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</si>
  <si>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</si>
  <si>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</si>
  <si>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</si>
  <si>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</si>
  <si>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</si>
  <si>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</si>
  <si>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</si>
  <si>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</si>
  <si>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</si>
  <si>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</si>
  <si>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</si>
  <si>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</si>
  <si>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</si>
  <si>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</si>
  <si>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</si>
  <si>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</si>
  <si>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</si>
  <si>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</si>
  <si>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</si>
  <si>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</si>
  <si>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</si>
  <si>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</si>
  <si>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</si>
  <si>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</si>
  <si>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</si>
  <si>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</si>
  <si>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</si>
  <si>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</si>
  <si>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</si>
  <si>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</si>
  <si>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</si>
  <si>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</si>
  <si>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</si>
  <si>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</si>
  <si>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</si>
  <si>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</si>
  <si>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</si>
  <si>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</si>
  <si>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</si>
  <si>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</si>
  <si>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</si>
  <si>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</si>
  <si>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</si>
  <si>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</si>
  <si>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</si>
  <si>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</si>
  <si>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</si>
  <si>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</si>
  <si>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</si>
  <si>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</si>
  <si>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</si>
  <si>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</si>
  <si>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</si>
  <si>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</si>
  <si>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</si>
  <si>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</si>
  <si>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</si>
  <si>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</si>
  <si>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</si>
  <si>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</si>
  <si>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</si>
  <si>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</si>
  <si>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</si>
  <si>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</si>
  <si>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</si>
  <si>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</si>
  <si>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</si>
  <si>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</si>
  <si>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</si>
  <si>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</si>
  <si>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</si>
  <si>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</si>
  <si>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</si>
  <si>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</si>
  <si>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</si>
  <si>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</si>
  <si>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</si>
  <si>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</si>
  <si>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</si>
  <si>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</si>
  <si>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</si>
  <si>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</si>
  <si>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</si>
  <si>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</si>
  <si>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</si>
  <si>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</si>
  <si>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</si>
  <si>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</si>
  <si>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</si>
  <si>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</si>
  <si>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</si>
  <si>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</si>
  <si>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</si>
  <si>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</si>
  <si>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</si>
  <si>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</si>
  <si>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</si>
  <si>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</si>
  <si>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</si>
  <si>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</si>
  <si>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</si>
  <si>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</si>
  <si>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</si>
  <si>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</si>
  <si>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</si>
  <si>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</si>
  <si>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</si>
  <si>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</si>
  <si>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</si>
  <si>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</si>
  <si>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</si>
  <si>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</si>
  <si>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</si>
  <si>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</si>
  <si>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</si>
  <si>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</si>
  <si>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</si>
  <si>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</si>
  <si>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</si>
  <si>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</si>
  <si>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</si>
  <si>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</si>
  <si>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</si>
  <si>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</si>
  <si>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</si>
  <si>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</si>
  <si>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</si>
  <si>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</si>
  <si>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</si>
  <si>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</si>
  <si>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</si>
  <si>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</si>
  <si>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</si>
  <si>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</si>
  <si>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</si>
  <si>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</si>
  <si>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</si>
  <si>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</si>
  <si>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</si>
  <si>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</si>
  <si>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</si>
  <si>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</si>
  <si>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</si>
  <si>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</si>
  <si>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</si>
  <si>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</si>
  <si>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</si>
  <si>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</si>
  <si>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</si>
  <si>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</si>
  <si>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</si>
  <si>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</si>
  <si>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</si>
  <si>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</si>
  <si>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</si>
  <si>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</si>
  <si>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</si>
  <si>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</si>
  <si>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</si>
  <si>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</si>
  <si>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</si>
  <si>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</si>
  <si>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</si>
  <si>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</si>
  <si>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</si>
  <si>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</si>
  <si>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</si>
  <si>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</si>
  <si>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</si>
  <si>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</si>
  <si>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</si>
  <si>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</si>
  <si>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</si>
  <si>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</si>
  <si>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</si>
  <si>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</si>
  <si>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</si>
  <si>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</si>
  <si>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</si>
  <si>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</si>
  <si>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</si>
  <si>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</si>
  <si>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</si>
  <si>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</si>
  <si>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</si>
  <si>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</si>
  <si>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</si>
  <si>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</si>
  <si>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</si>
  <si>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</si>
  <si>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</si>
  <si>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</si>
  <si>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</si>
  <si>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</si>
  <si>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</si>
  <si>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</si>
  <si>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</si>
  <si>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</si>
  <si>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</si>
  <si>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</si>
  <si>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</si>
  <si>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</si>
  <si>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</si>
  <si>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</si>
  <si>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</si>
  <si>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</si>
  <si>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</si>
  <si>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</si>
  <si>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</si>
  <si>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</si>
  <si>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</si>
  <si>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</si>
  <si>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</si>
  <si>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</si>
  <si>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</si>
  <si>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</si>
  <si>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</si>
  <si>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</si>
  <si>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</si>
  <si>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</si>
  <si>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</si>
  <si>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</si>
  <si>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</si>
  <si>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</si>
  <si>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</si>
  <si>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</si>
  <si>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</si>
  <si>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</si>
  <si>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</si>
  <si>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</si>
  <si>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</si>
  <si>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</si>
  <si>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</si>
  <si>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</si>
  <si>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</si>
  <si>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</si>
  <si>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</si>
  <si>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</si>
  <si>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</si>
  <si>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</si>
  <si>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</si>
  <si>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</si>
  <si>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</si>
  <si>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</si>
  <si>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</si>
  <si>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</si>
  <si>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</si>
  <si>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</si>
  <si>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</si>
  <si>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</si>
  <si>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</si>
  <si>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</si>
  <si>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</si>
  <si>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</si>
  <si>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</si>
  <si>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</si>
  <si>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</si>
  <si>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</si>
  <si>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</si>
  <si>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</si>
  <si>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</si>
  <si>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</si>
  <si>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</si>
  <si>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</si>
  <si>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</si>
  <si>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</si>
  <si>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</si>
  <si>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</si>
  <si>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</si>
  <si>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</si>
  <si>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</si>
  <si>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</si>
  <si>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</si>
  <si>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</si>
  <si>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</si>
  <si>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</si>
  <si>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</si>
  <si>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</si>
  <si>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</si>
  <si>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</si>
  <si>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</si>
  <si>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</si>
  <si>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</si>
  <si>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</si>
  <si>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</si>
  <si>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</si>
  <si>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</si>
  <si>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</si>
  <si>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</si>
  <si>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</si>
  <si>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</si>
  <si>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</si>
  <si>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</si>
  <si>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</si>
  <si>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</si>
  <si>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</si>
  <si>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</si>
  <si>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</si>
  <si>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</si>
  <si>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</si>
  <si>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</si>
  <si>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</si>
  <si>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</si>
  <si>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</si>
  <si>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</si>
  <si>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</si>
  <si>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</si>
  <si>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</si>
  <si>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</si>
  <si>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</si>
  <si>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</si>
  <si>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</si>
  <si>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</si>
  <si>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</si>
  <si>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</si>
  <si>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</si>
  <si>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</si>
  <si>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</si>
  <si>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</si>
  <si>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</si>
  <si>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</si>
  <si>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</si>
  <si>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</si>
  <si>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</si>
  <si>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</si>
  <si>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</si>
  <si>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</si>
  <si>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</si>
  <si>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</si>
  <si>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</si>
  <si>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</si>
  <si>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</si>
  <si>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</si>
  <si>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</si>
  <si>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</si>
  <si>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</si>
  <si>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</si>
  <si>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</si>
  <si>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</si>
  <si>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</si>
  <si>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</si>
  <si>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</si>
  <si>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</si>
  <si>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</si>
  <si>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</si>
  <si>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</si>
  <si>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</si>
  <si>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</si>
  <si>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</si>
  <si>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</si>
  <si>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</si>
  <si>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</si>
  <si>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</si>
  <si>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</si>
  <si>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</si>
  <si>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</si>
  <si>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</si>
  <si>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</si>
  <si>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</si>
  <si>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</si>
  <si>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</si>
  <si>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</si>
  <si>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</si>
  <si>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</si>
  <si>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</si>
  <si>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</si>
  <si>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</si>
  <si>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</si>
  <si>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</si>
  <si>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</si>
  <si>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</si>
  <si>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</si>
  <si>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</si>
  <si>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</si>
  <si>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</si>
  <si>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</si>
  <si>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</si>
  <si>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</si>
  <si>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</si>
  <si>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</si>
  <si>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</si>
  <si>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</si>
  <si>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</si>
  <si>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</si>
  <si>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</si>
  <si>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</si>
  <si>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</si>
  <si>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</si>
  <si>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</si>
  <si>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</si>
  <si>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</si>
  <si>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</si>
  <si>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</si>
  <si>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</si>
  <si>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</si>
  <si>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</si>
  <si>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</si>
  <si>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</si>
  <si>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</si>
  <si>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</si>
  <si>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</si>
  <si>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</si>
  <si>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</si>
  <si>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</si>
  <si>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</si>
  <si>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</si>
  <si>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</si>
  <si>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</si>
  <si>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</si>
  <si>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</si>
  <si>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</si>
  <si>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</si>
  <si>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</si>
  <si>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</si>
  <si>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</si>
  <si>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</si>
  <si>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</si>
  <si>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</si>
  <si>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</si>
  <si>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</si>
  <si>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</si>
  <si>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</si>
  <si>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</si>
  <si>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</si>
  <si>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</si>
  <si>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</si>
  <si>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</si>
  <si>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</si>
  <si>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</si>
  <si>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</si>
  <si>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</si>
  <si>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</si>
  <si>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</si>
  <si>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</si>
  <si>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</si>
  <si>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</si>
  <si>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</si>
  <si>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</si>
  <si>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</si>
  <si>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</si>
  <si>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</si>
  <si>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</si>
  <si>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</si>
  <si>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</si>
  <si>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</si>
  <si>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</si>
  <si>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</si>
  <si>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</si>
  <si>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</si>
  <si>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</si>
  <si>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</si>
  <si>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</si>
  <si>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</si>
  <si>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</si>
  <si>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</si>
  <si>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</si>
  <si>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</si>
  <si>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</si>
  <si>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</si>
  <si>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</si>
  <si>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</si>
  <si>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</si>
  <si>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</si>
  <si>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</si>
  <si>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</si>
  <si>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</si>
  <si>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</si>
  <si>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</si>
  <si>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</si>
  <si>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</si>
  <si>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</si>
  <si>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</si>
  <si>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</si>
  <si>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</si>
  <si>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</si>
  <si>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</si>
  <si>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</si>
  <si>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</si>
  <si>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</si>
  <si>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</si>
  <si>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</si>
  <si>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</si>
  <si>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</si>
  <si>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</si>
  <si>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</si>
  <si>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</si>
  <si>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</si>
  <si>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</si>
  <si>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</si>
  <si>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</si>
  <si>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</si>
  <si>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</si>
  <si>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</si>
  <si>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</si>
  <si>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</si>
  <si>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</si>
  <si>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</si>
  <si>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</si>
  <si>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</si>
  <si>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</si>
  <si>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</si>
  <si>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</si>
  <si>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</si>
  <si>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</si>
  <si>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</si>
  <si>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</si>
  <si>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</si>
  <si>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</si>
  <si>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</si>
  <si>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</si>
  <si>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</si>
  <si>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</si>
  <si>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</si>
  <si>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</si>
  <si>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</si>
  <si>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</si>
  <si>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</si>
  <si>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</si>
  <si>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</si>
  <si>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</si>
  <si>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</si>
  <si>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</si>
  <si>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</si>
  <si>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</si>
  <si>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</si>
  <si>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</si>
  <si>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</si>
  <si>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</si>
  <si>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</si>
  <si>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</si>
  <si>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</si>
  <si>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</si>
  <si>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</si>
  <si>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</si>
  <si>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</si>
  <si>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</si>
  <si>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</si>
  <si>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</si>
  <si>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</si>
  <si>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</si>
  <si>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</si>
  <si>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</si>
  <si>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</si>
  <si>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</si>
  <si>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</si>
  <si>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</si>
  <si>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</si>
  <si>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</si>
  <si>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</si>
  <si>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</si>
  <si>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</si>
  <si>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</si>
  <si>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</si>
  <si>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</si>
  <si>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</si>
  <si>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</si>
  <si>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</si>
  <si>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</si>
  <si>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</si>
  <si>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</si>
  <si>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</si>
  <si>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</si>
  <si>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</si>
  <si>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</si>
  <si>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</si>
  <si>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</si>
  <si>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</si>
  <si>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</si>
  <si>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</si>
  <si>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</si>
  <si>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</si>
  <si>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</si>
  <si>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</si>
  <si>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</si>
  <si>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</si>
  <si>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</si>
  <si>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</si>
  <si>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</si>
  <si>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</si>
  <si>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</si>
  <si>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</si>
  <si>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</si>
  <si>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</si>
  <si>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</si>
  <si>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</si>
  <si>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</si>
  <si>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</si>
  <si>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</si>
  <si>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</si>
  <si>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</si>
  <si>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</si>
  <si>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</si>
  <si>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</si>
  <si>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</si>
  <si>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</si>
  <si>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</si>
  <si>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</si>
  <si>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</si>
  <si>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</si>
  <si>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</si>
  <si>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</si>
  <si>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</si>
  <si>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</si>
  <si>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</si>
  <si>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</si>
  <si>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</si>
  <si>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</si>
  <si>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</si>
  <si>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</si>
  <si>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</si>
  <si>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</si>
  <si>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</si>
  <si>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</si>
  <si>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</si>
  <si>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</si>
  <si>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</si>
  <si>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</si>
  <si>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</si>
  <si>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</si>
  <si>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</si>
  <si>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</si>
  <si>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</si>
  <si>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</si>
  <si>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</si>
  <si>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</si>
  <si>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</si>
  <si>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</si>
  <si>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</si>
  <si>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</si>
  <si>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</si>
  <si>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</si>
  <si>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</si>
  <si>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</si>
  <si>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</si>
  <si>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</si>
  <si>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</si>
  <si>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</si>
  <si>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</si>
  <si>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</si>
  <si>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</si>
  <si>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</si>
  <si>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</si>
  <si>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</si>
  <si>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</si>
  <si>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</si>
  <si>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</si>
  <si>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</si>
  <si>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</si>
  <si>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</si>
  <si>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</si>
  <si>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</si>
  <si>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</si>
  <si>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</si>
  <si>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</si>
  <si>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</si>
  <si>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</si>
  <si>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</si>
  <si>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</si>
  <si>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</si>
  <si>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</si>
  <si>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</si>
  <si>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</si>
  <si>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</si>
  <si>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</si>
  <si>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</si>
  <si>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</si>
  <si>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</si>
  <si>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</si>
  <si>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</si>
  <si>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</si>
  <si>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</si>
  <si>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</si>
  <si>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</si>
  <si>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</si>
  <si>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</si>
  <si>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</si>
  <si>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</si>
  <si>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</si>
  <si>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</si>
  <si>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</si>
  <si>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</si>
  <si>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</si>
  <si>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</si>
  <si>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</si>
  <si>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</si>
  <si>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</si>
  <si>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</si>
  <si>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</si>
  <si>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</si>
  <si>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</si>
  <si>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</si>
  <si>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</si>
  <si>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</si>
  <si>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</si>
  <si>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</si>
  <si>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</si>
  <si>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</si>
  <si>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</si>
  <si>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</si>
  <si>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</si>
  <si>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</si>
  <si>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</si>
  <si>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</si>
  <si>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</si>
  <si>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</si>
  <si>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</si>
  <si>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</si>
  <si>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</si>
  <si>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</si>
  <si>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</si>
  <si>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</si>
  <si>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</si>
  <si>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</si>
  <si>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</si>
  <si>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</si>
  <si>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</si>
  <si>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</si>
  <si>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</si>
  <si>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</si>
  <si>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</si>
  <si>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</si>
  <si>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</si>
  <si>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</si>
  <si>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</si>
  <si>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</si>
  <si>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</si>
  <si>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</si>
  <si>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</si>
  <si>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</si>
  <si>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</si>
  <si>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</si>
  <si>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</si>
  <si>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</si>
  <si>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</si>
  <si>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</si>
  <si>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</si>
  <si>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</si>
  <si>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</si>
  <si>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</si>
  <si>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</si>
  <si>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</si>
  <si>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</si>
  <si>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</si>
  <si>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</si>
  <si>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</si>
  <si>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</si>
  <si>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</si>
  <si>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</si>
  <si>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</si>
  <si>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</si>
  <si>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</si>
  <si>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</si>
  <si>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</si>
  <si>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</si>
  <si>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</si>
  <si>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</si>
  <si>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</si>
  <si>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</si>
  <si>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</si>
  <si>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</si>
  <si>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</si>
  <si>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</si>
  <si>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</si>
  <si>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</si>
  <si>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</si>
  <si>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</si>
  <si>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</si>
  <si>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</si>
  <si>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</si>
  <si>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</si>
  <si>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</si>
  <si>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</si>
  <si>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</si>
  <si>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</si>
  <si>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</si>
  <si>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</si>
  <si>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</si>
  <si>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</si>
  <si>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</si>
  <si>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</si>
  <si>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</si>
  <si>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</si>
  <si>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</si>
  <si>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</si>
  <si>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</si>
  <si>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</si>
  <si>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</si>
  <si>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</si>
  <si>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</si>
  <si>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</si>
  <si>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</si>
  <si>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</si>
  <si>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</si>
  <si>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</si>
  <si>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</si>
  <si>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</si>
  <si>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</si>
  <si>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</si>
  <si>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</si>
  <si>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</si>
  <si>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</si>
  <si>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</si>
  <si>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</si>
  <si>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</si>
  <si>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</si>
  <si>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</si>
  <si>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</si>
  <si>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</si>
  <si>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</si>
  <si>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</si>
  <si>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</si>
  <si>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</si>
  <si>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</si>
  <si>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</si>
  <si>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</si>
  <si>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</si>
  <si>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</si>
  <si>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</si>
  <si>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</si>
  <si>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</si>
  <si>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</si>
  <si>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</si>
  <si>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</si>
  <si>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</si>
  <si>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</si>
  <si>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</si>
  <si>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</si>
  <si>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</si>
  <si>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</si>
  <si>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</si>
  <si>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</si>
  <si>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</si>
  <si>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</si>
  <si>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</si>
  <si>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</si>
  <si>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</si>
  <si>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</si>
  <si>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</si>
  <si>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</si>
  <si>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</si>
  <si>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</si>
  <si>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</si>
  <si>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</si>
  <si>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</si>
  <si>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</si>
  <si>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</si>
  <si>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</si>
  <si>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</si>
  <si>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</si>
  <si>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</si>
  <si>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</si>
  <si>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</si>
  <si>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</si>
  <si>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</si>
  <si>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</si>
  <si>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</si>
  <si>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</si>
  <si>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</si>
  <si>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</si>
  <si>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</si>
  <si>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</si>
  <si>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</si>
  <si>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</si>
  <si>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</si>
  <si>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</si>
  <si>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</si>
  <si>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</si>
  <si>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</si>
  <si>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</si>
  <si>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</si>
  <si>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</si>
  <si>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</si>
  <si>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</si>
  <si>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</si>
  <si>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</si>
  <si>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</si>
  <si>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</si>
  <si>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</si>
  <si>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</si>
  <si>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</si>
  <si>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</si>
  <si>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</si>
  <si>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</si>
  <si>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</si>
  <si>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</si>
  <si>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</si>
  <si>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</si>
  <si>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</si>
  <si>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</si>
  <si>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</si>
  <si>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</si>
  <si>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</si>
  <si>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</si>
  <si>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</si>
  <si>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</si>
  <si>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</si>
  <si>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</si>
  <si>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</si>
  <si>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</si>
  <si>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</si>
  <si>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</si>
  <si>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</si>
  <si>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</si>
  <si>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</si>
  <si>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</si>
  <si>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</si>
  <si>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</si>
  <si>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</si>
  <si>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</si>
  <si>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</si>
  <si>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</si>
  <si>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</si>
  <si>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</si>
  <si>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</si>
  <si>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</si>
  <si>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</si>
  <si>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</si>
  <si>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</si>
  <si>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</si>
  <si>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</si>
  <si>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</si>
  <si>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</si>
  <si>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</si>
  <si>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</si>
  <si>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</si>
  <si>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</si>
  <si>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</si>
  <si>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</si>
  <si>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</si>
  <si>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</si>
  <si>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</si>
  <si>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</si>
  <si>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</si>
  <si>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</si>
  <si>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</si>
  <si>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</si>
  <si>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</si>
  <si>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</si>
  <si>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</si>
  <si>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</si>
  <si>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</si>
  <si>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</si>
  <si>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</si>
  <si>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</si>
  <si>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</si>
  <si>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</si>
  <si>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</si>
  <si>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</si>
  <si>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</si>
  <si>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</si>
  <si>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</si>
  <si>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</si>
  <si>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</si>
  <si>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</si>
  <si>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</si>
  <si>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</si>
  <si>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</si>
  <si>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</si>
  <si>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</si>
  <si>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</si>
  <si>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</si>
  <si>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</si>
  <si>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</si>
  <si>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</si>
  <si>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</si>
  <si>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</si>
  <si>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</si>
  <si>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</si>
  <si>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</si>
  <si>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</si>
  <si>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</si>
  <si>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</si>
  <si>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</si>
  <si>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</si>
  <si>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</si>
  <si>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</si>
  <si>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</si>
  <si>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</si>
  <si>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</si>
  <si>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</si>
  <si>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</si>
  <si>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</si>
  <si>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</si>
  <si>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</si>
  <si>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</si>
  <si>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</si>
  <si>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</si>
  <si>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</si>
  <si>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</si>
  <si>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</si>
  <si>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</si>
  <si>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</si>
  <si>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</si>
  <si>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</si>
  <si>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</si>
  <si>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</si>
  <si>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</si>
  <si>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</si>
  <si>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</si>
  <si>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</si>
  <si>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</si>
  <si>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</si>
  <si>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</si>
  <si>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</si>
  <si>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</si>
  <si>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</si>
  <si>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</si>
  <si>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</si>
  <si>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</si>
  <si>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</si>
  <si>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</si>
  <si>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</si>
  <si>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</si>
  <si>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</si>
  <si>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</si>
  <si>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</si>
  <si>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</si>
  <si>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</si>
  <si>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</si>
  <si>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</si>
  <si>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</si>
  <si>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</si>
  <si>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</si>
  <si>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</si>
  <si>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</si>
  <si>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</si>
  <si>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</si>
  <si>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</si>
  <si>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</si>
  <si>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</si>
  <si>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</si>
  <si>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</si>
  <si>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</si>
  <si>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</si>
  <si>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</si>
  <si>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</si>
  <si>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</si>
  <si>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</si>
  <si>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</si>
  <si>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</si>
  <si>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</si>
  <si>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</si>
  <si>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</si>
  <si>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</si>
  <si>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</si>
  <si>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</si>
  <si>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</si>
  <si>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</si>
  <si>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</si>
  <si>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</si>
  <si>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</si>
  <si>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</si>
  <si>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</si>
  <si>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</si>
  <si>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</si>
  <si>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</si>
  <si>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</si>
  <si>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</si>
  <si>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</si>
  <si>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</si>
  <si>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</si>
  <si>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</si>
  <si>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</si>
  <si>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</si>
  <si>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</si>
  <si>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</si>
  <si>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</si>
  <si>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</si>
  <si>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</si>
  <si>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</si>
  <si>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</si>
  <si>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</si>
  <si>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</si>
  <si>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</si>
  <si>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</si>
  <si>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</si>
  <si>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</si>
  <si>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</si>
  <si>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</si>
  <si>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</si>
  <si>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</si>
  <si>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</si>
  <si>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</si>
  <si>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</si>
  <si>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</si>
  <si>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</si>
  <si>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</si>
  <si>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</si>
  <si>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</si>
  <si>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</si>
  <si>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</si>
  <si>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</si>
  <si>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</si>
  <si>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</si>
  <si>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</si>
  <si>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</si>
  <si>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</si>
  <si>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</si>
  <si>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</si>
  <si>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</si>
  <si>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</si>
  <si>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</si>
  <si>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</si>
  <si>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</si>
  <si>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</si>
  <si>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</si>
  <si>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</si>
  <si>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</si>
  <si>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</si>
  <si>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</si>
  <si>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</si>
  <si>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</si>
  <si>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</si>
  <si>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</si>
  <si>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</si>
  <si>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</si>
  <si>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</si>
  <si>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</si>
  <si>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</si>
  <si>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</si>
  <si>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</si>
  <si>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</si>
  <si>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</si>
  <si>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</si>
  <si>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</si>
  <si>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</si>
  <si>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</si>
  <si>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</si>
  <si>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</si>
  <si>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</si>
  <si>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</si>
  <si>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</si>
  <si>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</si>
  <si>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</si>
  <si>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</si>
  <si>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</si>
  <si>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</si>
  <si>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</si>
  <si>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</si>
  <si>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</si>
  <si>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</si>
  <si>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</si>
  <si>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</si>
  <si>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</si>
  <si>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</si>
  <si>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</si>
  <si>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</si>
  <si>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</si>
  <si>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</si>
  <si>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</si>
  <si>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</si>
  <si>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</si>
  <si>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</si>
  <si>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</si>
  <si>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</si>
  <si>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</si>
  <si>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</si>
  <si>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</si>
  <si>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</si>
  <si>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</si>
  <si>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</si>
  <si>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</si>
  <si>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</si>
  <si>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</si>
  <si>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</si>
  <si>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</si>
  <si>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</si>
  <si>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</si>
  <si>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</si>
  <si>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</si>
  <si>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</si>
  <si>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</si>
  <si>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</si>
  <si>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</si>
  <si>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</si>
  <si>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</si>
  <si>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</si>
  <si>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</si>
  <si>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</si>
  <si>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</si>
  <si>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</si>
  <si>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</si>
  <si>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</si>
  <si>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</si>
  <si>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</si>
  <si>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</si>
  <si>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</si>
  <si>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</si>
  <si>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</si>
  <si>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</si>
  <si>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</si>
  <si>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</si>
  <si>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</si>
  <si>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</si>
  <si>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</si>
  <si>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</si>
  <si>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</si>
  <si>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</si>
  <si>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</si>
  <si>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</si>
  <si>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</si>
  <si>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</si>
  <si>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</si>
  <si>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</si>
  <si>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</si>
  <si>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</si>
  <si>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</si>
  <si>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</si>
  <si>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</si>
  <si>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</si>
  <si>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</si>
  <si>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</si>
  <si>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</si>
  <si>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</si>
  <si>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</si>
  <si>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</si>
  <si>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</si>
  <si>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</si>
  <si>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</si>
  <si>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</si>
  <si>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</si>
  <si>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</si>
  <si>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</si>
  <si>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</si>
  <si>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</si>
  <si>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</si>
  <si>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</si>
  <si>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</si>
  <si>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</si>
  <si>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</si>
  <si>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</si>
  <si>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</si>
  <si>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</si>
  <si>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</si>
  <si>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</si>
  <si>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</si>
  <si>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</si>
  <si>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</si>
  <si>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</si>
  <si>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</si>
  <si>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</si>
  <si>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</si>
  <si>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</si>
  <si>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</si>
  <si>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</si>
  <si>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</si>
  <si>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</si>
  <si>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</si>
  <si>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</si>
  <si>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</si>
  <si>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</si>
  <si>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</si>
  <si>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</si>
  <si>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</si>
  <si>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</si>
  <si>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</si>
  <si>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</si>
  <si>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</si>
  <si>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</si>
  <si>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</si>
  <si>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</si>
  <si>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</si>
  <si>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</si>
  <si>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</si>
  <si>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</si>
  <si>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</si>
  <si>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</si>
  <si>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</si>
  <si>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</si>
  <si>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</si>
  <si>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</si>
  <si>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</si>
  <si>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</si>
  <si>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</si>
  <si>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</si>
  <si>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</si>
  <si>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</si>
  <si>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</si>
  <si>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</si>
  <si>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</si>
  <si>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</si>
  <si>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</si>
  <si>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</si>
  <si>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</si>
  <si>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</si>
  <si>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</si>
  <si>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</si>
  <si>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</si>
  <si>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</si>
  <si>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</si>
  <si>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</si>
  <si>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</si>
  <si>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</si>
  <si>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</si>
  <si>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</si>
  <si>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</si>
  <si>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</si>
  <si>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</si>
  <si>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</si>
  <si>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</si>
  <si>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</si>
  <si>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</si>
  <si>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</si>
  <si>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</si>
  <si>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</si>
  <si>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</si>
  <si>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</si>
  <si>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</si>
  <si>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</si>
  <si>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</si>
  <si>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</si>
  <si>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</si>
  <si>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</si>
  <si>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</si>
  <si>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</si>
  <si>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</si>
  <si>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</si>
  <si>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</si>
  <si>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</si>
  <si>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</si>
  <si>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</si>
  <si>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</si>
  <si>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</si>
  <si>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</si>
  <si>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</si>
  <si>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</si>
  <si>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</si>
  <si>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</si>
  <si>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</si>
  <si>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</si>
  <si>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</si>
  <si>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</si>
  <si>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</si>
  <si>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</si>
  <si>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</si>
  <si>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</si>
  <si>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</si>
  <si>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</si>
  <si>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</si>
  <si>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</si>
  <si>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</si>
  <si>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</si>
  <si>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</si>
  <si>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</si>
  <si>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</si>
  <si>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</si>
  <si>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</si>
  <si>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</si>
  <si>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</si>
  <si>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</si>
  <si>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</si>
  <si>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</si>
  <si>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</si>
  <si>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</si>
  <si>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</si>
  <si>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</si>
  <si>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</si>
  <si>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</si>
  <si>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</si>
  <si>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</si>
  <si>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</si>
  <si>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</si>
  <si>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</si>
  <si>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</si>
  <si>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</si>
  <si>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</si>
  <si>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</si>
  <si>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</si>
  <si>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</si>
  <si>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</si>
  <si>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</si>
  <si>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</si>
  <si>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</si>
  <si>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</si>
  <si>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</si>
  <si>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</si>
  <si>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</si>
  <si>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</si>
  <si>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</si>
  <si>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</si>
  <si>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</si>
  <si>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</si>
  <si>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</si>
  <si>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</si>
  <si>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</si>
  <si>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</si>
  <si>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</si>
  <si>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</si>
  <si>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</si>
  <si>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</si>
  <si>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</si>
  <si>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</si>
  <si>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</si>
  <si>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</si>
  <si>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</si>
  <si>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</si>
  <si>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</si>
  <si>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</si>
  <si>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</si>
  <si>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</si>
  <si>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</si>
  <si>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</si>
  <si>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</si>
  <si>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</si>
  <si>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</si>
  <si>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</si>
  <si>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</si>
  <si>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</si>
  <si>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</si>
  <si>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</si>
  <si>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</si>
  <si>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</si>
  <si>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</si>
  <si>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</si>
  <si>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</si>
  <si>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</si>
  <si>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</si>
  <si>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</si>
  <si>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</si>
  <si>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</si>
  <si>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</si>
  <si>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</si>
  <si>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</si>
  <si>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</si>
  <si>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</si>
  <si>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</si>
  <si>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</si>
  <si>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</si>
  <si>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</si>
  <si>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</si>
  <si>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</si>
  <si>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</si>
  <si>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</si>
  <si>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</si>
  <si>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</si>
  <si>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</si>
  <si>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</si>
  <si>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</si>
  <si>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</si>
  <si>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</si>
  <si>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</si>
  <si>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</si>
  <si>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</si>
  <si>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</si>
  <si>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</si>
  <si>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</si>
  <si>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</si>
  <si>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</si>
  <si>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</si>
  <si>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</si>
  <si>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</si>
  <si>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</si>
  <si>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</si>
  <si>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</si>
  <si>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</si>
  <si>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</si>
  <si>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</si>
  <si>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</si>
  <si>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</si>
  <si>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</si>
  <si>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</si>
  <si>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</si>
  <si>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</si>
  <si>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</si>
  <si>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</si>
  <si>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</si>
  <si>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</si>
  <si>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</si>
  <si>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</si>
  <si>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</si>
  <si>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</si>
  <si>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</si>
  <si>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</si>
  <si>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</si>
  <si>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</si>
  <si>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</si>
  <si>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</si>
  <si>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</si>
  <si>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</si>
  <si>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</si>
  <si>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</si>
  <si>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</si>
  <si>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</si>
  <si>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</si>
  <si>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</si>
  <si>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</si>
  <si>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</si>
  <si>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</si>
  <si>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</si>
  <si>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</si>
  <si>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</si>
  <si>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</si>
  <si>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</si>
  <si>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</si>
  <si>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</si>
  <si>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</si>
  <si>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</si>
  <si>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</si>
  <si>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</si>
  <si>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</si>
  <si>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</si>
  <si>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</si>
  <si>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</si>
  <si>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</si>
  <si>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</si>
  <si>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</si>
  <si>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</si>
  <si>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</si>
  <si>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</si>
  <si>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</si>
  <si>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</si>
  <si>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</si>
  <si>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</si>
  <si>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</si>
  <si>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</si>
  <si>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</si>
  <si>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</si>
  <si>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</si>
  <si>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</si>
  <si>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</si>
  <si>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</si>
  <si>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</si>
  <si>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</si>
  <si>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</si>
  <si>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</si>
  <si>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</si>
  <si>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</si>
  <si>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</si>
  <si>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</si>
  <si>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</si>
  <si>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</si>
  <si>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</si>
  <si>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</si>
  <si>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</si>
  <si>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</si>
  <si>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</si>
  <si>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</si>
  <si>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</si>
  <si>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</si>
  <si>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</si>
  <si>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</si>
  <si>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</si>
  <si>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</si>
  <si>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</si>
  <si>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</si>
  <si>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</si>
  <si>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</si>
  <si>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</si>
  <si>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</si>
  <si>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</si>
  <si>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</si>
  <si>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</si>
  <si>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</si>
  <si>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</si>
  <si>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</si>
  <si>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</si>
  <si>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</si>
  <si>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</si>
  <si>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</si>
  <si>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</si>
  <si>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</si>
  <si>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</si>
  <si>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</si>
  <si>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</si>
  <si>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</si>
  <si>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</si>
  <si>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</si>
  <si>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</si>
  <si>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</si>
  <si>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</si>
  <si>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</si>
  <si>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</si>
  <si>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</si>
  <si>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</si>
  <si>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</si>
  <si>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</si>
  <si>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</si>
  <si>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</si>
  <si>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</si>
  <si>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</si>
  <si>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</si>
  <si>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</si>
  <si>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</si>
  <si>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</si>
  <si>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</si>
  <si>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</si>
  <si>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</si>
  <si>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</si>
  <si>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</si>
  <si>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</si>
  <si>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</si>
  <si>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</si>
  <si>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</si>
  <si>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</si>
  <si>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</si>
  <si>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</si>
  <si>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</si>
  <si>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</si>
  <si>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</si>
  <si>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</si>
  <si>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</si>
  <si>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</si>
  <si>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</si>
  <si>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</si>
  <si>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</si>
  <si>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</si>
  <si>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</si>
  <si>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</si>
  <si>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</si>
  <si>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</si>
  <si>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</si>
  <si>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</si>
  <si>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</si>
  <si>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</si>
  <si>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</si>
  <si>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</si>
  <si>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</si>
  <si>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</si>
  <si>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</si>
  <si>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</si>
  <si>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</si>
  <si>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</si>
  <si>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</si>
  <si>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</si>
  <si>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</si>
  <si>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</si>
  <si>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</si>
  <si>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</si>
  <si>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</si>
  <si>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</si>
  <si>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</si>
  <si>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</si>
  <si>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</si>
  <si>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</si>
  <si>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</si>
  <si>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</si>
  <si>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</si>
  <si>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</si>
  <si>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</si>
  <si>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</si>
  <si>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</si>
  <si>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</si>
  <si>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</si>
  <si>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</si>
  <si>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</si>
  <si>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</si>
  <si>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</si>
  <si>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</si>
  <si>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</si>
  <si>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</si>
  <si>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</si>
  <si>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</si>
  <si>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</si>
  <si>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</si>
  <si>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</si>
  <si>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</si>
  <si>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</si>
  <si>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</si>
  <si>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</si>
  <si>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</si>
  <si>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</si>
  <si>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</si>
  <si>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</si>
  <si>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</si>
  <si>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</si>
  <si>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</si>
  <si>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</si>
  <si>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</si>
  <si>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</si>
  <si>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</si>
  <si>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</si>
  <si>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</si>
  <si>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</si>
  <si>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</si>
  <si>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</si>
  <si>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</si>
  <si>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</si>
  <si>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</si>
  <si>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</si>
  <si>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</si>
  <si>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</si>
  <si>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</si>
  <si>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</si>
  <si>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</si>
  <si>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</si>
  <si>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</si>
  <si>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</si>
  <si>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</si>
  <si>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</si>
  <si>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</si>
  <si>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</si>
  <si>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</si>
  <si>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</si>
  <si>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</si>
  <si>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</si>
  <si>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</si>
  <si>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</si>
  <si>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</si>
  <si>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</si>
  <si>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</si>
  <si>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</si>
  <si>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</si>
  <si>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</si>
  <si>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</si>
  <si>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</si>
  <si>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</si>
  <si>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</si>
  <si>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</si>
  <si>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</si>
  <si>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</si>
  <si>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</si>
  <si>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</si>
  <si>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</si>
  <si>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</si>
  <si>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</si>
  <si>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</si>
  <si>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</si>
  <si>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</si>
  <si>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</si>
  <si>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</si>
  <si>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</si>
  <si>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</si>
  <si>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</si>
  <si>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</si>
  <si>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</si>
  <si>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</si>
  <si>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</si>
  <si>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</si>
  <si>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</si>
  <si>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</si>
  <si>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</si>
  <si>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</si>
  <si>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</si>
  <si>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</si>
  <si>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</si>
  <si>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</si>
  <si>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</si>
  <si>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</si>
  <si>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</si>
  <si>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</si>
  <si>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</si>
  <si>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</si>
  <si>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</si>
  <si>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</si>
  <si>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</si>
  <si>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</si>
  <si>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</si>
  <si>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</si>
  <si>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</si>
  <si>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</si>
  <si>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</si>
  <si>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</si>
  <si>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</si>
  <si>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</si>
  <si>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</si>
  <si>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</si>
  <si>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</si>
  <si>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</si>
  <si>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</si>
  <si>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</si>
  <si>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</si>
  <si>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</si>
  <si>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</si>
  <si>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</si>
  <si>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</si>
  <si>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</si>
  <si>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</si>
  <si>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</si>
  <si>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</si>
  <si>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</si>
  <si>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</si>
  <si>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</si>
  <si>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</si>
  <si>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</si>
  <si>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</si>
  <si>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</si>
  <si>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</si>
  <si>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</si>
  <si>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</si>
  <si>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</si>
  <si>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</si>
  <si>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</si>
  <si>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</si>
  <si>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</si>
  <si>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</si>
  <si>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</si>
  <si>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</si>
  <si>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</si>
  <si>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</si>
  <si>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</si>
  <si>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</si>
  <si>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</si>
  <si>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</si>
  <si>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</si>
  <si>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</si>
  <si>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</si>
  <si>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</si>
  <si>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</si>
  <si>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</si>
  <si>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</si>
  <si>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</si>
  <si>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</si>
  <si>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</si>
  <si>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</si>
  <si>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</si>
  <si>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</si>
  <si>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</si>
  <si>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</si>
  <si>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</si>
  <si>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</si>
  <si>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</si>
  <si>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</si>
  <si>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</si>
  <si>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</si>
  <si>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</si>
  <si>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</si>
  <si>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</si>
  <si>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</si>
  <si>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</si>
  <si>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</si>
  <si>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</si>
  <si>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</si>
  <si>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</si>
  <si>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</si>
  <si>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</si>
  <si>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</si>
  <si>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</si>
  <si>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</si>
  <si>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</si>
  <si>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</si>
  <si>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</si>
  <si>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</si>
  <si>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</si>
  <si>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</si>
  <si>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</si>
  <si>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</si>
  <si>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</si>
  <si>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</si>
  <si>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</si>
  <si>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</si>
  <si>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</si>
  <si>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</si>
  <si>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</si>
  <si>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</si>
  <si>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</si>
  <si>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</si>
  <si>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</si>
  <si>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</si>
  <si>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</si>
  <si>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</si>
  <si>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</si>
  <si>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</si>
  <si>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</si>
  <si>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</si>
  <si>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</si>
  <si>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</si>
  <si>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</si>
  <si>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</si>
  <si>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</si>
  <si>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</si>
  <si>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</si>
  <si>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</si>
  <si>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</si>
  <si>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</si>
  <si>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</si>
  <si>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</si>
  <si>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</si>
  <si>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</si>
  <si>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</si>
  <si>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</si>
  <si>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</si>
  <si>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</si>
  <si>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</si>
  <si>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</si>
  <si>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</si>
  <si>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</si>
  <si>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</si>
  <si>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</si>
  <si>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</si>
  <si>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</si>
  <si>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</si>
  <si>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</si>
  <si>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</si>
  <si>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</si>
  <si>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</si>
  <si>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</si>
  <si>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</si>
  <si>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</si>
  <si>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</si>
  <si>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</si>
  <si>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</si>
  <si>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</si>
  <si>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</si>
  <si>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</si>
  <si>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</si>
  <si>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</si>
  <si>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</si>
  <si>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</si>
  <si>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</si>
  <si>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</si>
  <si>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</si>
  <si>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</si>
  <si>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</si>
  <si>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</si>
  <si>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</si>
  <si>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</si>
  <si>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</si>
  <si>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</si>
  <si>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</si>
  <si>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</si>
  <si>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</si>
  <si>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</si>
  <si>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</si>
  <si>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</si>
  <si>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</si>
  <si>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</si>
  <si>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</si>
  <si>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</si>
  <si>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</si>
  <si>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</si>
  <si>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</si>
  <si>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</si>
  <si>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</si>
  <si>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</si>
  <si>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</si>
  <si>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</si>
  <si>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</si>
  <si>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</si>
  <si>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</si>
  <si>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</si>
  <si>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</si>
  <si>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</si>
  <si>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</si>
  <si>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</si>
  <si>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</si>
  <si>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</si>
  <si>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</si>
  <si>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</si>
  <si>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</si>
  <si>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</si>
  <si>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</si>
  <si>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</si>
  <si>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</si>
  <si>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</si>
  <si>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</si>
  <si>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</si>
  <si>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</si>
  <si>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</si>
  <si>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</si>
  <si>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</si>
  <si>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</si>
  <si>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</si>
  <si>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</si>
  <si>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</si>
  <si>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</si>
  <si>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</si>
  <si>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</si>
  <si>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</si>
  <si>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</si>
  <si>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</si>
  <si>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</si>
  <si>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</si>
  <si>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</si>
  <si>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</si>
  <si>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</si>
  <si>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</si>
  <si>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</si>
  <si>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</si>
  <si>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</si>
  <si>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</si>
  <si>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</si>
  <si>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</si>
  <si>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</si>
  <si>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</si>
  <si>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</si>
  <si>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</si>
  <si>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</si>
  <si>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</si>
  <si>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</si>
  <si>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</si>
  <si>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</si>
  <si>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</si>
  <si>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</si>
  <si>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</si>
  <si>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</si>
  <si>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</si>
  <si>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</si>
  <si>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</si>
  <si>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</si>
  <si>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</si>
  <si>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</si>
  <si>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</si>
  <si>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</si>
  <si>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</si>
  <si>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</si>
  <si>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</si>
  <si>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</si>
  <si>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</si>
  <si>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</si>
  <si>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</si>
  <si>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</si>
  <si>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</si>
  <si>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</si>
  <si>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</si>
  <si>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</si>
  <si>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</si>
  <si>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</si>
  <si>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</si>
  <si>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</si>
  <si>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</si>
  <si>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</si>
  <si>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</si>
  <si>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</si>
  <si>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</si>
  <si>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</si>
  <si>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</si>
  <si>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</si>
  <si>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</si>
  <si>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</si>
  <si>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</si>
  <si>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</si>
  <si>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</si>
  <si>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</si>
  <si>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</si>
  <si>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</si>
  <si>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</si>
  <si>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</si>
  <si>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</si>
  <si>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</si>
  <si>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</si>
  <si>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</si>
  <si>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</si>
  <si>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</si>
  <si>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</si>
  <si>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</si>
  <si>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</si>
  <si>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</si>
  <si>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</si>
  <si>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</si>
  <si>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</si>
  <si>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</si>
  <si>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</si>
  <si>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</si>
  <si>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</si>
  <si>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</si>
  <si>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</si>
  <si>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</si>
  <si>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</si>
  <si>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</si>
  <si>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</si>
  <si>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</si>
  <si>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</si>
  <si>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</si>
  <si>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</si>
  <si>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</si>
  <si>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</si>
  <si>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</si>
  <si>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</si>
  <si>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</si>
  <si>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</si>
  <si>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</si>
  <si>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</si>
  <si>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</si>
  <si>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</si>
  <si>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</si>
  <si>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</si>
  <si>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</si>
  <si>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</si>
  <si>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</si>
  <si>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</si>
  <si>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</si>
  <si>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</si>
  <si>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</si>
  <si>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</si>
  <si>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</si>
  <si>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</si>
  <si>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</si>
  <si>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</si>
  <si>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</si>
  <si>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</si>
  <si>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</si>
  <si>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</si>
  <si>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</si>
  <si>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</si>
  <si>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</si>
  <si>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</si>
  <si>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</si>
  <si>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</si>
  <si>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</si>
  <si>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</si>
  <si>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</si>
  <si>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</si>
  <si>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</si>
  <si>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</si>
  <si>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</si>
  <si>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</si>
  <si>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</si>
  <si>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</si>
  <si>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</si>
  <si>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</si>
  <si>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</si>
  <si>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</si>
  <si>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</si>
  <si>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</si>
  <si>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</si>
  <si>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</si>
  <si>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</si>
  <si>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</si>
  <si>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</si>
  <si>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</si>
  <si>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</si>
  <si>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</si>
  <si>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</si>
  <si>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</si>
  <si>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</si>
  <si>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</si>
  <si>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</si>
  <si>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</si>
  <si>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</si>
  <si>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</si>
  <si>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</si>
  <si>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</si>
  <si>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</si>
  <si>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</si>
  <si>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</si>
  <si>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</si>
  <si>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</si>
  <si>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</si>
  <si>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</si>
  <si>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</si>
  <si>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</si>
  <si>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</si>
  <si>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</si>
  <si>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</si>
  <si>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</si>
  <si>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</si>
  <si>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</si>
  <si>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</si>
  <si>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</si>
  <si>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</si>
  <si>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</si>
  <si>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</si>
  <si>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</si>
  <si>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</si>
  <si>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</si>
  <si>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</si>
  <si>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</si>
  <si>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</si>
  <si>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</si>
  <si>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</si>
  <si>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</si>
  <si>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</si>
  <si>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</si>
  <si>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</si>
  <si>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</si>
  <si>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</si>
  <si>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</si>
  <si>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</si>
  <si>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</si>
  <si>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</si>
  <si>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</si>
  <si>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</si>
  <si>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</si>
  <si>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</si>
  <si>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</si>
  <si>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</si>
  <si>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</si>
  <si>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</si>
  <si>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</si>
  <si>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</si>
  <si>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</si>
  <si>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</si>
  <si>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</si>
  <si>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</si>
  <si>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</si>
  <si>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</si>
  <si>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</si>
  <si>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</si>
  <si>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</si>
  <si>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</si>
  <si>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</si>
  <si>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</si>
  <si>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</si>
  <si>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</si>
  <si>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</si>
  <si>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</si>
  <si>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</si>
  <si>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</si>
  <si>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</si>
  <si>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</si>
  <si>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</si>
  <si>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</si>
  <si>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</si>
  <si>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</si>
  <si>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</si>
  <si>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</si>
  <si>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</si>
  <si>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</si>
  <si>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</si>
  <si>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</si>
  <si>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</si>
  <si>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</si>
  <si>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</si>
  <si>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</si>
  <si>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</si>
  <si>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</si>
  <si>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</si>
  <si>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</si>
  <si>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</si>
  <si>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</si>
  <si>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</si>
  <si>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</si>
  <si>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</si>
  <si>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</si>
  <si>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</si>
  <si>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</si>
  <si>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</si>
  <si>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</si>
  <si>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</si>
  <si>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</si>
  <si>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</si>
  <si>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</si>
  <si>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</si>
  <si>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</si>
  <si>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</si>
  <si>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</si>
  <si>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</si>
  <si>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</si>
  <si>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</si>
  <si>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</si>
  <si>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</si>
  <si>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</si>
  <si>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</si>
  <si>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</si>
  <si>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</si>
  <si>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</si>
  <si>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</si>
  <si>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</si>
  <si>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</si>
  <si>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</si>
  <si>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</si>
  <si>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</si>
  <si>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</si>
  <si>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</si>
  <si>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</si>
  <si>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</si>
  <si>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</si>
  <si>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</si>
  <si>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</si>
  <si>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</si>
  <si>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</si>
  <si>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</si>
  <si>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</si>
  <si>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</si>
  <si>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</si>
  <si>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</si>
  <si>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</si>
  <si>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</si>
  <si>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</si>
  <si>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</si>
  <si>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</si>
  <si>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</si>
  <si>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</si>
  <si>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</si>
  <si>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</si>
  <si>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</si>
  <si>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</si>
  <si>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</si>
  <si>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</si>
  <si>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</si>
  <si>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</si>
  <si>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</si>
  <si>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</si>
  <si>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</si>
  <si>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</si>
  <si>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</si>
  <si>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</si>
  <si>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</si>
  <si>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</si>
  <si>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</si>
  <si>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</si>
  <si>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</si>
  <si>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</si>
  <si>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</si>
  <si>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</si>
  <si>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</si>
  <si>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</si>
  <si>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</si>
  <si>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</si>
  <si>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</si>
  <si>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</si>
  <si>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</si>
  <si>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</si>
  <si>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</si>
  <si>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</si>
  <si>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</si>
  <si>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</si>
  <si>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</si>
  <si>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</si>
  <si>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</si>
  <si>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</si>
  <si>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</si>
  <si>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</si>
  <si>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</si>
  <si>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</si>
  <si>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</si>
  <si>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</si>
  <si>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</si>
  <si>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</si>
  <si>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</si>
  <si>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</si>
  <si>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</si>
  <si>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</si>
  <si>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</si>
  <si>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</si>
  <si>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</si>
  <si>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</si>
  <si>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</si>
  <si>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</si>
  <si>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</si>
  <si>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</si>
  <si>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</si>
  <si>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</si>
  <si>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</si>
  <si>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</si>
  <si>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</si>
  <si>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</si>
  <si>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</si>
  <si>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</si>
  <si>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</si>
  <si>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</si>
  <si>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</si>
  <si>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</si>
  <si>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</si>
  <si>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</si>
  <si>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</si>
  <si>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</si>
  <si>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</si>
  <si>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</si>
  <si>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</si>
  <si>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</si>
  <si>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</si>
  <si>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</si>
  <si>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</si>
  <si>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</si>
  <si>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</si>
  <si>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</si>
  <si>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</si>
  <si>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</si>
  <si>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</si>
  <si>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</si>
  <si>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</si>
  <si>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</si>
  <si>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</si>
  <si>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</si>
  <si>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</si>
  <si>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</si>
  <si>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</si>
  <si>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</si>
  <si>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</si>
  <si>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</si>
  <si>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</si>
  <si>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</si>
  <si>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</si>
  <si>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</si>
  <si>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</si>
  <si>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</si>
  <si>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</si>
  <si>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</si>
  <si>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</si>
  <si>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</si>
  <si>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</si>
  <si>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</si>
  <si>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</si>
  <si>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</si>
  <si>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</si>
  <si>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</si>
  <si>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</si>
  <si>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</si>
  <si>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</si>
  <si>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</si>
  <si>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</si>
  <si>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</si>
  <si>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</si>
  <si>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</si>
  <si>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</si>
  <si>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</si>
  <si>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</si>
  <si>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</si>
  <si>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</si>
  <si>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</si>
  <si>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</si>
  <si>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</si>
  <si>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</si>
  <si>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</si>
  <si>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</si>
  <si>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</si>
  <si>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</si>
  <si>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</si>
  <si>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</si>
  <si>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</si>
  <si>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</si>
  <si>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</si>
  <si>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</si>
  <si>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</si>
  <si>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</si>
  <si>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</si>
  <si>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</si>
  <si>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</si>
  <si>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</si>
  <si>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</si>
  <si>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</si>
  <si>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</si>
  <si>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</si>
  <si>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</si>
  <si>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</si>
  <si>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</si>
  <si>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</si>
  <si>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</si>
  <si>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</si>
  <si>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</si>
  <si>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</si>
  <si>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</si>
  <si>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</si>
  <si>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</si>
  <si>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</si>
  <si>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</si>
  <si>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</si>
  <si>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</si>
  <si>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</si>
  <si>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</si>
  <si>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</si>
  <si>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</si>
  <si>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</si>
  <si>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</si>
  <si>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</si>
  <si>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</si>
  <si>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</si>
  <si>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</si>
  <si>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</si>
  <si>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</si>
  <si>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</si>
  <si>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</si>
  <si>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</si>
  <si>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</si>
  <si>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</si>
  <si>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</si>
  <si>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</si>
  <si>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</si>
  <si>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</si>
  <si>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</si>
  <si>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</si>
  <si>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</si>
  <si>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</si>
  <si>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</si>
  <si>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</si>
  <si>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</si>
  <si>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</si>
  <si>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</si>
  <si>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</si>
  <si>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</si>
  <si>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</si>
  <si>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</si>
  <si>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</si>
  <si>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</si>
  <si>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</si>
  <si>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</si>
  <si>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</si>
  <si>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</si>
  <si>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</si>
  <si>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</si>
  <si>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</si>
  <si>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</si>
  <si>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</si>
  <si>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</si>
  <si>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</si>
  <si>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</si>
  <si>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</si>
  <si>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</si>
  <si>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</si>
  <si>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</si>
  <si>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</si>
  <si>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</si>
  <si>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</si>
  <si>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</si>
  <si>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</si>
  <si>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</si>
  <si>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</si>
  <si>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</si>
  <si>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</si>
  <si>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</si>
  <si>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</si>
  <si>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</si>
  <si>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</si>
  <si>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</si>
  <si>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</si>
  <si>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</si>
  <si>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</si>
  <si>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</si>
  <si>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</si>
  <si>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</si>
  <si>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</si>
  <si>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</si>
  <si>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</si>
  <si>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</si>
  <si>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</si>
  <si>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</si>
  <si>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</si>
  <si>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</si>
  <si>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</si>
  <si>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</si>
  <si>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</si>
  <si>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</si>
  <si>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</si>
  <si>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</si>
  <si>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</si>
  <si>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</si>
  <si>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</si>
  <si>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</si>
  <si>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</si>
  <si>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</si>
  <si>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</si>
  <si>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</si>
  <si>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</si>
  <si>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</si>
  <si>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</si>
  <si>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</si>
  <si>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</si>
  <si>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</si>
  <si>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</si>
  <si>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</si>
  <si>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</si>
  <si>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</si>
  <si>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</si>
  <si>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</si>
  <si>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</si>
  <si>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</si>
  <si>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</si>
  <si>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</si>
  <si>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</si>
  <si>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</si>
  <si>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</si>
  <si>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</si>
  <si>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</si>
  <si>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</si>
  <si>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</si>
  <si>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</si>
  <si>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</si>
  <si>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</si>
  <si>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</si>
  <si>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</si>
  <si>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</si>
  <si>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</si>
  <si>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</si>
  <si>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</si>
  <si>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</si>
  <si>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</si>
  <si>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</si>
  <si>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</si>
  <si>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</si>
  <si>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</si>
  <si>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</si>
  <si>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</si>
  <si>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</si>
  <si>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</si>
  <si>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</si>
  <si>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</si>
  <si>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</si>
  <si>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</si>
  <si>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</si>
  <si>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</si>
  <si>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</si>
  <si>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</si>
  <si>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</si>
  <si>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</si>
  <si>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</si>
  <si>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</si>
  <si>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</si>
  <si>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</si>
  <si>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</si>
  <si>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</si>
  <si>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</si>
  <si>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</si>
  <si>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</si>
  <si>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</si>
  <si>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</si>
  <si>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</si>
  <si>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</si>
  <si>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</si>
  <si>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</si>
  <si>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</si>
  <si>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</si>
  <si>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</si>
  <si>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</si>
  <si>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</si>
  <si>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</si>
  <si>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</si>
  <si>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</si>
  <si>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</si>
  <si>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</si>
  <si>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</si>
  <si>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</si>
  <si>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</si>
  <si>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</si>
  <si>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</si>
  <si>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</si>
  <si>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</si>
  <si>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</si>
  <si>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</si>
  <si>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</si>
  <si>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</si>
  <si>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</si>
  <si>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</si>
  <si>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</si>
  <si>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</si>
  <si>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</si>
  <si>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</si>
  <si>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</si>
  <si>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</si>
  <si>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</si>
  <si>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</si>
  <si>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</si>
  <si>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</si>
  <si>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</si>
  <si>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</si>
  <si>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</si>
  <si>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</si>
  <si>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</si>
  <si>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</si>
  <si>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</si>
  <si>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</si>
  <si>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</si>
  <si>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</si>
  <si>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</si>
  <si>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</si>
  <si>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</si>
  <si>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</si>
  <si>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</si>
  <si>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</si>
  <si>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</si>
  <si>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</si>
  <si>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</si>
  <si>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</si>
  <si>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</si>
  <si>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</si>
  <si>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</si>
  <si>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</si>
  <si>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</si>
  <si>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</si>
  <si>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</si>
  <si>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</si>
  <si>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</si>
  <si>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</si>
  <si>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</si>
  <si>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</si>
  <si>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</si>
  <si>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</si>
  <si>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</si>
  <si>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</si>
  <si>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</si>
  <si>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</si>
  <si>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</si>
  <si>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</si>
  <si>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</si>
  <si>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</si>
  <si>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</si>
  <si>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</si>
  <si>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</si>
  <si>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</si>
  <si>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</si>
  <si>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</si>
  <si>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</si>
  <si>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</si>
  <si>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</si>
  <si>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</si>
  <si>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</si>
  <si>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</si>
  <si>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</si>
  <si>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</si>
  <si>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</si>
  <si>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</si>
  <si>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</si>
  <si>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</si>
  <si>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</si>
  <si>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</si>
  <si>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</si>
  <si>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</si>
  <si>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</si>
  <si>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</si>
  <si>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</si>
  <si>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</si>
  <si>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</si>
  <si>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</si>
  <si>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</si>
  <si>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</si>
  <si>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</si>
  <si>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</si>
  <si>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</si>
  <si>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</si>
  <si>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</si>
  <si>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</si>
  <si>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</si>
  <si>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</si>
  <si>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</si>
  <si>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</si>
  <si>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</si>
  <si>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</si>
  <si>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</si>
  <si>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</si>
  <si>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</si>
  <si>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</si>
  <si>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</si>
  <si>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</si>
  <si>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</si>
  <si>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</si>
  <si>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</si>
  <si>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</si>
  <si>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</si>
  <si>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</si>
  <si>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</si>
  <si>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</si>
  <si>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</si>
  <si>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</si>
  <si>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</si>
  <si>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</si>
  <si>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</si>
  <si>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</si>
  <si>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</si>
  <si>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</si>
  <si>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</si>
  <si>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</si>
  <si>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</si>
  <si>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</si>
  <si>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</si>
  <si>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</si>
  <si>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</si>
  <si>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</si>
  <si>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</si>
  <si>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</si>
  <si>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</si>
  <si>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</si>
  <si>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</si>
  <si>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</si>
  <si>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</si>
  <si>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</si>
  <si>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</si>
  <si>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</si>
  <si>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</si>
  <si>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</si>
  <si>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</si>
  <si>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</si>
  <si>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</si>
  <si>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</si>
  <si>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</si>
  <si>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</si>
  <si>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</si>
  <si>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</si>
  <si>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</si>
  <si>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</si>
  <si>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</si>
  <si>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</si>
  <si>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</si>
  <si>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</si>
  <si>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</si>
  <si>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</si>
  <si>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</si>
  <si>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</si>
  <si>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</si>
  <si>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</si>
  <si>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</si>
  <si>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</si>
  <si>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</si>
  <si>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</si>
  <si>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</si>
  <si>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</si>
  <si>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</si>
  <si>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</si>
  <si>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</si>
  <si>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</si>
  <si>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</si>
  <si>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</si>
  <si>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</si>
  <si>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</si>
  <si>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</si>
  <si>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</si>
  <si>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</si>
  <si>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</si>
  <si>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</si>
  <si>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</si>
  <si>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</si>
  <si>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</si>
  <si>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</si>
  <si>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</si>
  <si>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</si>
  <si>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</si>
  <si>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</si>
  <si>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</si>
  <si>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</si>
  <si>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</si>
  <si>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</si>
  <si>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</si>
  <si>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</si>
  <si>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</si>
  <si>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</si>
  <si>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</si>
  <si>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</si>
  <si>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</si>
  <si>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</si>
  <si>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</si>
  <si>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</si>
  <si>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</si>
  <si>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</si>
  <si>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</si>
  <si>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</si>
  <si>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</si>
  <si>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</si>
  <si>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</si>
  <si>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</si>
  <si>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</si>
  <si>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</si>
  <si>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</si>
  <si>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</si>
  <si>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</si>
  <si>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</si>
  <si>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</si>
  <si>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</si>
  <si>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</si>
  <si>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</si>
  <si>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</si>
  <si>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</si>
  <si>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</si>
  <si>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</si>
  <si>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</si>
  <si>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</si>
  <si>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</si>
  <si>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</si>
  <si>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</si>
  <si>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</si>
  <si>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</si>
  <si>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</si>
  <si>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</si>
  <si>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</si>
  <si>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</si>
  <si>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</si>
  <si>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</si>
  <si>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</si>
  <si>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</si>
  <si>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</si>
  <si>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</si>
  <si>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</si>
  <si>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</si>
  <si>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</si>
  <si>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</si>
  <si>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</si>
  <si>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</si>
  <si>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</si>
  <si>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</si>
  <si>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</si>
  <si>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</si>
  <si>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</si>
  <si>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</si>
  <si>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</si>
  <si>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</si>
  <si>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</si>
  <si>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</si>
  <si>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</si>
  <si>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</si>
  <si>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</si>
  <si>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</si>
  <si>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</si>
  <si>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</si>
  <si>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</si>
  <si>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</si>
  <si>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</si>
  <si>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</si>
  <si>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</si>
  <si>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</si>
  <si>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</si>
  <si>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</si>
  <si>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</si>
  <si>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</si>
  <si>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</si>
  <si>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</si>
  <si>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</si>
  <si>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</si>
  <si>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</si>
  <si>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</si>
  <si>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</si>
  <si>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</si>
  <si>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</si>
  <si>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</si>
  <si>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</si>
  <si>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</si>
  <si>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</si>
  <si>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</si>
  <si>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</si>
  <si>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</si>
  <si>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</si>
  <si>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</si>
  <si>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</si>
  <si>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</si>
  <si>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</si>
  <si>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</si>
  <si>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</si>
  <si>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</si>
  <si>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</si>
  <si>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</si>
  <si>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</si>
  <si>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</si>
  <si>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</si>
  <si>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</si>
  <si>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</si>
  <si>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</si>
  <si>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</si>
  <si>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</si>
  <si>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</si>
  <si>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</si>
  <si>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</si>
  <si>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</si>
  <si>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</si>
  <si>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</si>
  <si>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</si>
  <si>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</si>
  <si>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</si>
  <si>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</si>
  <si>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</si>
  <si>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</si>
  <si>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</si>
  <si>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</si>
  <si>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</si>
  <si>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</si>
  <si>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</si>
  <si>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</si>
  <si>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</si>
  <si>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</si>
  <si>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</si>
  <si>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</si>
  <si>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</si>
  <si>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</si>
  <si>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</si>
  <si>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</si>
  <si>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</si>
  <si>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</si>
  <si>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</si>
  <si>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</si>
  <si>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</si>
  <si>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</si>
  <si>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</si>
  <si>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</si>
  <si>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</si>
  <si>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</si>
  <si>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</si>
  <si>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</si>
  <si>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</si>
  <si>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</si>
  <si>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</si>
  <si>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</si>
  <si>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</si>
  <si>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</si>
  <si>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</si>
  <si>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</si>
  <si>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</si>
  <si>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</si>
  <si>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</si>
  <si>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</si>
  <si>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</si>
  <si>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</si>
  <si>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</si>
  <si>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</si>
  <si>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</si>
  <si>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</si>
  <si>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</si>
  <si>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</si>
  <si>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</si>
  <si>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</si>
  <si>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</si>
  <si>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</si>
  <si>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</si>
  <si>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</si>
  <si>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</si>
  <si>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</si>
  <si>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</si>
  <si>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</si>
  <si>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</si>
  <si>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</si>
  <si>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</si>
  <si>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</si>
  <si>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</si>
  <si>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</si>
  <si>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</si>
  <si>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</si>
  <si>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</si>
  <si>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</si>
  <si>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</si>
  <si>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</si>
  <si>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</si>
  <si>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</si>
  <si>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</si>
  <si>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</si>
  <si>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</si>
  <si>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</si>
  <si>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</si>
  <si>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</si>
  <si>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</si>
  <si>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</si>
  <si>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</si>
  <si>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</si>
  <si>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</si>
  <si>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</si>
  <si>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</si>
  <si>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</si>
  <si>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</si>
  <si>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</si>
  <si>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</si>
  <si>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</si>
  <si>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</si>
  <si>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</si>
  <si>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</si>
  <si>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</si>
  <si>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</si>
  <si>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</si>
  <si>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</si>
  <si>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</si>
  <si>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</si>
  <si>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</si>
  <si>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</si>
  <si>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</si>
  <si>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</si>
  <si>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</si>
  <si>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</si>
  <si>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</si>
  <si>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</si>
  <si>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</si>
  <si>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</si>
  <si>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</si>
  <si>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</si>
  <si>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</si>
  <si>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</si>
  <si>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</si>
  <si>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</si>
  <si>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</si>
  <si>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</si>
  <si>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</si>
  <si>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</si>
  <si>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</si>
  <si>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</si>
  <si>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</si>
  <si>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</si>
  <si>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</si>
  <si>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</si>
  <si>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</si>
  <si>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</si>
  <si>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</si>
  <si>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</si>
  <si>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</si>
  <si>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</si>
  <si>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</si>
  <si>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</si>
  <si>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</si>
  <si>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</si>
  <si>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</si>
  <si>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</si>
  <si>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</si>
  <si>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</si>
  <si>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</si>
  <si>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</si>
  <si>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</si>
  <si>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</si>
  <si>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</si>
  <si>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</si>
  <si>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</si>
  <si>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</si>
  <si>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</si>
  <si>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</si>
  <si>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</si>
  <si>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</si>
  <si>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</si>
  <si>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</si>
  <si>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</si>
  <si>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</si>
  <si>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</si>
  <si>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</si>
  <si>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</si>
  <si>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</si>
  <si>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</si>
  <si>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</si>
  <si>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</si>
  <si>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</si>
  <si>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</si>
  <si>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</si>
  <si>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</si>
  <si>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</si>
  <si>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</si>
  <si>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</si>
  <si>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</si>
  <si>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</si>
  <si>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</si>
  <si>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</si>
  <si>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</si>
  <si>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</si>
  <si>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</si>
  <si>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</si>
  <si>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</si>
  <si>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</si>
  <si>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</si>
  <si>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</si>
  <si>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</si>
  <si>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</si>
  <si>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</si>
  <si>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</si>
  <si>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</si>
  <si>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</si>
  <si>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</si>
  <si>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</si>
  <si>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</si>
  <si>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</si>
  <si>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</si>
  <si>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</si>
  <si>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</si>
  <si>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</si>
  <si>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</si>
  <si>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</si>
  <si>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</si>
  <si>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</si>
  <si>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</si>
  <si>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</si>
  <si>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</si>
  <si>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</si>
  <si>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</si>
  <si>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</si>
  <si>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</si>
  <si>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</si>
  <si>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</si>
  <si>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</si>
  <si>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</si>
  <si>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</si>
  <si>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</si>
  <si>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</si>
  <si>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</si>
  <si>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</si>
  <si>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</si>
  <si>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</si>
  <si>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</si>
  <si>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</si>
  <si>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</si>
  <si>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</si>
  <si>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</si>
  <si>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</si>
  <si>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</si>
  <si>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</si>
  <si>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</si>
  <si>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</si>
  <si>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</si>
  <si>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</si>
  <si>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</si>
  <si>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</si>
  <si>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</si>
  <si>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</si>
  <si>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</si>
  <si>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</si>
  <si>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</si>
  <si>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</si>
  <si>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</si>
  <si>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</si>
  <si>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</si>
  <si>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</si>
  <si>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</si>
  <si>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</si>
  <si>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</si>
  <si>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</si>
  <si>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</si>
  <si>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</si>
  <si>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</si>
  <si>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</si>
  <si>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</si>
  <si>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</si>
  <si>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</si>
  <si>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</si>
  <si>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</si>
  <si>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</si>
  <si>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</si>
  <si>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</si>
  <si>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</si>
  <si>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</si>
  <si>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</si>
  <si>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</si>
  <si>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</si>
  <si>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</si>
  <si>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</si>
  <si>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</si>
  <si>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</si>
  <si>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</si>
  <si>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</si>
  <si>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</si>
  <si>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</si>
  <si>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</si>
  <si>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</si>
  <si>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</si>
  <si>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</si>
  <si>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</si>
  <si>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</si>
  <si>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</si>
  <si>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</si>
  <si>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</si>
  <si>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</si>
  <si>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</si>
  <si>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</si>
  <si>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</si>
  <si>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</si>
  <si>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</si>
  <si>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</si>
  <si>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</si>
  <si>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</si>
  <si>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</si>
  <si>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</si>
  <si>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</si>
  <si>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</si>
  <si>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</si>
  <si>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</si>
  <si>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</si>
  <si>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</si>
  <si>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</si>
  <si>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</si>
  <si>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</si>
  <si>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</si>
  <si>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</si>
  <si>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</si>
  <si>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</si>
  <si>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</si>
  <si>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</si>
  <si>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</si>
  <si>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</si>
  <si>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</si>
  <si>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</si>
  <si>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</si>
  <si>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</si>
  <si>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</si>
  <si>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</si>
  <si>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</si>
  <si>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</si>
  <si>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</si>
  <si>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</si>
  <si>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</si>
  <si>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</si>
  <si>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</si>
  <si>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</si>
  <si>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</si>
  <si>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</si>
  <si>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</si>
  <si>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</si>
  <si>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</si>
  <si>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</si>
  <si>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</si>
  <si>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</si>
  <si>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</si>
  <si>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</si>
  <si>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</si>
  <si>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</si>
  <si>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</si>
  <si>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</si>
  <si>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</si>
  <si>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</si>
  <si>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</si>
  <si>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</si>
  <si>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</si>
  <si>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</si>
  <si>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</si>
  <si>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</si>
  <si>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</si>
  <si>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</si>
  <si>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</si>
  <si>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</si>
  <si>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</si>
  <si>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</si>
  <si>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</si>
  <si>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</si>
  <si>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</si>
  <si>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</si>
  <si>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</si>
  <si>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</si>
  <si>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</si>
  <si>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</si>
  <si>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</si>
  <si>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</si>
  <si>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</si>
  <si>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</si>
  <si>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</si>
  <si>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</si>
  <si>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</si>
  <si>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</si>
  <si>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</si>
  <si>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</si>
  <si>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</si>
  <si>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</si>
  <si>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</si>
  <si>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</si>
  <si>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</si>
  <si>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</si>
  <si>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</si>
  <si>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</si>
  <si>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</si>
  <si>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</si>
  <si>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</si>
  <si>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</si>
  <si>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</si>
  <si>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</si>
  <si>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</si>
  <si>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</si>
  <si>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</si>
  <si>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</si>
  <si>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</si>
  <si>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</si>
  <si>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</si>
  <si>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</si>
  <si>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</si>
  <si>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</si>
  <si>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</si>
  <si>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</si>
  <si>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</si>
  <si>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</si>
  <si>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</si>
  <si>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</si>
  <si>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</si>
  <si>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</si>
  <si>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</si>
  <si>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</si>
  <si>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</si>
  <si>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</si>
  <si>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</si>
  <si>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</si>
  <si>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</si>
  <si>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</si>
  <si>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</si>
  <si>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</si>
  <si>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</si>
  <si>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</si>
  <si>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</si>
  <si>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</si>
  <si>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</si>
  <si>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</si>
  <si>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</si>
  <si>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</si>
  <si>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</si>
  <si>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</si>
  <si>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</si>
  <si>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</si>
  <si>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</si>
  <si>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</si>
  <si>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</si>
  <si>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</si>
  <si>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</si>
  <si>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</si>
  <si>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</si>
  <si>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</si>
  <si>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</si>
  <si>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</si>
  <si>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</si>
  <si>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</si>
  <si>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</si>
  <si>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</si>
  <si>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</si>
  <si>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</si>
  <si>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</si>
  <si>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</si>
  <si>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</si>
  <si>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</si>
  <si>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</si>
  <si>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</si>
  <si>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</si>
  <si>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</si>
  <si>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</si>
  <si>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</si>
  <si>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</si>
  <si>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</si>
  <si>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</si>
  <si>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</si>
  <si>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</si>
  <si>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</si>
  <si>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</si>
  <si>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</si>
  <si>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</si>
  <si>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</si>
  <si>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</si>
  <si>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</si>
  <si>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</si>
  <si>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</si>
  <si>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</si>
  <si>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</si>
  <si>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</si>
  <si>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</si>
  <si>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</si>
  <si>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</si>
  <si>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</si>
  <si>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</si>
  <si>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</si>
  <si>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</si>
  <si>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</si>
  <si>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</si>
  <si>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</si>
  <si>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</si>
  <si>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</si>
  <si>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</si>
  <si>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</si>
  <si>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</si>
  <si>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</si>
  <si>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</si>
  <si>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</si>
  <si>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</si>
  <si>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</si>
  <si>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</si>
  <si>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</si>
  <si>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</si>
  <si>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</si>
  <si>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</si>
  <si>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</si>
  <si>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</si>
  <si>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</si>
  <si>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</si>
  <si>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</si>
  <si>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</si>
  <si>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</si>
  <si>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</si>
  <si>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</si>
  <si>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</si>
  <si>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</si>
  <si>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</si>
  <si>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</si>
  <si>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</si>
  <si>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</si>
  <si>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</si>
  <si>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</si>
  <si>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</si>
  <si>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</si>
  <si>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</si>
  <si>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</si>
  <si>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</si>
  <si>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</si>
  <si>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</si>
  <si>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</si>
  <si>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</si>
  <si>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</si>
  <si>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</si>
  <si>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</si>
  <si>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</si>
  <si>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</si>
  <si>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</si>
  <si>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</si>
  <si>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</si>
  <si>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</si>
  <si>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</si>
  <si>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</si>
  <si>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</si>
  <si>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</si>
  <si>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</si>
  <si>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</si>
  <si>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</si>
  <si>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</si>
  <si>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</si>
  <si>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</si>
  <si>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</si>
  <si>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</si>
  <si>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</si>
  <si>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</si>
  <si>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</si>
  <si>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</si>
  <si>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</si>
  <si>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</si>
  <si>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</si>
  <si>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</si>
  <si>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</si>
  <si>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</si>
  <si>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</si>
  <si>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</si>
  <si>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</si>
  <si>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</si>
  <si>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</si>
  <si>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</si>
  <si>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</si>
  <si>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</si>
  <si>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</si>
  <si>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</si>
  <si>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</si>
  <si>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</si>
  <si>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</si>
  <si>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</si>
  <si>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</si>
  <si>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</si>
  <si>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</si>
  <si>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</si>
  <si>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</si>
  <si>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</si>
  <si>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</si>
  <si>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</si>
  <si>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</si>
  <si>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</si>
  <si>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</si>
  <si>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</si>
  <si>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</si>
  <si>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</si>
  <si>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</si>
  <si>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</si>
  <si>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</si>
  <si>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</si>
  <si>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</si>
  <si>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</si>
  <si>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</si>
  <si>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</si>
  <si>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</si>
  <si>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</si>
  <si>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</si>
  <si>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</si>
  <si>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</si>
  <si>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</si>
  <si>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</si>
  <si>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</si>
  <si>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</si>
  <si>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</si>
  <si>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</si>
  <si>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</si>
  <si>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</si>
  <si>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</si>
  <si>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</si>
  <si>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</si>
  <si>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</si>
  <si>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</si>
  <si>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</si>
  <si>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</si>
  <si>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</si>
  <si>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</si>
  <si>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</si>
  <si>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</si>
  <si>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</si>
  <si>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</si>
  <si>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</si>
  <si>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</si>
  <si>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</si>
  <si>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</si>
  <si>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</si>
  <si>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</si>
  <si>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</si>
  <si>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</si>
  <si>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</si>
  <si>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</si>
  <si>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</si>
  <si>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</si>
  <si>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</si>
  <si>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</si>
  <si>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</si>
  <si>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</si>
  <si>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</si>
  <si>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</si>
  <si>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</si>
  <si>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</si>
  <si>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</si>
  <si>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</si>
  <si>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</si>
  <si>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</si>
  <si>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</si>
  <si>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</si>
  <si>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</si>
  <si>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</si>
  <si>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</si>
  <si>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</si>
  <si>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</si>
  <si>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</si>
  <si>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</si>
  <si>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</si>
  <si>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</si>
  <si>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</si>
  <si>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</si>
  <si>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</si>
  <si>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</si>
  <si>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</si>
  <si>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</si>
  <si>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</si>
  <si>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</si>
  <si>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</si>
  <si>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</si>
  <si>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</si>
  <si>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</si>
  <si>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</si>
  <si>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</si>
  <si>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</si>
  <si>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</si>
  <si>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</si>
  <si>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</si>
  <si>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</si>
  <si>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</si>
  <si>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</si>
  <si>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</si>
  <si>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</si>
  <si>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</si>
  <si>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</si>
  <si>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</si>
  <si>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</si>
  <si>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</si>
  <si>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</si>
  <si>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</si>
  <si>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</si>
  <si>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</si>
  <si>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</si>
  <si>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</si>
  <si>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</si>
  <si>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</si>
  <si>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</si>
  <si>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</si>
  <si>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</si>
  <si>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</si>
  <si>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</si>
  <si>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</si>
  <si>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</si>
  <si>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</si>
  <si>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</si>
  <si>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</si>
  <si>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</si>
  <si>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</si>
  <si>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</si>
  <si>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</si>
  <si>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</si>
  <si>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</si>
  <si>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</si>
  <si>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</si>
  <si>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</si>
  <si>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</si>
  <si>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</si>
  <si>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</si>
  <si>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</si>
  <si>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</si>
  <si>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</si>
  <si>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</si>
  <si>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</si>
  <si>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</si>
  <si>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</si>
  <si>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</si>
  <si>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</si>
  <si>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</si>
  <si>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</si>
  <si>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</si>
  <si>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</si>
  <si>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</si>
  <si>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</si>
  <si>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</si>
  <si>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</si>
  <si>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</si>
  <si>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</si>
  <si>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</si>
  <si>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</si>
  <si>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</si>
  <si>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</si>
  <si>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</si>
  <si>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</si>
  <si>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</si>
  <si>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</si>
  <si>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</si>
  <si>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</si>
  <si>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</si>
  <si>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</si>
  <si>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</si>
  <si>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</si>
  <si>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</si>
  <si>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</si>
  <si>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</si>
  <si>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</si>
  <si>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</si>
  <si>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</si>
  <si>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</si>
  <si>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</si>
  <si>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</si>
  <si>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</si>
  <si>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</si>
  <si>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</si>
  <si>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</si>
  <si>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</si>
  <si>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</si>
  <si>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</si>
  <si>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</si>
  <si>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</si>
  <si>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</si>
  <si>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</si>
  <si>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</si>
  <si>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</si>
  <si>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</si>
  <si>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</si>
  <si>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</si>
  <si>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</si>
  <si>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</si>
  <si>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</si>
  <si>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</si>
  <si>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</si>
  <si>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</si>
  <si>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</si>
  <si>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</si>
  <si>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</si>
  <si>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</si>
  <si>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</si>
  <si>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</si>
  <si>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</si>
  <si>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</si>
  <si>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</si>
  <si>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</si>
  <si>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</si>
  <si>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</si>
  <si>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</si>
  <si>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</si>
  <si>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</si>
  <si>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</si>
  <si>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</si>
  <si>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</si>
  <si>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</si>
  <si>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</si>
  <si>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</si>
  <si>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</si>
  <si>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</si>
  <si>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</si>
  <si>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</si>
  <si>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</si>
  <si>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</si>
  <si>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</si>
  <si>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</si>
  <si>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</si>
  <si>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</si>
  <si>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</si>
  <si>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</si>
  <si>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</si>
  <si>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</si>
  <si>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</si>
  <si>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</si>
  <si>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</si>
  <si>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</si>
  <si>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</si>
  <si>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</si>
  <si>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</si>
  <si>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</si>
  <si>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</si>
  <si>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</si>
  <si>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</si>
  <si>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</si>
  <si>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</si>
  <si>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</si>
  <si>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</si>
  <si>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</si>
  <si>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</si>
  <si>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</si>
  <si>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</si>
  <si>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</si>
  <si>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</si>
  <si>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</si>
  <si>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</si>
  <si>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</si>
  <si>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</si>
  <si>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</si>
  <si>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</si>
  <si>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</si>
  <si>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</si>
  <si>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</si>
  <si>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</si>
  <si>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</si>
  <si>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</si>
  <si>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</si>
  <si>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</si>
  <si>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</si>
  <si>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</si>
  <si>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</si>
  <si>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</si>
  <si>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</si>
  <si>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</si>
  <si>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</si>
  <si>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</si>
  <si>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</si>
  <si>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</si>
  <si>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</si>
  <si>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</si>
  <si>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</si>
  <si>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</si>
  <si>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</si>
  <si>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</si>
  <si>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</si>
  <si>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</si>
  <si>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</si>
  <si>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</si>
  <si>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</si>
  <si>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</si>
  <si>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</si>
  <si>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</si>
  <si>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</si>
  <si>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</si>
  <si>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</si>
  <si>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</si>
  <si>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</si>
  <si>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</si>
  <si>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</si>
  <si>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</si>
  <si>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</si>
  <si>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</si>
  <si>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</si>
  <si>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</si>
  <si>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</si>
  <si>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</si>
  <si>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</si>
  <si>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</si>
  <si>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</si>
  <si>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</si>
  <si>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</si>
  <si>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</si>
  <si>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</si>
  <si>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</si>
  <si>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</si>
  <si>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</si>
  <si>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</si>
  <si>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</si>
  <si>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</si>
  <si>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</si>
  <si>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</si>
  <si>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</si>
  <si>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</si>
  <si>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</si>
  <si>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</si>
  <si>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</si>
  <si>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</si>
  <si>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</si>
  <si>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</si>
  <si>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</si>
  <si>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</si>
  <si>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</si>
  <si>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</si>
  <si>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</si>
  <si>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</si>
  <si>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</si>
  <si>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</si>
  <si>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</si>
  <si>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</si>
  <si>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</si>
  <si>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</si>
  <si>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</si>
  <si>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</si>
  <si>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</si>
  <si>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</si>
  <si>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</si>
  <si>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</si>
  <si>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</si>
  <si>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</si>
  <si>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</si>
  <si>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</si>
  <si>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</si>
  <si>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</si>
  <si>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</si>
  <si>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</si>
  <si>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</si>
  <si>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</si>
  <si>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</si>
  <si>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</si>
  <si>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</si>
  <si>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</si>
  <si>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</si>
  <si>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</si>
  <si>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</si>
  <si>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</si>
  <si>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</si>
  <si>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</si>
  <si>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</si>
  <si>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</si>
  <si>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</si>
  <si>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</si>
  <si>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</si>
  <si>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</si>
  <si>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</si>
  <si>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</si>
  <si>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</si>
  <si>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</si>
  <si>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</si>
  <si>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</si>
  <si>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</si>
  <si>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</si>
  <si>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</si>
  <si>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</si>
  <si>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</si>
  <si>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</si>
  <si>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</si>
  <si>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</si>
  <si>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</si>
  <si>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</si>
  <si>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</si>
  <si>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</si>
  <si>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</si>
  <si>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</si>
  <si>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</si>
  <si>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</si>
  <si>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</si>
  <si>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</si>
  <si>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</si>
  <si>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</si>
  <si>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</si>
  <si>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</si>
  <si>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</si>
  <si>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</si>
  <si>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</si>
  <si>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</si>
  <si>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</si>
  <si>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</si>
  <si>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</si>
  <si>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</si>
  <si>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</si>
  <si>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</si>
  <si>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</si>
  <si>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</si>
  <si>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</si>
  <si>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</si>
  <si>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</si>
  <si>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</si>
  <si>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</si>
  <si>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</si>
  <si>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</si>
  <si>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</si>
  <si>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</si>
  <si>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</si>
  <si>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</si>
  <si>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</si>
  <si>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</si>
  <si>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</si>
  <si>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</si>
  <si>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</si>
  <si>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</si>
  <si>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</si>
  <si>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</si>
  <si>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</si>
  <si>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</si>
  <si>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</si>
  <si>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</si>
  <si>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</si>
  <si>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</si>
  <si>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</si>
  <si>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</si>
  <si>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</si>
  <si>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</si>
  <si>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</si>
  <si>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</si>
  <si>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</si>
  <si>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</si>
  <si>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</si>
  <si>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</si>
  <si>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</si>
  <si>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</si>
  <si>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</si>
  <si>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</si>
  <si>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</si>
  <si>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</si>
  <si>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</si>
  <si>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</si>
  <si>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</si>
  <si>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</si>
  <si>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</si>
  <si>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</si>
  <si>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</si>
  <si>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</si>
  <si>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</si>
  <si>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</si>
  <si>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</si>
  <si>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</si>
  <si>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</si>
  <si>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</si>
  <si>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</si>
  <si>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</si>
  <si>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</si>
  <si>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</si>
  <si>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</si>
  <si>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</si>
  <si>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</si>
  <si>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</si>
  <si>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</si>
  <si>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</si>
  <si>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</si>
  <si>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</si>
  <si>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</si>
  <si>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</si>
  <si>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</si>
  <si>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</si>
  <si>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</si>
  <si>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</si>
  <si>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</si>
  <si>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</si>
  <si>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</si>
  <si>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</si>
  <si>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</si>
  <si>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</si>
  <si>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</si>
  <si>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</si>
  <si>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</si>
  <si>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</si>
  <si>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</si>
  <si>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</si>
  <si>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</si>
  <si>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</si>
  <si>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</si>
  <si>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</si>
  <si>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</si>
  <si>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</si>
  <si>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</si>
  <si>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</si>
  <si>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</si>
  <si>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</si>
  <si>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</si>
  <si>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</si>
  <si>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</si>
  <si>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</si>
  <si>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</si>
  <si>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</si>
  <si>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</si>
  <si>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</si>
  <si>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</si>
  <si>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</si>
  <si>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</si>
  <si>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</si>
  <si>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</si>
  <si>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</si>
  <si>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</si>
  <si>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</si>
  <si>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</si>
  <si>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</si>
  <si>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</si>
  <si>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</si>
  <si>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</si>
  <si>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</si>
  <si>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</si>
  <si>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</si>
  <si>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</si>
  <si>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</si>
  <si>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</si>
  <si>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</si>
  <si>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</si>
  <si>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</si>
  <si>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</si>
  <si>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</si>
  <si>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</si>
  <si>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</si>
  <si>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</si>
  <si>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</si>
  <si>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</si>
  <si>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</si>
  <si>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</si>
  <si>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</si>
  <si>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</si>
  <si>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</si>
  <si>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</si>
  <si>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</si>
  <si>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</si>
  <si>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</si>
  <si>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</si>
  <si>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</si>
  <si>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</si>
  <si>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</si>
  <si>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</si>
  <si>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</si>
  <si>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</si>
  <si>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</si>
  <si>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</si>
  <si>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</si>
  <si>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</si>
  <si>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</si>
  <si>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</si>
  <si>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</si>
  <si>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</si>
  <si>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</si>
  <si>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</si>
  <si>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</si>
  <si>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</si>
  <si>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</si>
  <si>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</si>
  <si>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</si>
  <si>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</si>
  <si>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</si>
  <si>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</si>
  <si>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</si>
  <si>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</si>
  <si>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</si>
  <si>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</si>
  <si>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</si>
  <si>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</si>
  <si>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</si>
  <si>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</si>
  <si>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</si>
  <si>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</si>
  <si>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</si>
  <si>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</si>
  <si>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</si>
  <si>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</si>
  <si>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</si>
  <si>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</si>
  <si>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</si>
  <si>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</si>
  <si>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</si>
  <si>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</si>
  <si>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</si>
  <si>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</si>
  <si>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</si>
  <si>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</si>
  <si>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</si>
  <si>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</si>
  <si>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</si>
  <si>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</si>
  <si>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</si>
  <si>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</si>
  <si>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</si>
  <si>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</si>
  <si>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</si>
  <si>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</si>
  <si>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</si>
  <si>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</si>
  <si>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</si>
  <si>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</si>
  <si>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</si>
  <si>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</si>
  <si>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</si>
  <si>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</si>
  <si>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</si>
  <si>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</si>
  <si>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</si>
  <si>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</si>
  <si>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</si>
  <si>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</si>
  <si>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</si>
  <si>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</si>
  <si>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</si>
  <si>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</si>
  <si>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</si>
  <si>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</si>
  <si>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</si>
  <si>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</si>
  <si>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</si>
  <si>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</si>
  <si>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</si>
  <si>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</si>
  <si>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</si>
  <si>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</si>
  <si>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</si>
  <si>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</si>
  <si>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</si>
  <si>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</si>
  <si>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</si>
  <si>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</si>
  <si>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</si>
  <si>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</si>
  <si>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</si>
  <si>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</si>
  <si>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</si>
  <si>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</si>
  <si>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</si>
  <si>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</si>
  <si>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</si>
  <si>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</si>
  <si>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</si>
  <si>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</si>
  <si>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</si>
  <si>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</si>
  <si>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</si>
  <si>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</si>
  <si>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</si>
  <si>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</si>
  <si>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</si>
  <si>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</si>
  <si>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</si>
  <si>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</si>
  <si>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</si>
  <si>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</si>
  <si>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</si>
  <si>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</si>
  <si>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</si>
  <si>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</si>
  <si>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</si>
  <si>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</si>
  <si>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</si>
  <si>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</si>
  <si>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</si>
  <si>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</si>
  <si>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</si>
  <si>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</si>
  <si>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</si>
  <si>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</si>
  <si>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</si>
  <si>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</si>
  <si>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</si>
  <si>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</si>
  <si>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</si>
  <si>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</si>
  <si>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</si>
  <si>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</si>
  <si>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</si>
  <si>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</si>
  <si>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</si>
  <si>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</si>
  <si>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</si>
  <si>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</si>
  <si>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</si>
  <si>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</si>
  <si>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</si>
  <si>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</si>
  <si>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</si>
  <si>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</si>
  <si>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</si>
  <si>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</si>
  <si>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</si>
  <si>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</si>
  <si>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</si>
  <si>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</si>
  <si>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</si>
  <si>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</si>
  <si>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</si>
  <si>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</si>
  <si>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</si>
  <si>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</si>
  <si>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</si>
  <si>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</si>
  <si>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</si>
  <si>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</si>
  <si>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</si>
  <si>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</si>
  <si>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</si>
  <si>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</si>
  <si>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</si>
  <si>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</si>
  <si>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</si>
  <si>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</si>
  <si>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</si>
  <si>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</si>
  <si>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</si>
  <si>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</si>
  <si>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</si>
  <si>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</si>
  <si>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</si>
  <si>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</si>
  <si>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</si>
  <si>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</si>
  <si>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</si>
  <si>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</si>
  <si>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</si>
  <si>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</si>
  <si>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</si>
  <si>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</si>
  <si>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</si>
  <si>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</si>
  <si>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</si>
  <si>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</si>
  <si>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</si>
  <si>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</si>
  <si>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</si>
  <si>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</si>
  <si>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</si>
  <si>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</si>
  <si>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</si>
  <si>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</si>
  <si>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</si>
  <si>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</si>
  <si>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</si>
  <si>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</si>
  <si>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</si>
  <si>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</si>
  <si>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</si>
  <si>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</si>
  <si>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</si>
  <si>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</si>
  <si>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</si>
  <si>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</si>
  <si>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</si>
  <si>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</si>
  <si>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</si>
  <si>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</si>
  <si>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</si>
  <si>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</si>
  <si>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</si>
  <si>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</si>
  <si>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</si>
  <si>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</si>
  <si>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</si>
  <si>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</si>
  <si>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</si>
  <si>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</si>
  <si>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</si>
  <si>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</si>
  <si>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</si>
  <si>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</si>
  <si>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</si>
  <si>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</si>
  <si>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</si>
  <si>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</si>
  <si>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</si>
  <si>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</si>
  <si>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</si>
  <si>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</si>
  <si>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</si>
  <si>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</si>
  <si>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</si>
  <si>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</si>
  <si>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</si>
  <si>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</si>
  <si>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</si>
  <si>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</si>
  <si>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</si>
  <si>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</si>
  <si>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</si>
  <si>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</si>
  <si>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</si>
  <si>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</si>
  <si>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</si>
  <si>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</si>
  <si>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</si>
  <si>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</si>
  <si>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</si>
  <si>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</si>
  <si>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</si>
  <si>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</si>
  <si>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</si>
  <si>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</si>
  <si>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</si>
  <si>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</si>
  <si>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</si>
  <si>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</si>
  <si>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</si>
  <si>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</si>
  <si>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</si>
  <si>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</si>
  <si>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</si>
  <si>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</si>
  <si>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</si>
  <si>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</si>
  <si>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</si>
  <si>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</si>
  <si>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</si>
  <si>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</si>
  <si>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</si>
  <si>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</si>
  <si>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</si>
  <si>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</si>
  <si>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</si>
  <si>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</si>
  <si>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</si>
  <si>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</si>
  <si>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</si>
  <si>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</si>
  <si>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</si>
  <si>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</si>
  <si>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</si>
  <si>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</si>
  <si>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</si>
  <si>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</si>
  <si>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</si>
  <si>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</si>
  <si>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</si>
  <si>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</si>
  <si>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</si>
  <si>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</si>
  <si>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</si>
  <si>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</si>
  <si>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</si>
  <si>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</si>
  <si>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</si>
  <si>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</si>
  <si>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</si>
  <si>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</si>
  <si>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</si>
  <si>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</si>
  <si>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</si>
  <si>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</si>
  <si>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</si>
  <si>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</si>
  <si>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</si>
  <si>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</si>
  <si>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</si>
  <si>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</si>
  <si>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</si>
  <si>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</si>
  <si>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</si>
  <si>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</si>
  <si>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</si>
  <si>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</si>
  <si>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</si>
  <si>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</si>
  <si>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</si>
  <si>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</si>
  <si>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</si>
  <si>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</si>
  <si>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</si>
  <si>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</si>
  <si>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</si>
  <si>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</si>
  <si>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</si>
  <si>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</si>
  <si>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</si>
  <si>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</si>
  <si>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</si>
  <si>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</si>
  <si>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</si>
  <si>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</si>
  <si>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</si>
  <si>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</si>
  <si>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</si>
  <si>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</si>
  <si>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</si>
  <si>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</si>
  <si>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</si>
  <si>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</si>
  <si>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</si>
  <si>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</si>
  <si>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</si>
  <si>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</si>
  <si>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</si>
  <si>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</si>
  <si>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</si>
  <si>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</si>
  <si>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</si>
  <si>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</si>
  <si>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</si>
  <si>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</si>
  <si>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</si>
  <si>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</si>
  <si>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</si>
  <si>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</si>
  <si>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</si>
  <si>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</si>
  <si>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</si>
  <si>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</si>
  <si>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</si>
  <si>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</si>
  <si>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</si>
  <si>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</si>
  <si>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</si>
  <si>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</si>
  <si>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</si>
  <si>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</si>
  <si>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</si>
  <si>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</si>
  <si>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</si>
  <si>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</si>
  <si>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</si>
  <si>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</si>
  <si>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</si>
  <si>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</si>
  <si>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</si>
  <si>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</si>
  <si>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</si>
  <si>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</si>
  <si>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</si>
  <si>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</si>
  <si>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</si>
  <si>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</si>
  <si>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</si>
  <si>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</si>
  <si>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</si>
  <si>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</si>
  <si>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</si>
  <si>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</si>
  <si>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</si>
  <si>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</si>
  <si>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</si>
  <si>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</si>
  <si>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</si>
  <si>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</si>
  <si>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</si>
  <si>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</si>
  <si>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</si>
  <si>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</si>
  <si>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</si>
  <si>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</si>
  <si>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</si>
  <si>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</si>
  <si>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</si>
  <si>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</si>
  <si>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</si>
  <si>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</si>
  <si>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</si>
  <si>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</si>
  <si>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</si>
  <si>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</si>
  <si>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</si>
  <si>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</si>
  <si>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</si>
  <si>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</si>
  <si>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</si>
  <si>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</si>
  <si>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</si>
  <si>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</si>
  <si>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</si>
  <si>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</si>
  <si>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</si>
  <si>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</si>
  <si>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</si>
  <si>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</si>
  <si>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</si>
  <si>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</si>
  <si>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</si>
  <si>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</si>
  <si>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</si>
  <si>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</si>
  <si>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</si>
  <si>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</si>
  <si>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</si>
  <si>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</si>
  <si>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</si>
  <si>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</si>
  <si>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</si>
  <si>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</si>
  <si>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</si>
  <si>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</si>
  <si>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</si>
  <si>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</si>
  <si>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</si>
  <si>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</si>
  <si>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</si>
  <si>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</si>
  <si>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</si>
  <si>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</si>
  <si>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</si>
  <si>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</si>
  <si>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</si>
  <si>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</si>
  <si>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</si>
  <si>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</si>
  <si>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</si>
  <si>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</si>
  <si>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</si>
  <si>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</si>
  <si>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</si>
  <si>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</si>
  <si>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</si>
  <si>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</si>
  <si>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</si>
  <si>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</si>
  <si>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</si>
  <si>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</si>
  <si>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</si>
  <si>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</si>
  <si>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</si>
  <si>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</si>
  <si>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</si>
  <si>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</si>
  <si>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</si>
  <si>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</si>
  <si>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</si>
  <si>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</si>
  <si>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</si>
  <si>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</si>
  <si>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</si>
  <si>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</si>
  <si>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</si>
  <si>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</si>
  <si>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</si>
  <si>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</si>
  <si>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</si>
  <si>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</si>
  <si>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</si>
  <si>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</si>
  <si>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</si>
  <si>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</si>
  <si>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</si>
  <si>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</si>
  <si>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</si>
  <si>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</si>
  <si>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</si>
  <si>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</si>
  <si>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</si>
  <si>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</si>
  <si>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</si>
  <si>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</si>
  <si>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</si>
  <si>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</si>
  <si>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</si>
  <si>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</si>
  <si>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</si>
  <si>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</si>
  <si>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</si>
  <si>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</si>
  <si>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</si>
  <si>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</si>
  <si>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</si>
  <si>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</si>
  <si>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</si>
  <si>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</si>
  <si>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</si>
  <si>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</si>
  <si>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</si>
  <si>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</si>
  <si>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</si>
  <si>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</si>
  <si>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</si>
  <si>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</si>
  <si>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</si>
  <si>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</si>
  <si>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</si>
  <si>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</si>
  <si>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</si>
  <si>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</si>
  <si>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</si>
  <si>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</si>
  <si>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</si>
  <si>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</si>
  <si>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</si>
  <si>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</si>
  <si>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</si>
  <si>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</si>
  <si>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</si>
  <si>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</si>
  <si>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</si>
  <si>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</si>
  <si>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</si>
  <si>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</si>
  <si>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</si>
  <si>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</si>
  <si>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</si>
  <si>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</si>
  <si>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</si>
  <si>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</si>
  <si>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</si>
  <si>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</si>
  <si>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</si>
  <si>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</si>
  <si>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</si>
  <si>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</si>
  <si>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</si>
  <si>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</si>
  <si>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</si>
  <si>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</si>
  <si>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</si>
  <si>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</si>
  <si>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</si>
  <si>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</si>
  <si>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</si>
  <si>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</si>
  <si>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</si>
  <si>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</si>
  <si>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</si>
  <si>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</si>
  <si>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</si>
  <si>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</si>
  <si>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</si>
  <si>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</si>
  <si>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</si>
  <si>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</si>
  <si>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</si>
  <si>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</si>
  <si>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</si>
  <si>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</si>
  <si>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</si>
  <si>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</si>
  <si>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</si>
  <si>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</si>
  <si>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</si>
  <si>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</si>
  <si>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</si>
  <si>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</si>
  <si>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</si>
  <si>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</si>
  <si>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</si>
  <si>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</si>
  <si>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</si>
  <si>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</si>
  <si>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</si>
  <si>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</si>
  <si>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</si>
  <si>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</si>
  <si>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</si>
  <si>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</si>
  <si>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</si>
  <si>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</si>
  <si>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</si>
  <si>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</si>
  <si>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</si>
  <si>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</si>
  <si>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</si>
  <si>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</si>
  <si>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</si>
  <si>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</si>
  <si>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</si>
  <si>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</si>
  <si>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</si>
  <si>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</si>
  <si>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</si>
  <si>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</si>
  <si>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</si>
  <si>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</si>
  <si>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</si>
  <si>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</si>
  <si>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</si>
  <si>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</si>
  <si>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</si>
  <si>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</si>
  <si>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</si>
  <si>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</si>
  <si>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</si>
  <si>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</si>
  <si>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</si>
  <si>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</si>
  <si>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</si>
  <si>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</si>
  <si>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</si>
  <si>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</si>
  <si>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</si>
  <si>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</si>
  <si>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</si>
  <si>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</si>
  <si>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</si>
  <si>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</si>
  <si>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</si>
  <si>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</si>
  <si>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</si>
  <si>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</si>
  <si>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</si>
  <si>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</si>
  <si>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</si>
  <si>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</si>
  <si>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</si>
  <si>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</si>
  <si>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</si>
  <si>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</si>
  <si>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</si>
  <si>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</si>
  <si>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</si>
  <si>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</si>
  <si>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</si>
  <si>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</si>
  <si>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</si>
  <si>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</si>
  <si>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</si>
  <si>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</si>
  <si>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</si>
  <si>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</si>
  <si>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</si>
  <si>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</si>
  <si>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</si>
  <si>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</si>
  <si>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</si>
  <si>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</si>
  <si>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</si>
  <si>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</si>
  <si>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</si>
  <si>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</si>
  <si>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</si>
  <si>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</si>
  <si>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</si>
  <si>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</si>
  <si>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</si>
  <si>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</si>
  <si>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</si>
  <si>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</si>
  <si>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</si>
  <si>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</si>
  <si>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</si>
  <si>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</si>
  <si>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</si>
  <si>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</si>
  <si>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</si>
  <si>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</si>
  <si>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</si>
  <si>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</si>
  <si>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</si>
  <si>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</si>
  <si>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</si>
  <si>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</si>
  <si>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</si>
  <si>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</si>
  <si>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</si>
  <si>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</si>
  <si>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</si>
  <si>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</si>
  <si>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</si>
  <si>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</si>
  <si>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</si>
  <si>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</si>
  <si>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</si>
  <si>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</si>
  <si>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</si>
  <si>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</si>
  <si>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</si>
  <si>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</si>
  <si>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</si>
  <si>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</si>
  <si>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</si>
  <si>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</si>
  <si>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</si>
  <si>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</si>
  <si>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</si>
  <si>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</si>
  <si>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</si>
  <si>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</si>
  <si>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</si>
  <si>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</si>
  <si>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</si>
  <si>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</si>
  <si>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</si>
  <si>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</si>
  <si>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</si>
  <si>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</si>
  <si>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</si>
  <si>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</si>
  <si>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</si>
  <si>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</si>
  <si>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</si>
  <si>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</si>
  <si>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</si>
  <si>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</si>
  <si>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</si>
  <si>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</si>
  <si>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</si>
  <si>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</si>
  <si>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</si>
  <si>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</si>
  <si>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</si>
  <si>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</si>
  <si>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</si>
  <si>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</si>
  <si>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</si>
  <si>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</si>
  <si>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</si>
  <si>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</si>
  <si>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</si>
  <si>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</si>
  <si>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</si>
  <si>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</si>
  <si>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</si>
  <si>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</si>
  <si>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</si>
  <si>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</si>
  <si>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</si>
  <si>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</si>
  <si>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</si>
  <si>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</si>
  <si>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</si>
  <si>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</si>
  <si>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</si>
  <si>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</si>
  <si>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</si>
  <si>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</si>
  <si>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</si>
  <si>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</si>
  <si>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</si>
  <si>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</si>
  <si>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</si>
  <si>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</si>
  <si>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</si>
  <si>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</si>
  <si>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</si>
  <si>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</si>
  <si>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</si>
  <si>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</si>
  <si>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</si>
  <si>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</si>
  <si>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</si>
  <si>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</si>
  <si>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</si>
  <si>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</si>
  <si>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</si>
  <si>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</si>
  <si>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</si>
  <si>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</si>
  <si>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</si>
  <si>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</si>
  <si>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</si>
  <si>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</si>
  <si>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</si>
  <si>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</si>
  <si>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</si>
  <si>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</si>
  <si>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</si>
  <si>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</si>
  <si>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</si>
  <si>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</si>
  <si>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</si>
  <si>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</si>
  <si>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</si>
  <si>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</si>
  <si>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</si>
  <si>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</si>
  <si>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</si>
  <si>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</si>
  <si>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</si>
  <si>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</si>
  <si>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</si>
  <si>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</si>
  <si>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</si>
  <si>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</si>
  <si>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</si>
  <si>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</si>
  <si>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</si>
  <si>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</si>
  <si>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</si>
  <si>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</si>
  <si>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</si>
  <si>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</si>
  <si>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</si>
  <si>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</si>
  <si>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</si>
  <si>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</si>
  <si>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</si>
  <si>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</si>
  <si>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</si>
  <si>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</si>
  <si>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</si>
  <si>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</si>
  <si>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</si>
  <si>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</si>
  <si>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</si>
  <si>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</si>
  <si>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</si>
  <si>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</si>
  <si>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</si>
  <si>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</si>
  <si>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</si>
  <si>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</si>
  <si>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</si>
  <si>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</si>
  <si>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</si>
  <si>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</si>
  <si>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</si>
  <si>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</si>
  <si>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</si>
  <si>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</si>
  <si>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</si>
  <si>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</si>
  <si>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</si>
  <si>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</si>
  <si>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</si>
  <si>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</si>
  <si>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</si>
  <si>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</si>
  <si>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</si>
  <si>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</si>
  <si>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</si>
  <si>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</si>
  <si>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</si>
  <si>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</si>
  <si>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</si>
  <si>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</si>
  <si>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</si>
  <si>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</si>
  <si>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</si>
  <si>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</si>
  <si>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</si>
  <si>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</si>
  <si>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</si>
  <si>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</si>
  <si>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</si>
  <si>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</si>
  <si>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</si>
  <si>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</si>
  <si>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</si>
  <si>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</si>
  <si>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</si>
  <si>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</si>
  <si>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</si>
  <si>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</si>
  <si>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</si>
  <si>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</si>
  <si>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</si>
  <si>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</si>
  <si>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</si>
  <si>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</si>
  <si>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</si>
  <si>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</si>
  <si>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</si>
  <si>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</si>
  <si>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</si>
  <si>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</si>
  <si>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</si>
  <si>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</si>
  <si>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</si>
  <si>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</si>
  <si>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</si>
  <si>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</si>
  <si>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</si>
  <si>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</si>
  <si>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</si>
  <si>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</si>
  <si>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</si>
  <si>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</si>
  <si>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</si>
  <si>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</si>
  <si>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</si>
  <si>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</si>
  <si>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</si>
  <si>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</si>
  <si>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</si>
  <si>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</si>
  <si>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</si>
  <si>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</si>
  <si>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</si>
  <si>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</si>
  <si>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</si>
  <si>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</si>
  <si>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</si>
  <si>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</si>
  <si>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</si>
  <si>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</si>
  <si>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</si>
  <si>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</si>
  <si>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</si>
  <si>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</si>
  <si>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</si>
  <si>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</si>
  <si>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</si>
  <si>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</si>
  <si>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</si>
  <si>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</si>
  <si>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</si>
  <si>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</si>
  <si>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</si>
  <si>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</si>
  <si>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</si>
  <si>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</si>
  <si>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</si>
  <si>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</si>
  <si>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</si>
  <si>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</si>
  <si>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</si>
  <si>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</si>
  <si>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</si>
  <si>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</si>
  <si>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</si>
  <si>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</si>
  <si>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</si>
  <si>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</si>
  <si>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</si>
  <si>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</si>
  <si>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</si>
  <si>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</si>
  <si>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</si>
  <si>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</si>
  <si>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</si>
  <si>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</si>
  <si>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</si>
  <si>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</si>
  <si>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</si>
  <si>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</si>
  <si>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</si>
  <si>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</si>
  <si>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</si>
  <si>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</si>
  <si>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</si>
  <si>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</si>
  <si>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</si>
  <si>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</si>
  <si>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</si>
  <si>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</si>
  <si>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</si>
  <si>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</si>
  <si>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</si>
  <si>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</si>
  <si>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</si>
  <si>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</si>
  <si>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</si>
  <si>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</si>
  <si>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</si>
  <si>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</si>
  <si>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</si>
  <si>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</si>
  <si>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</si>
  <si>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</si>
  <si>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</si>
  <si>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</si>
  <si>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</si>
  <si>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</si>
  <si>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</si>
  <si>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</si>
  <si>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</si>
  <si>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</si>
  <si>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</si>
  <si>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</si>
  <si>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</si>
  <si>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</si>
  <si>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</si>
  <si>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</si>
  <si>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</si>
  <si>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</si>
  <si>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</si>
  <si>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</si>
  <si>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</si>
  <si>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</si>
  <si>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</si>
  <si>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</si>
  <si>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</si>
  <si>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</si>
  <si>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</si>
  <si>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</si>
  <si>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</si>
  <si>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</si>
  <si>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</si>
  <si>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</si>
  <si>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</si>
  <si>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</si>
  <si>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</si>
  <si>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</si>
  <si>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</si>
  <si>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</si>
  <si>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</si>
  <si>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</si>
  <si>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</si>
  <si>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</si>
  <si>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</si>
  <si>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</si>
  <si>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</si>
  <si>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</si>
  <si>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</si>
  <si>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</si>
  <si>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</si>
  <si>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</si>
  <si>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</si>
  <si>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</si>
  <si>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</si>
  <si>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</si>
  <si>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</si>
  <si>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</si>
  <si>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</si>
  <si>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</si>
  <si>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</si>
  <si>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</si>
  <si>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</si>
  <si>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</si>
  <si>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</si>
  <si>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</si>
  <si>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</si>
  <si>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</si>
  <si>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</si>
  <si>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</si>
  <si>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</si>
  <si>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</si>
  <si>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</si>
  <si>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</si>
  <si>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</si>
  <si>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</si>
  <si>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</si>
  <si>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</si>
  <si>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</si>
  <si>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</si>
  <si>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</si>
  <si>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</si>
  <si>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</si>
  <si>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</si>
  <si>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</si>
  <si>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</si>
  <si>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</si>
  <si>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</si>
  <si>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</si>
  <si>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</si>
  <si>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</si>
  <si>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</si>
  <si>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</si>
  <si>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</si>
  <si>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</si>
  <si>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</si>
  <si>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</si>
  <si>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</si>
  <si>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</si>
  <si>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</si>
  <si>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</si>
  <si>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</si>
  <si>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</si>
  <si>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</si>
  <si>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</si>
  <si>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</si>
  <si>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</si>
  <si>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</si>
  <si>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</si>
  <si>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</si>
  <si>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</si>
  <si>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</si>
  <si>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</si>
  <si>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</si>
  <si>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</si>
  <si>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</si>
  <si>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</si>
  <si>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</si>
  <si>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</si>
  <si>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</si>
  <si>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</si>
  <si>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</si>
  <si>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</si>
  <si>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</si>
  <si>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</si>
  <si>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</si>
  <si>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</si>
  <si>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</si>
  <si>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</si>
  <si>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</si>
  <si>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</si>
  <si>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</si>
  <si>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</si>
  <si>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</si>
  <si>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</si>
  <si>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</si>
  <si>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</si>
  <si>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</si>
  <si>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</si>
  <si>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</si>
  <si>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</si>
  <si>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</si>
  <si>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</si>
  <si>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</si>
  <si>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</si>
  <si>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</si>
  <si>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</si>
  <si>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</si>
  <si>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</si>
  <si>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</si>
  <si>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</si>
  <si>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</si>
  <si>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</si>
  <si>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</si>
  <si>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</si>
  <si>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</si>
  <si>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</si>
  <si>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</si>
  <si>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</si>
  <si>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</si>
  <si>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</si>
  <si>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</si>
  <si>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</si>
  <si>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</si>
  <si>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</si>
  <si>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</si>
  <si>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</si>
  <si>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</si>
  <si>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</si>
  <si>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</si>
  <si>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</si>
  <si>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</si>
  <si>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</si>
  <si>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</si>
  <si>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</si>
  <si>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</si>
  <si>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</si>
  <si>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</si>
  <si>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</si>
  <si>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</si>
  <si>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</si>
  <si>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</si>
  <si>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</si>
  <si>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</si>
  <si>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</si>
  <si>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</si>
  <si>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</si>
  <si>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</si>
  <si>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</si>
  <si>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</si>
  <si>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</si>
  <si>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</si>
  <si>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</si>
  <si>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</si>
  <si>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</si>
  <si>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</si>
  <si>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</si>
  <si>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</si>
  <si>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</si>
  <si>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</si>
  <si>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</si>
  <si>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</si>
  <si>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</si>
  <si>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</si>
  <si>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</si>
  <si>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</si>
  <si>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</si>
  <si>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</si>
  <si>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</si>
  <si>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</si>
  <si>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</si>
  <si>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</si>
  <si>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</si>
  <si>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</si>
  <si>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</si>
  <si>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</si>
  <si>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</si>
  <si>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</si>
  <si>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</si>
  <si>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</si>
  <si>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</si>
  <si>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</si>
  <si>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</si>
  <si>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</si>
  <si>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</si>
  <si>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</si>
  <si>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</si>
  <si>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</si>
  <si>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</si>
  <si>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</si>
  <si>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</si>
  <si>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</si>
  <si>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</si>
  <si>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</si>
  <si>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</si>
  <si>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</si>
  <si>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</si>
  <si>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</si>
  <si>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</si>
  <si>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</si>
  <si>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</si>
  <si>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</si>
  <si>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</si>
  <si>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</si>
  <si>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</si>
  <si>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</si>
  <si>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</si>
  <si>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</si>
  <si>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</si>
  <si>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</si>
  <si>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</si>
  <si>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</si>
  <si>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</si>
  <si>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</si>
  <si>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</si>
  <si>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</si>
  <si>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</si>
  <si>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</si>
  <si>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</si>
  <si>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</si>
  <si>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</si>
  <si>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</si>
  <si>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</si>
  <si>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</si>
  <si>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</si>
  <si>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</si>
  <si>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</si>
  <si>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</si>
  <si>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</si>
  <si>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</si>
  <si>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</si>
  <si>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</si>
  <si>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</si>
  <si>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</si>
  <si>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</si>
  <si>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</si>
  <si>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</si>
  <si>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</si>
  <si>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</si>
  <si>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</si>
  <si>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</si>
  <si>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</si>
  <si>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</si>
  <si>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</si>
  <si>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</si>
  <si>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</si>
  <si>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</si>
  <si>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</si>
  <si>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</si>
  <si>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</si>
  <si>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</si>
  <si>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</si>
  <si>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</si>
  <si>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</si>
  <si>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</si>
  <si>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</si>
  <si>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</si>
  <si>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</si>
  <si>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</si>
  <si>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</si>
  <si>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</si>
  <si>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</si>
  <si>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</si>
  <si>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</si>
  <si>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</si>
  <si>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</si>
  <si>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</si>
  <si>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</si>
  <si>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</si>
  <si>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</si>
  <si>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</si>
  <si>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</si>
  <si>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</si>
  <si>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</si>
  <si>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</si>
  <si>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</si>
  <si>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</si>
  <si>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</si>
  <si>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</si>
  <si>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</si>
  <si>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</si>
  <si>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</si>
  <si>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</si>
  <si>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</si>
  <si>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</si>
  <si>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</si>
  <si>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</si>
  <si>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</si>
  <si>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</si>
  <si>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</si>
  <si>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</si>
  <si>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</si>
  <si>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</si>
  <si>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</si>
  <si>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</si>
  <si>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</si>
  <si>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</si>
  <si>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</si>
  <si>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SAHROM Muhammad Shah F.</t>
  </si>
  <si>
    <t>SPIEGEL Luca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</si>
</sst>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0" borderId="4" xfId="0" applyFill="1" applyBorder="1"/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167" fontId="6" fillId="0" borderId="1" xfId="0" applyNumberFormat="1" applyFont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2" borderId="0" xfId="0" applyNumberFormat="1" applyFill="1" applyBorder="1"/>
    <xf numFmtId="14" fontId="0" fillId="0" borderId="0" xfId="0" applyNumberFormat="1" applyBorder="1"/>
    <xf numFmtId="14" fontId="0" fillId="3" borderId="0" xfId="0" applyNumberFormat="1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0" fontId="0" fillId="11" borderId="0" xfId="0" applyFill="1" applyBorder="1"/>
    <xf numFmtId="0" fontId="0" fillId="3" borderId="0" xfId="0" applyFill="1" applyBorder="1"/>
    <xf numFmtId="0" fontId="0" fillId="5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0" borderId="0" xfId="0" applyBorder="1"/>
    <xf numFmtId="0" fontId="0" fillId="11" borderId="2" xfId="0" applyFill="1" applyBorder="1"/>
    <xf numFmtId="2" fontId="0" fillId="0" borderId="0" xfId="0" applyNumberFormat="1" applyBorder="1"/>
    <xf numFmtId="2" fontId="0" fillId="3" borderId="0" xfId="0" applyNumberFormat="1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98"/>
  <sheetViews>
    <sheetView zoomScaleNormal="100" workbookViewId="0">
      <pane ySplit="1" topLeftCell="A2" activePane="bottomLeft" state="frozen"/>
      <selection activeCell="K55" sqref="K55"/>
      <selection pane="bottomLeft" activeCell="A19" sqref="A19:D20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2.7265625" bestFit="1" customWidth="1"/>
    <col min="6" max="6" width="10.26953125" bestFit="1" customWidth="1"/>
    <col min="7" max="7" width="9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9" bestFit="1" customWidth="1"/>
    <col min="12" max="12" width="9.36328125" bestFit="1" customWidth="1"/>
    <col min="13" max="13" width="12.726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3" t="s">
        <v>160</v>
      </c>
      <c r="B2" s="3">
        <v>2023</v>
      </c>
      <c r="C2" s="76">
        <v>45039</v>
      </c>
      <c r="D2" s="3" t="s">
        <v>64</v>
      </c>
      <c r="E2" s="122" t="s">
        <v>126</v>
      </c>
      <c r="F2" s="3" t="s">
        <v>102</v>
      </c>
      <c r="G2" s="10">
        <f>(C2-VLOOKUP(E2,Riders!$A$2:$E$7777,4,FALSE))/365</f>
        <v>24.597260273972601</v>
      </c>
      <c r="H2" s="137">
        <v>1</v>
      </c>
      <c r="I2" s="3">
        <v>4.7460000000000004</v>
      </c>
      <c r="J2" s="19">
        <f t="shared" ref="J2:J33" si="0">L2-I2</f>
        <v>4.8289773924144903</v>
      </c>
      <c r="K2" s="19">
        <f t="shared" ref="K2:K33" si="1">J2-I2</f>
        <v>8.297739241448987E-2</v>
      </c>
      <c r="L2" s="19">
        <f t="shared" ref="L2:L38" si="2">3.6*200/M2</f>
        <v>9.5749773924144908</v>
      </c>
      <c r="M2" s="3">
        <v>75.195999999999998</v>
      </c>
    </row>
    <row r="3" spans="1:13">
      <c r="A3" s="3" t="s">
        <v>160</v>
      </c>
      <c r="B3" s="3">
        <v>2023</v>
      </c>
      <c r="C3" s="76">
        <v>45039</v>
      </c>
      <c r="D3" s="3" t="s">
        <v>64</v>
      </c>
      <c r="E3" s="3" t="s">
        <v>8238</v>
      </c>
      <c r="F3" s="3" t="s">
        <v>107</v>
      </c>
      <c r="G3" s="10" t="e">
        <f>(C3-VLOOKUP(E3,Riders!$A$2:$E$7777,4,FALSE))/365</f>
        <v>#N/A</v>
      </c>
      <c r="H3" s="137">
        <v>2</v>
      </c>
      <c r="I3" s="3">
        <v>4.7910000000000004</v>
      </c>
      <c r="J3" s="19">
        <f t="shared" si="0"/>
        <v>4.8019651588834851</v>
      </c>
      <c r="K3" s="19">
        <f t="shared" si="1"/>
        <v>1.0965158883484705E-2</v>
      </c>
      <c r="L3" s="19">
        <f t="shared" si="2"/>
        <v>9.5929651588834854</v>
      </c>
      <c r="M3" s="3">
        <v>75.055000000000007</v>
      </c>
    </row>
    <row r="4" spans="1:13">
      <c r="A4" s="3" t="s">
        <v>160</v>
      </c>
      <c r="B4" s="3">
        <v>2023</v>
      </c>
      <c r="C4" s="76">
        <v>45039</v>
      </c>
      <c r="D4" s="3" t="s">
        <v>64</v>
      </c>
      <c r="E4" s="3" t="s">
        <v>200</v>
      </c>
      <c r="F4" s="3" t="s">
        <v>44</v>
      </c>
      <c r="G4" s="10">
        <f>(C4-VLOOKUP(E4,Riders!$A$2:$E$7777,4,FALSE))/365</f>
        <v>27.778082191780822</v>
      </c>
      <c r="H4" s="137">
        <v>3</v>
      </c>
      <c r="I4" s="3">
        <v>4.7889999999999997</v>
      </c>
      <c r="J4" s="19">
        <f t="shared" si="0"/>
        <v>4.8259993990625389</v>
      </c>
      <c r="K4" s="19">
        <f t="shared" si="1"/>
        <v>3.699939906253924E-2</v>
      </c>
      <c r="L4" s="19">
        <f t="shared" si="2"/>
        <v>9.6149993990625386</v>
      </c>
      <c r="M4" s="3">
        <v>74.882999999999996</v>
      </c>
    </row>
    <row r="5" spans="1:13">
      <c r="A5" s="3" t="s">
        <v>160</v>
      </c>
      <c r="B5" s="3">
        <v>2023</v>
      </c>
      <c r="C5" s="76">
        <v>45039</v>
      </c>
      <c r="D5" s="3" t="s">
        <v>64</v>
      </c>
      <c r="E5" s="3" t="s">
        <v>104</v>
      </c>
      <c r="F5" s="3" t="s">
        <v>100</v>
      </c>
      <c r="G5" s="10">
        <f>(C5-VLOOKUP(E5,Riders!$A$2:$E$7777,4,FALSE))/365</f>
        <v>30.682191780821917</v>
      </c>
      <c r="H5" s="137">
        <v>4</v>
      </c>
      <c r="I5" s="3">
        <v>4.7789999999999999</v>
      </c>
      <c r="J5" s="19">
        <f t="shared" si="0"/>
        <v>4.842938018682597</v>
      </c>
      <c r="K5" s="19">
        <f t="shared" si="1"/>
        <v>6.3938018682597075E-2</v>
      </c>
      <c r="L5" s="19">
        <f t="shared" si="2"/>
        <v>9.6219380186825969</v>
      </c>
      <c r="M5" s="3">
        <v>74.828999999999994</v>
      </c>
    </row>
    <row r="6" spans="1:13">
      <c r="A6" s="3" t="s">
        <v>160</v>
      </c>
      <c r="B6" s="3">
        <v>2023</v>
      </c>
      <c r="C6" s="76">
        <v>45039</v>
      </c>
      <c r="D6" s="3" t="s">
        <v>64</v>
      </c>
      <c r="E6" s="3" t="s">
        <v>99</v>
      </c>
      <c r="F6" s="3" t="s">
        <v>100</v>
      </c>
      <c r="G6" s="10">
        <f>(C6-VLOOKUP(E6,Riders!$A$2:$E$7777,4,FALSE))/365</f>
        <v>24.032876712328768</v>
      </c>
      <c r="H6" s="137">
        <v>5</v>
      </c>
      <c r="I6" s="3">
        <v>4.7690000000000001</v>
      </c>
      <c r="J6" s="19">
        <f t="shared" si="0"/>
        <v>4.8539668141297234</v>
      </c>
      <c r="K6" s="19">
        <f t="shared" si="1"/>
        <v>8.4966814129723289E-2</v>
      </c>
      <c r="L6" s="19">
        <f t="shared" si="2"/>
        <v>9.6229668141297235</v>
      </c>
      <c r="M6" s="3">
        <v>74.820999999999998</v>
      </c>
    </row>
    <row r="7" spans="1:13">
      <c r="A7" s="3" t="s">
        <v>160</v>
      </c>
      <c r="B7" s="3">
        <v>2023</v>
      </c>
      <c r="C7" s="76">
        <v>45039</v>
      </c>
      <c r="D7" s="3" t="s">
        <v>64</v>
      </c>
      <c r="E7" t="s">
        <v>45</v>
      </c>
      <c r="F7" s="3" t="s">
        <v>1067</v>
      </c>
      <c r="G7" s="10">
        <f>(C7-VLOOKUP(E7,Riders!$A$2:$E$7777,4,FALSE))/365</f>
        <v>26.4</v>
      </c>
      <c r="H7" s="137">
        <v>6</v>
      </c>
      <c r="I7" s="3">
        <v>4.8259999999999996</v>
      </c>
      <c r="J7" s="19">
        <f t="shared" si="0"/>
        <v>4.8270272966160794</v>
      </c>
      <c r="K7" s="19">
        <f t="shared" si="1"/>
        <v>1.0272966160798092E-3</v>
      </c>
      <c r="L7" s="19">
        <f t="shared" si="2"/>
        <v>9.6530272966160791</v>
      </c>
      <c r="M7" s="3">
        <v>74.587999999999994</v>
      </c>
    </row>
    <row r="8" spans="1:13">
      <c r="A8" s="3" t="s">
        <v>160</v>
      </c>
      <c r="B8" s="3">
        <v>2023</v>
      </c>
      <c r="C8" s="76">
        <v>45039</v>
      </c>
      <c r="D8" s="3" t="s">
        <v>64</v>
      </c>
      <c r="E8" s="3" t="s">
        <v>132</v>
      </c>
      <c r="F8" s="3" t="s">
        <v>32</v>
      </c>
      <c r="G8" s="10">
        <f>(C8-VLOOKUP(E8,Riders!$A$2:$E$7777,4,FALSE))/365</f>
        <v>23.520547945205479</v>
      </c>
      <c r="H8" s="137">
        <v>7</v>
      </c>
      <c r="I8" s="3">
        <v>4.8070000000000004</v>
      </c>
      <c r="J8" s="19">
        <f t="shared" si="0"/>
        <v>4.8820097024666591</v>
      </c>
      <c r="K8" s="19">
        <f t="shared" si="1"/>
        <v>7.5009702466658723E-2</v>
      </c>
      <c r="L8" s="19">
        <f t="shared" si="2"/>
        <v>9.6890097024666595</v>
      </c>
      <c r="M8" s="3">
        <v>74.311000000000007</v>
      </c>
    </row>
    <row r="9" spans="1:13">
      <c r="A9" s="3" t="s">
        <v>160</v>
      </c>
      <c r="B9" s="3">
        <v>2023</v>
      </c>
      <c r="C9" s="76">
        <v>45039</v>
      </c>
      <c r="D9" s="3" t="s">
        <v>64</v>
      </c>
      <c r="E9" t="s">
        <v>125</v>
      </c>
      <c r="F9" s="3" t="s">
        <v>32</v>
      </c>
      <c r="G9" s="10">
        <f>(C9-VLOOKUP(E9,Riders!$A$2:$E$7777,4,FALSE))/365</f>
        <v>19.917808219178081</v>
      </c>
      <c r="H9" s="137">
        <v>8</v>
      </c>
      <c r="I9" s="3">
        <v>4.8010000000000002</v>
      </c>
      <c r="J9" s="19">
        <f t="shared" si="0"/>
        <v>4.9000199544591005</v>
      </c>
      <c r="K9" s="19">
        <f t="shared" si="1"/>
        <v>9.901995445910039E-2</v>
      </c>
      <c r="L9" s="19">
        <f t="shared" si="2"/>
        <v>9.7010199544591007</v>
      </c>
      <c r="M9" s="3">
        <v>74.218999999999994</v>
      </c>
    </row>
    <row r="10" spans="1:13">
      <c r="A10" s="3" t="s">
        <v>160</v>
      </c>
      <c r="B10" s="3">
        <v>2023</v>
      </c>
      <c r="C10" s="76">
        <v>45039</v>
      </c>
      <c r="D10" s="3" t="s">
        <v>64</v>
      </c>
      <c r="E10" s="3" t="s">
        <v>103</v>
      </c>
      <c r="F10" s="3" t="s">
        <v>37</v>
      </c>
      <c r="G10" s="10">
        <f>(C10-VLOOKUP(E10,Riders!$A$2:$E$7777,4,FALSE))/365</f>
        <v>24.312328767123287</v>
      </c>
      <c r="H10" s="137">
        <v>9</v>
      </c>
      <c r="I10" s="3">
        <v>4.7960000000000003</v>
      </c>
      <c r="J10" s="19">
        <f t="shared" si="0"/>
        <v>4.9400450021635658</v>
      </c>
      <c r="K10" s="19">
        <f t="shared" si="1"/>
        <v>0.14404500216356553</v>
      </c>
      <c r="L10" s="19">
        <f t="shared" si="2"/>
        <v>9.7360450021635661</v>
      </c>
      <c r="M10" s="3">
        <v>73.951999999999998</v>
      </c>
    </row>
    <row r="11" spans="1:13">
      <c r="A11" s="3" t="s">
        <v>160</v>
      </c>
      <c r="B11" s="3">
        <v>2023</v>
      </c>
      <c r="C11" s="76">
        <v>45039</v>
      </c>
      <c r="D11" s="3" t="s">
        <v>64</v>
      </c>
      <c r="E11" s="3" t="s">
        <v>141</v>
      </c>
      <c r="F11" s="3" t="s">
        <v>93</v>
      </c>
      <c r="G11" s="10">
        <f>(C11-VLOOKUP(E11,Riders!$A$2:$E$7777,4,FALSE))/365</f>
        <v>28.057534246575344</v>
      </c>
      <c r="H11" s="137">
        <v>10</v>
      </c>
      <c r="I11" s="3">
        <v>4.827</v>
      </c>
      <c r="J11" s="19">
        <f t="shared" si="0"/>
        <v>4.9260579900573003</v>
      </c>
      <c r="K11" s="19">
        <f t="shared" si="1"/>
        <v>9.9057990057300316E-2</v>
      </c>
      <c r="L11" s="19">
        <f t="shared" si="2"/>
        <v>9.7530579900573002</v>
      </c>
      <c r="M11" s="3">
        <v>73.822999999999993</v>
      </c>
    </row>
    <row r="12" spans="1:13">
      <c r="A12" s="3" t="s">
        <v>160</v>
      </c>
      <c r="B12" s="3">
        <v>2023</v>
      </c>
      <c r="C12" s="76">
        <v>45039</v>
      </c>
      <c r="D12" s="3" t="s">
        <v>64</v>
      </c>
      <c r="E12" t="s">
        <v>8241</v>
      </c>
      <c r="F12" s="3" t="s">
        <v>80</v>
      </c>
      <c r="G12" s="10" t="e">
        <f>(C12-VLOOKUP(E12,Riders!$A$2:$E$7777,4,FALSE))/365</f>
        <v>#N/A</v>
      </c>
      <c r="H12" s="137">
        <v>11</v>
      </c>
      <c r="I12" s="3">
        <v>4.8470000000000004</v>
      </c>
      <c r="J12" s="19">
        <f t="shared" si="0"/>
        <v>4.9320212829532641</v>
      </c>
      <c r="K12" s="19">
        <f t="shared" si="1"/>
        <v>8.5021282953263722E-2</v>
      </c>
      <c r="L12" s="19">
        <f t="shared" si="2"/>
        <v>9.7790212829532646</v>
      </c>
      <c r="M12" s="3">
        <v>73.626999999999995</v>
      </c>
    </row>
    <row r="13" spans="1:13">
      <c r="A13" s="3" t="s">
        <v>160</v>
      </c>
      <c r="B13" s="3">
        <v>2023</v>
      </c>
      <c r="C13" s="76">
        <v>45039</v>
      </c>
      <c r="D13" s="3" t="s">
        <v>64</v>
      </c>
      <c r="E13" s="3" t="s">
        <v>230</v>
      </c>
      <c r="F13" s="3" t="s">
        <v>210</v>
      </c>
      <c r="G13" s="10">
        <f>(C13-VLOOKUP(E13,Riders!$A$2:$E$7777,4,FALSE))/365</f>
        <v>24.345205479452055</v>
      </c>
      <c r="H13" s="137">
        <v>12</v>
      </c>
      <c r="I13" s="3">
        <v>4.8460000000000001</v>
      </c>
      <c r="J13" s="19">
        <f t="shared" si="0"/>
        <v>4.9350139651143845</v>
      </c>
      <c r="K13" s="19">
        <f t="shared" si="1"/>
        <v>8.9013965114384419E-2</v>
      </c>
      <c r="L13" s="19">
        <f t="shared" si="2"/>
        <v>9.7810139651143846</v>
      </c>
      <c r="M13" s="3">
        <v>73.611999999999995</v>
      </c>
    </row>
    <row r="14" spans="1:13">
      <c r="A14" s="3" t="s">
        <v>160</v>
      </c>
      <c r="B14" s="3">
        <v>2023</v>
      </c>
      <c r="C14" s="76">
        <v>45039</v>
      </c>
      <c r="D14" s="3" t="s">
        <v>64</v>
      </c>
      <c r="E14" s="3" t="s">
        <v>8249</v>
      </c>
      <c r="F14" s="3" t="s">
        <v>28</v>
      </c>
      <c r="G14" s="10" t="e">
        <f>(C14-VLOOKUP(E14,Riders!$A$2:$E$7777,4,FALSE))/365</f>
        <v>#N/A</v>
      </c>
      <c r="H14" s="137">
        <v>13</v>
      </c>
      <c r="I14" s="3">
        <v>4.8780000000000001</v>
      </c>
      <c r="J14" s="19">
        <f t="shared" si="0"/>
        <v>4.9109928214052641</v>
      </c>
      <c r="K14" s="19">
        <f t="shared" si="1"/>
        <v>3.2992821405263939E-2</v>
      </c>
      <c r="L14" s="19">
        <f t="shared" si="2"/>
        <v>9.7889928214052642</v>
      </c>
      <c r="M14" s="3">
        <v>73.552000000000007</v>
      </c>
    </row>
    <row r="15" spans="1:13">
      <c r="A15" s="3" t="s">
        <v>160</v>
      </c>
      <c r="B15" s="3">
        <v>2023</v>
      </c>
      <c r="C15" s="76">
        <v>45039</v>
      </c>
      <c r="D15" s="3" t="s">
        <v>64</v>
      </c>
      <c r="E15" s="3" t="s">
        <v>34</v>
      </c>
      <c r="F15" s="3" t="s">
        <v>35</v>
      </c>
      <c r="G15" s="10">
        <f>(C15-VLOOKUP(E15,Riders!$A$2:$E$7777,4,FALSE))/365</f>
        <v>24.920547945205481</v>
      </c>
      <c r="H15" s="137">
        <v>14</v>
      </c>
      <c r="I15" s="3">
        <v>4.8460000000000001</v>
      </c>
      <c r="J15" s="19">
        <f t="shared" si="0"/>
        <v>4.9440576525617317</v>
      </c>
      <c r="K15" s="19">
        <f t="shared" si="1"/>
        <v>9.8057652561731601E-2</v>
      </c>
      <c r="L15" s="19">
        <f t="shared" si="2"/>
        <v>9.7900576525617318</v>
      </c>
      <c r="M15" s="3">
        <v>73.543999999999997</v>
      </c>
    </row>
    <row r="16" spans="1:13">
      <c r="A16" s="3" t="s">
        <v>160</v>
      </c>
      <c r="B16" s="3">
        <v>2023</v>
      </c>
      <c r="C16" s="76">
        <v>45039</v>
      </c>
      <c r="D16" s="3" t="s">
        <v>64</v>
      </c>
      <c r="E16" s="3" t="s">
        <v>31</v>
      </c>
      <c r="F16" s="3" t="s">
        <v>1067</v>
      </c>
      <c r="G16" s="10">
        <f>(C16-VLOOKUP(E16,Riders!$A$2:$E$7777,4,FALSE))/365</f>
        <v>21.449315068493149</v>
      </c>
      <c r="H16" s="137">
        <v>15</v>
      </c>
      <c r="I16" s="3">
        <v>4.8879999999999999</v>
      </c>
      <c r="J16" s="19">
        <f t="shared" si="0"/>
        <v>4.9259439787364556</v>
      </c>
      <c r="K16" s="19">
        <f t="shared" si="1"/>
        <v>3.7943978736455719E-2</v>
      </c>
      <c r="L16" s="19">
        <f t="shared" si="2"/>
        <v>9.8139439787364555</v>
      </c>
      <c r="M16" s="3">
        <v>73.364999999999995</v>
      </c>
    </row>
    <row r="17" spans="1:13">
      <c r="A17" s="3" t="s">
        <v>160</v>
      </c>
      <c r="B17" s="3">
        <v>2023</v>
      </c>
      <c r="C17" s="76">
        <v>45039</v>
      </c>
      <c r="D17" s="3" t="s">
        <v>64</v>
      </c>
      <c r="E17" s="3" t="s">
        <v>1117</v>
      </c>
      <c r="F17" s="3" t="s">
        <v>24</v>
      </c>
      <c r="G17" s="10">
        <f>(C17-VLOOKUP(E17,Riders!$A$2:$E$7777,4,FALSE))/365</f>
        <v>18.704109589041096</v>
      </c>
      <c r="H17" s="137">
        <v>16</v>
      </c>
      <c r="I17" s="3">
        <v>4.8739999999999997</v>
      </c>
      <c r="J17" s="19">
        <f t="shared" si="0"/>
        <v>4.9620655737704924</v>
      </c>
      <c r="K17" s="19">
        <f t="shared" si="1"/>
        <v>8.8065573770492733E-2</v>
      </c>
      <c r="L17" s="19">
        <f t="shared" si="2"/>
        <v>9.8360655737704921</v>
      </c>
      <c r="M17" s="3">
        <v>73.2</v>
      </c>
    </row>
    <row r="18" spans="1:13">
      <c r="A18" s="3" t="s">
        <v>160</v>
      </c>
      <c r="B18" s="3">
        <v>2023</v>
      </c>
      <c r="C18" s="76">
        <v>45039</v>
      </c>
      <c r="D18" s="3" t="s">
        <v>64</v>
      </c>
      <c r="E18" s="3" t="s">
        <v>98</v>
      </c>
      <c r="F18" s="3" t="s">
        <v>42</v>
      </c>
      <c r="G18" s="10">
        <f>(C18-VLOOKUP(E18,Riders!$A$2:$E$7777,4,FALSE))/365</f>
        <v>24.5013698630137</v>
      </c>
      <c r="H18" s="137">
        <v>17</v>
      </c>
      <c r="I18" s="3">
        <v>4.9009999999999998</v>
      </c>
      <c r="J18" s="19">
        <f t="shared" si="0"/>
        <v>4.9490601948123008</v>
      </c>
      <c r="K18" s="19">
        <f t="shared" si="1"/>
        <v>4.8060194812300949E-2</v>
      </c>
      <c r="L18" s="19">
        <f t="shared" si="2"/>
        <v>9.8500601948123006</v>
      </c>
      <c r="M18" s="3">
        <v>73.096000000000004</v>
      </c>
    </row>
    <row r="19" spans="1:13">
      <c r="A19" s="3" t="s">
        <v>160</v>
      </c>
      <c r="B19" s="3">
        <v>2023</v>
      </c>
      <c r="C19" s="76">
        <v>45039</v>
      </c>
      <c r="D19" s="3" t="s">
        <v>64</v>
      </c>
      <c r="E19" s="3" t="s">
        <v>8283</v>
      </c>
      <c r="F19" s="3" t="s">
        <v>50</v>
      </c>
      <c r="G19" s="10" t="e">
        <f>(C19-VLOOKUP(E19,Riders!$A$2:$E$7777,4,FALSE))/365</f>
        <v>#N/A</v>
      </c>
      <c r="H19" s="137">
        <v>18</v>
      </c>
      <c r="I19" s="3">
        <v>4.8730000000000002</v>
      </c>
      <c r="J19" s="19">
        <f t="shared" si="0"/>
        <v>4.9800256999753669</v>
      </c>
      <c r="K19" s="19">
        <f t="shared" si="1"/>
        <v>0.10702569997536671</v>
      </c>
      <c r="L19" s="19">
        <f t="shared" si="2"/>
        <v>9.8530256999753671</v>
      </c>
      <c r="M19" s="3">
        <v>73.073999999999998</v>
      </c>
    </row>
    <row r="20" spans="1:13">
      <c r="A20" s="3" t="s">
        <v>160</v>
      </c>
      <c r="B20" s="3">
        <v>2023</v>
      </c>
      <c r="C20" s="76">
        <v>45039</v>
      </c>
      <c r="D20" s="3" t="s">
        <v>64</v>
      </c>
      <c r="E20" s="3" t="s">
        <v>8276</v>
      </c>
      <c r="F20" s="3" t="s">
        <v>40</v>
      </c>
      <c r="G20" s="10" t="e">
        <f>(C20-VLOOKUP(E20,Riders!$A$2:$E$7777,4,FALSE))/365</f>
        <v>#N/A</v>
      </c>
      <c r="H20" s="137">
        <v>19</v>
      </c>
      <c r="I20" s="3">
        <v>4.93</v>
      </c>
      <c r="J20" s="19">
        <f t="shared" si="0"/>
        <v>4.9820307272952551</v>
      </c>
      <c r="K20" s="19">
        <f t="shared" si="1"/>
        <v>5.2030727295255375E-2</v>
      </c>
      <c r="L20" s="19">
        <f t="shared" si="2"/>
        <v>9.9120307272952548</v>
      </c>
      <c r="M20" s="3">
        <v>72.638999999999996</v>
      </c>
    </row>
    <row r="21" spans="1:13">
      <c r="A21" s="3" t="s">
        <v>160</v>
      </c>
      <c r="B21" s="3">
        <v>2023</v>
      </c>
      <c r="C21" s="76">
        <v>45039</v>
      </c>
      <c r="D21" s="3" t="s">
        <v>64</v>
      </c>
      <c r="E21" s="3" t="s">
        <v>122</v>
      </c>
      <c r="F21" s="3" t="s">
        <v>33</v>
      </c>
      <c r="G21" s="10">
        <f>(C21-VLOOKUP(E21,Riders!$A$2:$E$7777,4,FALSE))/365</f>
        <v>27.536986301369861</v>
      </c>
      <c r="H21" s="137">
        <v>20</v>
      </c>
      <c r="I21" s="3">
        <v>4.91</v>
      </c>
      <c r="J21" s="19">
        <f t="shared" si="0"/>
        <v>5.0020307272952547</v>
      </c>
      <c r="K21" s="19">
        <f t="shared" si="1"/>
        <v>9.2030727295254522E-2</v>
      </c>
      <c r="L21" s="19">
        <f t="shared" si="2"/>
        <v>9.9120307272952548</v>
      </c>
      <c r="M21" s="3">
        <v>72.638999999999996</v>
      </c>
    </row>
    <row r="22" spans="1:13">
      <c r="A22" s="3" t="s">
        <v>160</v>
      </c>
      <c r="B22" s="3">
        <v>2023</v>
      </c>
      <c r="C22" s="76">
        <v>45039</v>
      </c>
      <c r="D22" s="3" t="s">
        <v>64</v>
      </c>
      <c r="E22" t="s">
        <v>48</v>
      </c>
      <c r="F22" s="3" t="s">
        <v>42</v>
      </c>
      <c r="G22" s="10">
        <f>(C22-VLOOKUP(E22,Riders!$A$2:$E$7777,4,FALSE))/365</f>
        <v>28.778082191780822</v>
      </c>
      <c r="H22" s="137">
        <v>21</v>
      </c>
      <c r="I22" s="3">
        <v>4.9400000000000004</v>
      </c>
      <c r="J22" s="19">
        <f t="shared" si="0"/>
        <v>4.975033669801836</v>
      </c>
      <c r="K22" s="19">
        <f t="shared" si="1"/>
        <v>3.5033669801835643E-2</v>
      </c>
      <c r="L22" s="19">
        <f t="shared" si="2"/>
        <v>9.9150336698018364</v>
      </c>
      <c r="M22" s="3">
        <v>72.617000000000004</v>
      </c>
    </row>
    <row r="23" spans="1:13">
      <c r="A23" s="3" t="s">
        <v>160</v>
      </c>
      <c r="B23" s="3">
        <v>2023</v>
      </c>
      <c r="C23" s="76">
        <v>45039</v>
      </c>
      <c r="D23" s="3" t="s">
        <v>64</v>
      </c>
      <c r="E23" s="3" t="s">
        <v>47</v>
      </c>
      <c r="F23" s="3" t="s">
        <v>37</v>
      </c>
      <c r="G23" s="10">
        <f>(C23-VLOOKUP(E23,Riders!$A$2:$E$7777,4,FALSE))/365</f>
        <v>22.410958904109588</v>
      </c>
      <c r="H23" s="137">
        <v>22</v>
      </c>
      <c r="I23" s="3">
        <v>4.9459999999999997</v>
      </c>
      <c r="J23" s="19">
        <f t="shared" si="0"/>
        <v>4.9790110277900315</v>
      </c>
      <c r="K23" s="19">
        <f t="shared" si="1"/>
        <v>3.3011027790031733E-2</v>
      </c>
      <c r="L23" s="19">
        <f t="shared" si="2"/>
        <v>9.9250110277900312</v>
      </c>
      <c r="M23" s="3">
        <v>72.543999999999997</v>
      </c>
    </row>
    <row r="24" spans="1:13">
      <c r="A24" s="3" t="s">
        <v>160</v>
      </c>
      <c r="B24" s="3">
        <v>2023</v>
      </c>
      <c r="C24" s="76">
        <v>45039</v>
      </c>
      <c r="D24" s="3" t="s">
        <v>64</v>
      </c>
      <c r="E24" t="s">
        <v>165</v>
      </c>
      <c r="F24" s="3" t="s">
        <v>44</v>
      </c>
      <c r="G24" s="10">
        <f>(C24-VLOOKUP(E24,Riders!$A$2:$E$7777,4,FALSE))/365</f>
        <v>33.30958904109589</v>
      </c>
      <c r="H24" s="137">
        <v>23</v>
      </c>
      <c r="I24" s="3">
        <v>4.9249999999999998</v>
      </c>
      <c r="J24" s="19">
        <f t="shared" si="0"/>
        <v>5.0079525701514767</v>
      </c>
      <c r="K24" s="19">
        <f t="shared" si="1"/>
        <v>8.2952570151476834E-2</v>
      </c>
      <c r="L24" s="19">
        <f t="shared" si="2"/>
        <v>9.9329525701514765</v>
      </c>
      <c r="M24" s="3">
        <v>72.486000000000004</v>
      </c>
    </row>
    <row r="25" spans="1:13">
      <c r="A25" s="3" t="s">
        <v>160</v>
      </c>
      <c r="B25" s="3">
        <v>2023</v>
      </c>
      <c r="C25" s="76">
        <v>45039</v>
      </c>
      <c r="D25" s="3" t="s">
        <v>64</v>
      </c>
      <c r="E25" s="3" t="s">
        <v>101</v>
      </c>
      <c r="F25" s="3" t="s">
        <v>102</v>
      </c>
      <c r="G25" s="10">
        <f>(C25-VLOOKUP(E25,Riders!$A$2:$E$7777,4,FALSE))/365</f>
        <v>29.243835616438357</v>
      </c>
      <c r="H25" s="137">
        <v>24</v>
      </c>
      <c r="I25" s="3">
        <v>4.907</v>
      </c>
      <c r="J25" s="19">
        <f t="shared" si="0"/>
        <v>5.0730399201596796</v>
      </c>
      <c r="K25" s="19">
        <f t="shared" si="1"/>
        <v>0.16603992015967961</v>
      </c>
      <c r="L25" s="19">
        <f t="shared" si="2"/>
        <v>9.9800399201596797</v>
      </c>
      <c r="M25" s="3">
        <v>72.144000000000005</v>
      </c>
    </row>
    <row r="26" spans="1:13">
      <c r="A26" s="3" t="s">
        <v>160</v>
      </c>
      <c r="B26" s="3">
        <v>2023</v>
      </c>
      <c r="C26" s="76">
        <v>45039</v>
      </c>
      <c r="D26" s="3" t="s">
        <v>64</v>
      </c>
      <c r="E26" s="3" t="s">
        <v>113</v>
      </c>
      <c r="F26" s="3" t="s">
        <v>114</v>
      </c>
      <c r="G26" s="10">
        <f>(C26-VLOOKUP(E26,Riders!$A$2:$E$7777,4,FALSE))/365</f>
        <v>28.2</v>
      </c>
      <c r="H26" s="137">
        <v>25</v>
      </c>
      <c r="I26" s="3">
        <v>4.9779999999999998</v>
      </c>
      <c r="J26" s="19">
        <f t="shared" si="0"/>
        <v>5.0030083590945011</v>
      </c>
      <c r="K26" s="19">
        <f t="shared" si="1"/>
        <v>2.5008359094501387E-2</v>
      </c>
      <c r="L26" s="19">
        <f t="shared" si="2"/>
        <v>9.9810083590945009</v>
      </c>
      <c r="M26" s="3">
        <v>72.137</v>
      </c>
    </row>
    <row r="27" spans="1:13">
      <c r="A27" s="3" t="s">
        <v>160</v>
      </c>
      <c r="B27" s="3">
        <v>2023</v>
      </c>
      <c r="C27" s="76">
        <v>45039</v>
      </c>
      <c r="D27" s="3" t="s">
        <v>64</v>
      </c>
      <c r="E27" s="3" t="s">
        <v>209</v>
      </c>
      <c r="F27" s="3" t="s">
        <v>210</v>
      </c>
      <c r="G27" s="10">
        <f>(C27-VLOOKUP(E27,Riders!$A$2:$E$7777,4,FALSE))/365</f>
        <v>25.830136986301369</v>
      </c>
      <c r="H27" s="137">
        <v>26</v>
      </c>
      <c r="I27" s="3">
        <v>4.9370000000000003</v>
      </c>
      <c r="J27" s="19">
        <f t="shared" si="0"/>
        <v>5.0539803649483099</v>
      </c>
      <c r="K27" s="19">
        <f t="shared" si="1"/>
        <v>0.11698036494830966</v>
      </c>
      <c r="L27" s="19">
        <f t="shared" si="2"/>
        <v>9.9909803649483102</v>
      </c>
      <c r="M27" s="3">
        <v>72.064999999999998</v>
      </c>
    </row>
    <row r="28" spans="1:13">
      <c r="A28" s="3" t="s">
        <v>160</v>
      </c>
      <c r="B28" s="3">
        <v>2023</v>
      </c>
      <c r="C28" s="76">
        <v>45039</v>
      </c>
      <c r="D28" s="3" t="s">
        <v>64</v>
      </c>
      <c r="E28" s="3" t="s">
        <v>55</v>
      </c>
      <c r="F28" s="3" t="s">
        <v>8277</v>
      </c>
      <c r="G28" s="10">
        <f>(C28-VLOOKUP(E28,Riders!$A$2:$E$7777,4,FALSE))/365</f>
        <v>23.279452054794522</v>
      </c>
      <c r="H28" s="137">
        <v>27</v>
      </c>
      <c r="I28" s="3">
        <v>4.9749999999999996</v>
      </c>
      <c r="J28" s="19">
        <f t="shared" si="0"/>
        <v>5.0300025012506264</v>
      </c>
      <c r="K28" s="19">
        <f t="shared" si="1"/>
        <v>5.5002501250626779E-2</v>
      </c>
      <c r="L28" s="19">
        <f t="shared" si="2"/>
        <v>10.005002501250626</v>
      </c>
      <c r="M28" s="3">
        <v>71.963999999999999</v>
      </c>
    </row>
    <row r="29" spans="1:13">
      <c r="A29" s="3" t="s">
        <v>160</v>
      </c>
      <c r="B29" s="3">
        <v>2023</v>
      </c>
      <c r="C29" s="76">
        <v>45039</v>
      </c>
      <c r="D29" s="3" t="s">
        <v>64</v>
      </c>
      <c r="E29" s="3" t="s">
        <v>72</v>
      </c>
      <c r="F29" s="3" t="s">
        <v>111</v>
      </c>
      <c r="G29" s="10">
        <f>(C29-VLOOKUP(E29,Riders!$A$2:$E$7777,4,FALSE))/365</f>
        <v>20.684931506849313</v>
      </c>
      <c r="H29" s="137">
        <v>28</v>
      </c>
      <c r="I29" s="3">
        <v>4.9260000000000002</v>
      </c>
      <c r="J29" s="19">
        <f t="shared" si="0"/>
        <v>5.0859587284812413</v>
      </c>
      <c r="K29" s="19">
        <f t="shared" si="1"/>
        <v>0.15995872848124115</v>
      </c>
      <c r="L29" s="19">
        <f t="shared" si="2"/>
        <v>10.011958728481241</v>
      </c>
      <c r="M29" s="3">
        <v>71.914000000000001</v>
      </c>
    </row>
    <row r="30" spans="1:13">
      <c r="A30" s="3" t="s">
        <v>160</v>
      </c>
      <c r="B30" s="3">
        <v>2023</v>
      </c>
      <c r="C30" s="76">
        <v>45039</v>
      </c>
      <c r="D30" s="3" t="s">
        <v>64</v>
      </c>
      <c r="E30" s="3" t="s">
        <v>809</v>
      </c>
      <c r="F30" s="3" t="s">
        <v>56</v>
      </c>
      <c r="G30" s="10">
        <f>(C30-VLOOKUP(E30,Riders!$A$2:$E$7777,4,FALSE))/365</f>
        <v>23.317808219178083</v>
      </c>
      <c r="H30" s="137">
        <v>29</v>
      </c>
      <c r="I30" s="3">
        <v>4.9539999999999997</v>
      </c>
      <c r="J30" s="19">
        <f t="shared" si="0"/>
        <v>5.0689693046565063</v>
      </c>
      <c r="K30" s="19">
        <f t="shared" si="1"/>
        <v>0.11496930465650657</v>
      </c>
      <c r="L30" s="19">
        <f t="shared" si="2"/>
        <v>10.022969304656506</v>
      </c>
      <c r="M30" s="3">
        <v>71.834999999999994</v>
      </c>
    </row>
    <row r="31" spans="1:13">
      <c r="A31" s="3" t="s">
        <v>160</v>
      </c>
      <c r="B31" s="3">
        <v>2023</v>
      </c>
      <c r="C31" s="76">
        <v>45039</v>
      </c>
      <c r="D31" s="3" t="s">
        <v>64</v>
      </c>
      <c r="E31" s="3" t="s">
        <v>1172</v>
      </c>
      <c r="F31" s="3" t="s">
        <v>28</v>
      </c>
      <c r="G31" s="10">
        <f>(C31-VLOOKUP(E31,Riders!$A$2:$E$7777,4,FALSE))/365</f>
        <v>19.386301369863013</v>
      </c>
      <c r="H31" s="137">
        <v>30</v>
      </c>
      <c r="I31" s="3">
        <v>4.9710000000000001</v>
      </c>
      <c r="J31" s="19">
        <f t="shared" si="0"/>
        <v>5.0630041250905844</v>
      </c>
      <c r="K31" s="19">
        <f t="shared" si="1"/>
        <v>9.200412509058431E-2</v>
      </c>
      <c r="L31" s="19">
        <f t="shared" si="2"/>
        <v>10.034004125090584</v>
      </c>
      <c r="M31" s="3">
        <v>71.756</v>
      </c>
    </row>
    <row r="32" spans="1:13">
      <c r="A32" s="3" t="s">
        <v>160</v>
      </c>
      <c r="B32" s="3">
        <v>2023</v>
      </c>
      <c r="C32" s="76">
        <v>45039</v>
      </c>
      <c r="D32" s="3" t="s">
        <v>64</v>
      </c>
      <c r="E32" s="3" t="s">
        <v>736</v>
      </c>
      <c r="F32" s="3" t="s">
        <v>40</v>
      </c>
      <c r="G32" s="10">
        <f>(C32-VLOOKUP(E32,Riders!$A$2:$E$7777,4,FALSE))/365</f>
        <v>29.747945205479454</v>
      </c>
      <c r="H32" s="137">
        <v>31</v>
      </c>
      <c r="I32" s="3">
        <v>4.9569999999999999</v>
      </c>
      <c r="J32" s="19">
        <f t="shared" si="0"/>
        <v>5.0929706875854945</v>
      </c>
      <c r="K32" s="19">
        <f t="shared" si="1"/>
        <v>0.13597068758549469</v>
      </c>
      <c r="L32" s="19">
        <f t="shared" si="2"/>
        <v>10.049970687585494</v>
      </c>
      <c r="M32" s="3">
        <v>71.641999999999996</v>
      </c>
    </row>
    <row r="33" spans="1:13">
      <c r="A33" s="3" t="s">
        <v>160</v>
      </c>
      <c r="B33" s="3">
        <v>2023</v>
      </c>
      <c r="C33" s="76">
        <v>45039</v>
      </c>
      <c r="D33" s="3" t="s">
        <v>64</v>
      </c>
      <c r="E33" s="3" t="s">
        <v>142</v>
      </c>
      <c r="F33" s="3" t="s">
        <v>143</v>
      </c>
      <c r="G33" s="10">
        <f>(C33-VLOOKUP(E33,Riders!$A$2:$E$7777,4,FALSE))/365</f>
        <v>22.756164383561643</v>
      </c>
      <c r="H33" s="137">
        <v>32</v>
      </c>
      <c r="I33" s="3">
        <v>4.9859999999999998</v>
      </c>
      <c r="J33" s="19">
        <f t="shared" si="0"/>
        <v>5.1029791914804177</v>
      </c>
      <c r="K33" s="19">
        <f t="shared" si="1"/>
        <v>0.11697919148041791</v>
      </c>
      <c r="L33" s="19">
        <f t="shared" si="2"/>
        <v>10.088979191480417</v>
      </c>
      <c r="M33" s="3">
        <v>71.364999999999995</v>
      </c>
    </row>
    <row r="34" spans="1:13">
      <c r="A34" s="3" t="s">
        <v>160</v>
      </c>
      <c r="B34" s="3">
        <v>2023</v>
      </c>
      <c r="C34" s="76">
        <v>45039</v>
      </c>
      <c r="D34" s="3" t="s">
        <v>64</v>
      </c>
      <c r="E34" t="s">
        <v>163</v>
      </c>
      <c r="F34" s="3" t="s">
        <v>35</v>
      </c>
      <c r="G34" s="10">
        <f>(C34-VLOOKUP(E34,Riders!$A$2:$E$7777,4,FALSE))/365</f>
        <v>21.849315068493151</v>
      </c>
      <c r="H34" s="137">
        <v>33</v>
      </c>
      <c r="I34" s="3">
        <v>5.0149999999999997</v>
      </c>
      <c r="J34" s="19">
        <f t="shared" ref="J34:J65" si="3">L34-I34</f>
        <v>5.1080228471001758</v>
      </c>
      <c r="K34" s="19">
        <f t="shared" ref="K34:K65" si="4">J34-I34</f>
        <v>9.3022847100176165E-2</v>
      </c>
      <c r="L34" s="19">
        <f t="shared" si="2"/>
        <v>10.123022847100176</v>
      </c>
      <c r="M34" s="3">
        <v>71.125</v>
      </c>
    </row>
    <row r="35" spans="1:13">
      <c r="A35" s="3" t="s">
        <v>160</v>
      </c>
      <c r="B35" s="3">
        <v>2023</v>
      </c>
      <c r="C35" s="76">
        <v>45039</v>
      </c>
      <c r="D35" s="3" t="s">
        <v>64</v>
      </c>
      <c r="E35" s="3" t="s">
        <v>108</v>
      </c>
      <c r="F35" s="3" t="s">
        <v>8277</v>
      </c>
      <c r="G35" s="10">
        <f>(C35-VLOOKUP(E35,Riders!$A$2:$E$7777,4,FALSE))/365</f>
        <v>25.038356164383561</v>
      </c>
      <c r="H35" s="137">
        <v>34</v>
      </c>
      <c r="I35" s="3">
        <v>5.0170000000000003</v>
      </c>
      <c r="J35" s="19">
        <f t="shared" si="3"/>
        <v>5.112004121941955</v>
      </c>
      <c r="K35" s="19">
        <f t="shared" si="4"/>
        <v>9.5004121941954622E-2</v>
      </c>
      <c r="L35" s="19">
        <f t="shared" si="2"/>
        <v>10.129004121941955</v>
      </c>
      <c r="M35" s="3">
        <v>71.082999999999998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3" t="s">
        <v>49</v>
      </c>
      <c r="F36" s="3" t="s">
        <v>50</v>
      </c>
      <c r="G36" s="10">
        <f>(C36-VLOOKUP(E36,Riders!$A$2:$E$7777,4,FALSE))/365</f>
        <v>25.402739726027399</v>
      </c>
      <c r="H36" s="137">
        <v>35</v>
      </c>
      <c r="I36" s="3">
        <v>5.0350000000000001</v>
      </c>
      <c r="J36" s="19">
        <f t="shared" si="3"/>
        <v>5.1280319712047433</v>
      </c>
      <c r="K36" s="19">
        <f t="shared" si="4"/>
        <v>9.3031971204743158E-2</v>
      </c>
      <c r="L36" s="19">
        <f t="shared" si="2"/>
        <v>10.163031971204743</v>
      </c>
      <c r="M36" s="3">
        <v>70.844999999999999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23</v>
      </c>
      <c r="F37" s="3" t="s">
        <v>24</v>
      </c>
      <c r="G37" s="10">
        <f>(C37-VLOOKUP(E37,Riders!$A$2:$E$7777,4,FALSE))/365</f>
        <v>21.517808219178082</v>
      </c>
      <c r="H37" s="137">
        <v>36</v>
      </c>
      <c r="I37">
        <v>5.0659999999999998</v>
      </c>
      <c r="J37" s="29">
        <f t="shared" si="3"/>
        <v>5.1980132291726067</v>
      </c>
      <c r="K37" s="19">
        <f t="shared" si="4"/>
        <v>0.13201322917260683</v>
      </c>
      <c r="L37" s="29">
        <f t="shared" si="2"/>
        <v>10.264013229172607</v>
      </c>
      <c r="M37">
        <v>70.147999999999996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149</v>
      </c>
      <c r="F38" s="3" t="s">
        <v>150</v>
      </c>
      <c r="G38" s="10">
        <f>(C38-VLOOKUP(E38,Riders!$A$2:$E$7777,4,FALSE))/365</f>
        <v>23.783561643835615</v>
      </c>
      <c r="H38" s="137">
        <v>37</v>
      </c>
      <c r="I38">
        <v>5.077</v>
      </c>
      <c r="J38" s="29">
        <f t="shared" si="3"/>
        <v>5.2040143934201506</v>
      </c>
      <c r="K38" s="19">
        <f t="shared" si="4"/>
        <v>0.12701439342015064</v>
      </c>
      <c r="L38" s="29">
        <f t="shared" si="2"/>
        <v>10.281014393420151</v>
      </c>
      <c r="M38">
        <v>70.031999999999996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90</v>
      </c>
      <c r="F39" s="1" t="s">
        <v>22</v>
      </c>
      <c r="G39" s="10">
        <f>(C39-VLOOKUP(E39,Riders!$A$2:$E$7777,4,FALSE))/365</f>
        <v>26.024657534246575</v>
      </c>
      <c r="H39" s="1">
        <v>1</v>
      </c>
      <c r="I39" s="40">
        <v>4.7039999999999997</v>
      </c>
      <c r="J39" s="86">
        <f t="shared" si="3"/>
        <v>4.7860420461585109</v>
      </c>
      <c r="K39" s="38">
        <f t="shared" si="4"/>
        <v>8.2042046158511184E-2</v>
      </c>
      <c r="L39" s="86">
        <f t="shared" ref="L39:L70" si="5">200*3.6/M39</f>
        <v>9.4900420461585107</v>
      </c>
      <c r="M39" s="40">
        <v>75.869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182</v>
      </c>
      <c r="F40" s="1" t="s">
        <v>476</v>
      </c>
      <c r="G40" s="10">
        <f>(C40-VLOOKUP(E40,Riders!$A$2:$E$7777,4,FALSE))/365</f>
        <v>22.553424657534247</v>
      </c>
      <c r="H40" s="1">
        <v>2</v>
      </c>
      <c r="I40" s="40">
        <v>4.7750000000000004</v>
      </c>
      <c r="J40" s="86">
        <f t="shared" si="3"/>
        <v>4.9129667379808648</v>
      </c>
      <c r="K40" s="38">
        <f t="shared" si="4"/>
        <v>0.13796673798086445</v>
      </c>
      <c r="L40" s="86">
        <f t="shared" si="5"/>
        <v>9.6879667379808652</v>
      </c>
      <c r="M40" s="40">
        <v>74.319000000000003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0" t="s">
        <v>200</v>
      </c>
      <c r="F41" s="1" t="s">
        <v>44</v>
      </c>
      <c r="G41" s="10">
        <f>(C41-VLOOKUP(E41,Riders!$A$2:$E$7777,4,FALSE))/365</f>
        <v>27.676712328767124</v>
      </c>
      <c r="H41" s="1">
        <v>3</v>
      </c>
      <c r="I41" s="40">
        <v>4.9000000000000004</v>
      </c>
      <c r="J41" s="86">
        <f t="shared" si="3"/>
        <v>4.8909895698763872</v>
      </c>
      <c r="K41" s="38">
        <f t="shared" si="4"/>
        <v>-9.0104301236131334E-3</v>
      </c>
      <c r="L41" s="86">
        <f t="shared" si="5"/>
        <v>9.7909895698763876</v>
      </c>
      <c r="M41" s="40">
        <v>73.537000000000006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670</v>
      </c>
      <c r="F42" s="1" t="s">
        <v>37</v>
      </c>
      <c r="G42" s="10">
        <f>(C42-VLOOKUP(E42,Riders!$A$2:$E$7777,4,FALSE))/365</f>
        <v>25.019178082191782</v>
      </c>
      <c r="H42" s="1">
        <v>4</v>
      </c>
      <c r="I42" s="40">
        <v>4.883</v>
      </c>
      <c r="J42" s="86">
        <f t="shared" si="3"/>
        <v>4.9270662179469698</v>
      </c>
      <c r="K42" s="38">
        <f t="shared" si="4"/>
        <v>4.4066217946969743E-2</v>
      </c>
      <c r="L42" s="86">
        <f t="shared" si="5"/>
        <v>9.8100662179469698</v>
      </c>
      <c r="M42" s="40">
        <v>73.394000000000005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467</v>
      </c>
      <c r="F43" s="1" t="s">
        <v>30</v>
      </c>
      <c r="G43" s="10">
        <f>(C43-VLOOKUP(E43,Riders!$A$2:$E$7777,4,FALSE))/365</f>
        <v>23.654794520547945</v>
      </c>
      <c r="H43" s="1">
        <v>5</v>
      </c>
      <c r="I43" s="40">
        <v>4.8659999999999997</v>
      </c>
      <c r="J43" s="86">
        <f t="shared" si="3"/>
        <v>4.9579869013507984</v>
      </c>
      <c r="K43" s="38">
        <f t="shared" si="4"/>
        <v>9.1986901350798789E-2</v>
      </c>
      <c r="L43" s="86">
        <f t="shared" si="5"/>
        <v>9.8239869013507981</v>
      </c>
      <c r="M43" s="40">
        <v>73.290000000000006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126</v>
      </c>
      <c r="F44" s="1" t="s">
        <v>102</v>
      </c>
      <c r="G44" s="10">
        <f>(C44-VLOOKUP(E44,Riders!$A$2:$E$7777,4,FALSE))/365</f>
        <v>24.495890410958904</v>
      </c>
      <c r="H44" s="1">
        <v>6</v>
      </c>
      <c r="I44" s="40">
        <v>4.8620000000000001</v>
      </c>
      <c r="J44" s="86">
        <f t="shared" si="3"/>
        <v>4.979981518945813</v>
      </c>
      <c r="K44" s="38">
        <f t="shared" si="4"/>
        <v>0.11798151894581288</v>
      </c>
      <c r="L44" s="86">
        <f t="shared" si="5"/>
        <v>9.8419815189458131</v>
      </c>
      <c r="M44" s="40">
        <v>73.156000000000006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103</v>
      </c>
      <c r="F45" s="1" t="s">
        <v>37</v>
      </c>
      <c r="G45" s="10">
        <f>(C45-VLOOKUP(E45,Riders!$A$2:$E$7777,4,FALSE))/365</f>
        <v>24.210958904109589</v>
      </c>
      <c r="H45" s="1">
        <v>7</v>
      </c>
      <c r="I45" s="40">
        <v>4.907</v>
      </c>
      <c r="J45" s="86">
        <f t="shared" si="3"/>
        <v>4.9399618019940092</v>
      </c>
      <c r="K45" s="38">
        <f t="shared" si="4"/>
        <v>3.2961801994009221E-2</v>
      </c>
      <c r="L45" s="86">
        <f t="shared" si="5"/>
        <v>9.8469618019940093</v>
      </c>
      <c r="M45" s="1">
        <v>73.119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3" t="s">
        <v>106</v>
      </c>
      <c r="F46" s="1" t="s">
        <v>107</v>
      </c>
      <c r="G46" s="10">
        <f>(C46-VLOOKUP(E46,Riders!$A$2:$E$7777,4,FALSE))/365</f>
        <v>29.427397260273974</v>
      </c>
      <c r="H46" s="1">
        <v>8</v>
      </c>
      <c r="I46" s="40">
        <v>4.8970000000000002</v>
      </c>
      <c r="J46" s="86">
        <f t="shared" si="3"/>
        <v>4.9540035709887942</v>
      </c>
      <c r="K46" s="38">
        <f t="shared" si="4"/>
        <v>5.7003570988793939E-2</v>
      </c>
      <c r="L46" s="86">
        <f t="shared" si="5"/>
        <v>9.8510035709887944</v>
      </c>
      <c r="M46" s="1">
        <v>73.088999999999999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98</v>
      </c>
      <c r="F47" s="1" t="s">
        <v>42</v>
      </c>
      <c r="G47" s="10">
        <f>(C47-VLOOKUP(E47,Riders!$A$2:$E$7777,4,FALSE))/365</f>
        <v>24.4</v>
      </c>
      <c r="H47" s="1">
        <v>9</v>
      </c>
      <c r="I47" s="40">
        <v>4.9260000000000002</v>
      </c>
      <c r="J47" s="86">
        <f t="shared" si="3"/>
        <v>4.974037125139219</v>
      </c>
      <c r="K47" s="38">
        <f t="shared" si="4"/>
        <v>4.8037125139218873E-2</v>
      </c>
      <c r="L47" s="86">
        <f t="shared" si="5"/>
        <v>9.9000371251392192</v>
      </c>
      <c r="M47" s="1">
        <v>72.727000000000004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123</v>
      </c>
      <c r="F48" s="1" t="s">
        <v>73</v>
      </c>
      <c r="G48" s="10">
        <f>(C48-VLOOKUP(E48,Riders!$A$2:$E$7777,4,FALSE))/365</f>
        <v>26.101369863013698</v>
      </c>
      <c r="H48" s="1">
        <v>10</v>
      </c>
      <c r="I48" s="40">
        <v>4.9039999999999999</v>
      </c>
      <c r="J48" s="86">
        <f t="shared" si="3"/>
        <v>4.996990099009901</v>
      </c>
      <c r="K48" s="38">
        <f t="shared" si="4"/>
        <v>9.2990099009901073E-2</v>
      </c>
      <c r="L48" s="86">
        <f t="shared" si="5"/>
        <v>9.9009900990099009</v>
      </c>
      <c r="M48" s="1">
        <v>72.72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97</v>
      </c>
      <c r="F49" s="1" t="s">
        <v>26</v>
      </c>
      <c r="G49" s="10">
        <f>(C49-VLOOKUP(E49,Riders!$A$2:$E$7777,4,FALSE))/365</f>
        <v>25.92876712328767</v>
      </c>
      <c r="H49" s="1">
        <v>11</v>
      </c>
      <c r="I49" s="40">
        <v>4.9480000000000004</v>
      </c>
      <c r="J49" s="86">
        <f t="shared" si="3"/>
        <v>4.9649860116752933</v>
      </c>
      <c r="K49" s="38">
        <f t="shared" si="4"/>
        <v>1.69860116752929E-2</v>
      </c>
      <c r="L49" s="86">
        <f t="shared" si="5"/>
        <v>9.9129860116752937</v>
      </c>
      <c r="M49" s="1">
        <v>72.632000000000005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535</v>
      </c>
      <c r="F50" s="1" t="s">
        <v>226</v>
      </c>
      <c r="G50" s="10">
        <f>(C50-VLOOKUP(E50,Riders!$A$2:$E$7777,4,FALSE))/365</f>
        <v>22.005479452054793</v>
      </c>
      <c r="H50" s="1">
        <v>12</v>
      </c>
      <c r="I50" s="40">
        <v>4.9279999999999999</v>
      </c>
      <c r="J50" s="86">
        <f t="shared" si="3"/>
        <v>5.0060489527856733</v>
      </c>
      <c r="K50" s="38">
        <f t="shared" si="4"/>
        <v>7.8048952785673364E-2</v>
      </c>
      <c r="L50" s="86">
        <f t="shared" si="5"/>
        <v>9.9340489527856732</v>
      </c>
      <c r="M50" s="40">
        <v>72.477999999999994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41</v>
      </c>
      <c r="F51" s="1" t="s">
        <v>42</v>
      </c>
      <c r="G51" s="10">
        <f>(C51-VLOOKUP(E51,Riders!$A$2:$E$7777,4,FALSE))/365</f>
        <v>22.476712328767125</v>
      </c>
      <c r="H51" s="1">
        <v>13</v>
      </c>
      <c r="I51" s="40">
        <v>4.9859999999999998</v>
      </c>
      <c r="J51" s="86">
        <f t="shared" si="3"/>
        <v>4.9780188209244391</v>
      </c>
      <c r="K51" s="38">
        <f t="shared" si="4"/>
        <v>-7.9811790755606182E-3</v>
      </c>
      <c r="L51" s="86">
        <f t="shared" si="5"/>
        <v>9.9640188209244389</v>
      </c>
      <c r="M51" s="40">
        <v>72.260000000000005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34</v>
      </c>
      <c r="F52" s="1" t="s">
        <v>35</v>
      </c>
      <c r="G52" s="10">
        <f>(C52-VLOOKUP(E52,Riders!$A$2:$E$7777,4,FALSE))/365</f>
        <v>24.81917808219178</v>
      </c>
      <c r="H52" s="1">
        <v>14</v>
      </c>
      <c r="I52" s="40">
        <v>4.9480000000000004</v>
      </c>
      <c r="J52" s="86">
        <f t="shared" si="3"/>
        <v>5.0280298172446756</v>
      </c>
      <c r="K52" s="38">
        <f t="shared" si="4"/>
        <v>8.0029817244675172E-2</v>
      </c>
      <c r="L52" s="86">
        <f t="shared" si="5"/>
        <v>9.976029817244676</v>
      </c>
      <c r="M52" s="40">
        <v>72.173000000000002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105</v>
      </c>
      <c r="F53" s="1" t="s">
        <v>166</v>
      </c>
      <c r="G53" s="10">
        <f>(C53-VLOOKUP(E53,Riders!$A$2:$E$7777,4,FALSE))/365</f>
        <v>30.265753424657536</v>
      </c>
      <c r="H53" s="1">
        <v>15</v>
      </c>
      <c r="I53" s="40">
        <v>4.9340000000000002</v>
      </c>
      <c r="J53" s="86">
        <f t="shared" si="3"/>
        <v>5.0429974780367486</v>
      </c>
      <c r="K53" s="38">
        <f t="shared" si="4"/>
        <v>0.10899747803674842</v>
      </c>
      <c r="L53" s="86">
        <f t="shared" si="5"/>
        <v>9.9769974780367487</v>
      </c>
      <c r="M53" s="40">
        <v>72.165999999999997</v>
      </c>
    </row>
    <row r="54" spans="1:13">
      <c r="A54" s="1" t="s">
        <v>1116</v>
      </c>
      <c r="B54" s="1">
        <v>2023</v>
      </c>
      <c r="C54" s="2">
        <v>45002</v>
      </c>
      <c r="D54" s="1" t="s">
        <v>64</v>
      </c>
      <c r="E54" s="1" t="s">
        <v>29</v>
      </c>
      <c r="F54" s="1" t="s">
        <v>30</v>
      </c>
      <c r="G54" s="10">
        <f>(C54-VLOOKUP(E54,Riders!$A$2:$E$7777,4,FALSE))/365</f>
        <v>27.063013698630137</v>
      </c>
      <c r="H54" s="1">
        <v>16</v>
      </c>
      <c r="I54" s="40">
        <v>4.9000000000000004</v>
      </c>
      <c r="J54" s="86">
        <f t="shared" si="3"/>
        <v>5.0789333629005426</v>
      </c>
      <c r="K54" s="38">
        <f t="shared" si="4"/>
        <v>0.17893336290054229</v>
      </c>
      <c r="L54" s="86">
        <f t="shared" si="5"/>
        <v>9.978933362900543</v>
      </c>
      <c r="M54" s="40">
        <v>72.152000000000001</v>
      </c>
    </row>
    <row r="55" spans="1:13">
      <c r="A55" s="1" t="s">
        <v>1116</v>
      </c>
      <c r="B55" s="1">
        <v>2023</v>
      </c>
      <c r="C55" s="2">
        <v>45002</v>
      </c>
      <c r="D55" s="1" t="s">
        <v>64</v>
      </c>
      <c r="E55" s="1" t="s">
        <v>141</v>
      </c>
      <c r="F55" s="1" t="s">
        <v>93</v>
      </c>
      <c r="G55" s="10">
        <f>(C55-VLOOKUP(E55,Riders!$A$2:$E$7777,4,FALSE))/365</f>
        <v>27.956164383561642</v>
      </c>
      <c r="H55" s="1">
        <v>17</v>
      </c>
      <c r="I55" s="40">
        <v>4.9320000000000004</v>
      </c>
      <c r="J55" s="86">
        <f t="shared" si="3"/>
        <v>5.0589803649483098</v>
      </c>
      <c r="K55" s="38">
        <f t="shared" si="4"/>
        <v>0.12698036494830944</v>
      </c>
      <c r="L55" s="86">
        <f t="shared" si="5"/>
        <v>9.9909803649483102</v>
      </c>
      <c r="M55" s="40">
        <v>72.064999999999998</v>
      </c>
    </row>
    <row r="56" spans="1:13">
      <c r="A56" s="1" t="s">
        <v>1116</v>
      </c>
      <c r="B56" s="1">
        <v>2023</v>
      </c>
      <c r="C56" s="2">
        <v>45002</v>
      </c>
      <c r="D56" s="1" t="s">
        <v>64</v>
      </c>
      <c r="E56" s="1" t="s">
        <v>110</v>
      </c>
      <c r="F56" s="1" t="s">
        <v>111</v>
      </c>
      <c r="G56" s="10">
        <f>(C56-VLOOKUP(E56,Riders!$A$2:$E$7777,4,FALSE))/365</f>
        <v>25.915068493150685</v>
      </c>
      <c r="H56" s="1">
        <v>18</v>
      </c>
      <c r="I56" s="40">
        <v>4.9619999999999997</v>
      </c>
      <c r="J56" s="86">
        <f t="shared" si="3"/>
        <v>5.0349453778012272</v>
      </c>
      <c r="K56" s="38">
        <f t="shared" si="4"/>
        <v>7.2945377801227451E-2</v>
      </c>
      <c r="L56" s="86">
        <f t="shared" si="5"/>
        <v>9.9969453778012269</v>
      </c>
      <c r="M56" s="40">
        <v>72.022000000000006</v>
      </c>
    </row>
    <row r="57" spans="1:13">
      <c r="A57" s="1" t="s">
        <v>1116</v>
      </c>
      <c r="B57" s="1">
        <v>2023</v>
      </c>
      <c r="C57" s="2">
        <v>45002</v>
      </c>
      <c r="D57" s="1" t="s">
        <v>64</v>
      </c>
      <c r="E57" s="40" t="s">
        <v>130</v>
      </c>
      <c r="F57" s="1" t="s">
        <v>111</v>
      </c>
      <c r="G57" s="10">
        <f>(C57-VLOOKUP(E57,Riders!$A$2:$E$7777,4,FALSE))/365</f>
        <v>23.693150684931506</v>
      </c>
      <c r="H57" s="1">
        <v>19</v>
      </c>
      <c r="I57" s="40">
        <v>4.9580000000000002</v>
      </c>
      <c r="J57" s="86">
        <f t="shared" si="3"/>
        <v>5.0659460934454525</v>
      </c>
      <c r="K57" s="38">
        <f t="shared" si="4"/>
        <v>0.10794609344545236</v>
      </c>
      <c r="L57" s="86">
        <f t="shared" si="5"/>
        <v>10.023946093445453</v>
      </c>
      <c r="M57" s="40">
        <v>71.828000000000003</v>
      </c>
    </row>
    <row r="58" spans="1:13">
      <c r="A58" s="1" t="s">
        <v>1116</v>
      </c>
      <c r="B58" s="1">
        <v>2023</v>
      </c>
      <c r="C58" s="2">
        <v>45002</v>
      </c>
      <c r="D58" s="1" t="s">
        <v>64</v>
      </c>
      <c r="E58" s="1" t="s">
        <v>96</v>
      </c>
      <c r="F58" s="1" t="s">
        <v>166</v>
      </c>
      <c r="G58" s="10">
        <f>(C58-VLOOKUP(E58,Riders!$A$2:$E$7777,4,FALSE))/365</f>
        <v>29.216438356164385</v>
      </c>
      <c r="H58" s="1">
        <v>20</v>
      </c>
      <c r="I58" s="40">
        <v>4.9669999999999996</v>
      </c>
      <c r="J58" s="86">
        <f t="shared" si="3"/>
        <v>5.0609948188693439</v>
      </c>
      <c r="K58" s="38">
        <f t="shared" si="4"/>
        <v>9.3994818869344243E-2</v>
      </c>
      <c r="L58" s="86">
        <f t="shared" si="5"/>
        <v>10.027994818869344</v>
      </c>
      <c r="M58" s="40">
        <v>71.799000000000007</v>
      </c>
    </row>
    <row r="59" spans="1:13">
      <c r="A59" s="1" t="s">
        <v>1116</v>
      </c>
      <c r="B59" s="1">
        <v>2023</v>
      </c>
      <c r="C59" s="2">
        <v>45002</v>
      </c>
      <c r="D59" s="1" t="s">
        <v>64</v>
      </c>
      <c r="E59" s="1" t="s">
        <v>169</v>
      </c>
      <c r="F59" s="1" t="s">
        <v>80</v>
      </c>
      <c r="G59" s="10">
        <f>(C59-VLOOKUP(E59,Riders!$A$2:$E$7777,4,FALSE))/365</f>
        <v>32.726027397260275</v>
      </c>
      <c r="H59" s="1">
        <v>21</v>
      </c>
      <c r="I59" s="40">
        <v>5.0110000000000001</v>
      </c>
      <c r="J59" s="86">
        <f t="shared" si="3"/>
        <v>5.0249621978757206</v>
      </c>
      <c r="K59" s="38">
        <f t="shared" si="4"/>
        <v>1.3962197875720506E-2</v>
      </c>
      <c r="L59" s="86">
        <f t="shared" si="5"/>
        <v>10.035962197875721</v>
      </c>
      <c r="M59" s="40">
        <v>71.742000000000004</v>
      </c>
    </row>
    <row r="60" spans="1:13">
      <c r="A60" s="1" t="s">
        <v>1116</v>
      </c>
      <c r="B60" s="1">
        <v>2023</v>
      </c>
      <c r="C60" s="2">
        <v>45002</v>
      </c>
      <c r="D60" s="1" t="s">
        <v>64</v>
      </c>
      <c r="E60" s="1" t="s">
        <v>91</v>
      </c>
      <c r="F60" s="1" t="s">
        <v>50</v>
      </c>
      <c r="G60" s="10">
        <f>(C60-VLOOKUP(E60,Riders!$A$2:$E$7777,4,FALSE))/365</f>
        <v>27.323287671232876</v>
      </c>
      <c r="H60" s="1">
        <v>22</v>
      </c>
      <c r="I60" s="40">
        <v>5.0119999999999996</v>
      </c>
      <c r="J60" s="86">
        <f t="shared" si="3"/>
        <v>5.0410578050823789</v>
      </c>
      <c r="K60" s="38">
        <f t="shared" si="4"/>
        <v>2.9057805082379318E-2</v>
      </c>
      <c r="L60" s="86">
        <f t="shared" si="5"/>
        <v>10.053057805082378</v>
      </c>
      <c r="M60" s="40">
        <v>71.62</v>
      </c>
    </row>
    <row r="61" spans="1:13">
      <c r="A61" s="1" t="s">
        <v>1116</v>
      </c>
      <c r="B61" s="1">
        <v>2023</v>
      </c>
      <c r="C61" s="2">
        <v>45002</v>
      </c>
      <c r="D61" s="1" t="s">
        <v>64</v>
      </c>
      <c r="E61" s="1" t="s">
        <v>38</v>
      </c>
      <c r="F61" s="1" t="s">
        <v>28</v>
      </c>
      <c r="G61" s="10">
        <f>(C61-VLOOKUP(E61,Riders!$A$2:$E$7777,4,FALSE))/365</f>
        <v>27.169863013698631</v>
      </c>
      <c r="H61" s="1">
        <v>23</v>
      </c>
      <c r="I61" s="40">
        <v>5.0229999999999997</v>
      </c>
      <c r="J61" s="86">
        <f t="shared" si="3"/>
        <v>5.0620223411258802</v>
      </c>
      <c r="K61" s="38">
        <f t="shared" si="4"/>
        <v>3.9022341125880544E-2</v>
      </c>
      <c r="L61" s="86">
        <f t="shared" si="5"/>
        <v>10.08502234112588</v>
      </c>
      <c r="M61" s="40">
        <v>71.393000000000001</v>
      </c>
    </row>
    <row r="62" spans="1:13">
      <c r="A62" s="1" t="s">
        <v>1116</v>
      </c>
      <c r="B62" s="1">
        <v>2023</v>
      </c>
      <c r="C62" s="2">
        <v>45002</v>
      </c>
      <c r="D62" s="1" t="s">
        <v>64</v>
      </c>
      <c r="E62" s="1" t="s">
        <v>55</v>
      </c>
      <c r="F62" s="1" t="s">
        <v>56</v>
      </c>
      <c r="G62" s="10">
        <f>(C62-VLOOKUP(E62,Riders!$A$2:$E$7777,4,FALSE))/365</f>
        <v>23.17808219178082</v>
      </c>
      <c r="H62" s="1">
        <v>24</v>
      </c>
      <c r="I62" s="40">
        <v>5.032</v>
      </c>
      <c r="J62" s="86">
        <f t="shared" si="3"/>
        <v>5.1109879552018036</v>
      </c>
      <c r="K62" s="38">
        <f t="shared" si="4"/>
        <v>7.8987955201803572E-2</v>
      </c>
      <c r="L62" s="86">
        <f t="shared" si="5"/>
        <v>10.142987955201804</v>
      </c>
      <c r="M62" s="40">
        <v>70.984999999999999</v>
      </c>
    </row>
    <row r="63" spans="1:13">
      <c r="A63" s="1" t="s">
        <v>1116</v>
      </c>
      <c r="B63" s="1">
        <v>2023</v>
      </c>
      <c r="C63" s="2">
        <v>45002</v>
      </c>
      <c r="D63" s="1" t="s">
        <v>64</v>
      </c>
      <c r="E63" s="1" t="s">
        <v>122</v>
      </c>
      <c r="F63" s="1" t="s">
        <v>33</v>
      </c>
      <c r="G63" s="10">
        <f>(C63-VLOOKUP(E63,Riders!$A$2:$E$7777,4,FALSE))/365</f>
        <v>27.435616438356163</v>
      </c>
      <c r="H63" s="1">
        <v>25</v>
      </c>
      <c r="I63" s="40">
        <v>5.0019999999999998</v>
      </c>
      <c r="J63" s="86">
        <f t="shared" si="3"/>
        <v>5.1449904308243033</v>
      </c>
      <c r="K63" s="38">
        <f t="shared" si="4"/>
        <v>0.14299043082430352</v>
      </c>
      <c r="L63" s="86">
        <f t="shared" si="5"/>
        <v>10.146990430824303</v>
      </c>
      <c r="M63" s="40">
        <v>70.956999999999994</v>
      </c>
    </row>
    <row r="64" spans="1:13">
      <c r="A64" s="1" t="s">
        <v>1116</v>
      </c>
      <c r="B64" s="1">
        <v>2023</v>
      </c>
      <c r="C64" s="2">
        <v>45002</v>
      </c>
      <c r="D64" s="1" t="s">
        <v>64</v>
      </c>
      <c r="E64" s="40" t="s">
        <v>101</v>
      </c>
      <c r="F64" s="1" t="s">
        <v>102</v>
      </c>
      <c r="G64" s="10">
        <f>(C64-VLOOKUP(E64,Riders!$A$2:$E$7777,4,FALSE))/365</f>
        <v>29.142465753424659</v>
      </c>
      <c r="H64" s="1">
        <v>26</v>
      </c>
      <c r="I64" s="40">
        <v>5</v>
      </c>
      <c r="J64" s="86">
        <f t="shared" si="3"/>
        <v>5.1630319712047434</v>
      </c>
      <c r="K64" s="38">
        <f t="shared" si="4"/>
        <v>0.16303197120474344</v>
      </c>
      <c r="L64" s="86">
        <f t="shared" si="5"/>
        <v>10.163031971204743</v>
      </c>
      <c r="M64" s="40">
        <v>70.844999999999999</v>
      </c>
    </row>
    <row r="65" spans="1:13">
      <c r="A65" s="1" t="s">
        <v>1116</v>
      </c>
      <c r="B65" s="1">
        <v>2023</v>
      </c>
      <c r="C65" s="2">
        <v>45002</v>
      </c>
      <c r="D65" s="1" t="s">
        <v>64</v>
      </c>
      <c r="E65" s="1" t="s">
        <v>113</v>
      </c>
      <c r="F65" s="1" t="s">
        <v>114</v>
      </c>
      <c r="G65" s="10">
        <f>(C65-VLOOKUP(E65,Riders!$A$2:$E$7777,4,FALSE))/365</f>
        <v>28.098630136986301</v>
      </c>
      <c r="H65" s="1">
        <v>27</v>
      </c>
      <c r="I65" s="40">
        <v>5.0750000000000002</v>
      </c>
      <c r="J65" s="86">
        <f t="shared" si="3"/>
        <v>5.099952658206381</v>
      </c>
      <c r="K65" s="38">
        <f t="shared" si="4"/>
        <v>2.4952658206380818E-2</v>
      </c>
      <c r="L65" s="86">
        <f t="shared" si="5"/>
        <v>10.174952658206381</v>
      </c>
      <c r="M65" s="40">
        <v>70.762</v>
      </c>
    </row>
    <row r="66" spans="1:13">
      <c r="A66" s="1" t="s">
        <v>1116</v>
      </c>
      <c r="B66" s="1">
        <v>2023</v>
      </c>
      <c r="C66" s="2">
        <v>45002</v>
      </c>
      <c r="D66" s="1" t="s">
        <v>64</v>
      </c>
      <c r="E66" s="1" t="s">
        <v>170</v>
      </c>
      <c r="F66" s="1" t="s">
        <v>40</v>
      </c>
      <c r="G66" s="10">
        <f>(C66-VLOOKUP(E66,Riders!$A$2:$E$7777,4,FALSE))/365</f>
        <v>24.421917808219177</v>
      </c>
      <c r="H66" s="1">
        <v>28</v>
      </c>
      <c r="I66" s="40">
        <v>5.0579999999999998</v>
      </c>
      <c r="J66" s="86">
        <f t="shared" ref="J66:J81" si="6">L66-I66</f>
        <v>5.1169526582063813</v>
      </c>
      <c r="K66" s="38">
        <f t="shared" ref="K66:K81" si="7">J66-I66</f>
        <v>5.8952658206381514E-2</v>
      </c>
      <c r="L66" s="86">
        <f t="shared" si="5"/>
        <v>10.174952658206381</v>
      </c>
      <c r="M66" s="40">
        <v>70.762</v>
      </c>
    </row>
    <row r="67" spans="1:13">
      <c r="A67" s="1" t="s">
        <v>1116</v>
      </c>
      <c r="B67" s="1">
        <v>2023</v>
      </c>
      <c r="C67" s="2">
        <v>45002</v>
      </c>
      <c r="D67" s="1" t="s">
        <v>64</v>
      </c>
      <c r="E67" s="40" t="s">
        <v>165</v>
      </c>
      <c r="F67" s="1" t="s">
        <v>44</v>
      </c>
      <c r="G67" s="10">
        <f>(C67-VLOOKUP(E67,Riders!$A$2:$E$7777,4,FALSE))/365</f>
        <v>33.208219178082189</v>
      </c>
      <c r="H67" s="1">
        <v>29</v>
      </c>
      <c r="I67" s="40">
        <v>5.0750000000000002</v>
      </c>
      <c r="J67" s="86">
        <f t="shared" si="6"/>
        <v>5.1390698812614373</v>
      </c>
      <c r="K67" s="38">
        <f t="shared" si="7"/>
        <v>6.4069881261437089E-2</v>
      </c>
      <c r="L67" s="86">
        <f t="shared" si="5"/>
        <v>10.214069881261437</v>
      </c>
      <c r="M67" s="40">
        <v>70.491</v>
      </c>
    </row>
    <row r="68" spans="1:13">
      <c r="A68" s="1" t="s">
        <v>1116</v>
      </c>
      <c r="B68" s="1">
        <v>2023</v>
      </c>
      <c r="C68" s="2">
        <v>45002</v>
      </c>
      <c r="D68" s="1" t="s">
        <v>64</v>
      </c>
      <c r="E68" s="1" t="s">
        <v>736</v>
      </c>
      <c r="F68" s="1" t="s">
        <v>40</v>
      </c>
      <c r="G68" s="10">
        <f>(C68-VLOOKUP(E68,Riders!$A$2:$E$7777,4,FALSE))/365</f>
        <v>29.646575342465752</v>
      </c>
      <c r="H68" s="1">
        <v>30</v>
      </c>
      <c r="I68" s="40">
        <v>5.0419999999999998</v>
      </c>
      <c r="J68" s="86">
        <f t="shared" si="6"/>
        <v>5.1929780374429626</v>
      </c>
      <c r="K68" s="38">
        <f t="shared" si="7"/>
        <v>0.15097803744296279</v>
      </c>
      <c r="L68" s="86">
        <f t="shared" si="5"/>
        <v>10.234978037442962</v>
      </c>
      <c r="M68" s="40">
        <v>70.346999999999994</v>
      </c>
    </row>
    <row r="69" spans="1:13">
      <c r="A69" s="1" t="s">
        <v>1116</v>
      </c>
      <c r="B69" s="1">
        <v>2023</v>
      </c>
      <c r="C69" s="2">
        <v>45002</v>
      </c>
      <c r="D69" s="1" t="s">
        <v>64</v>
      </c>
      <c r="E69" s="1" t="s">
        <v>230</v>
      </c>
      <c r="F69" s="1" t="s">
        <v>210</v>
      </c>
      <c r="G69" s="10">
        <f>(C69-VLOOKUP(E69,Riders!$A$2:$E$7777,4,FALSE))/365</f>
        <v>24.243835616438357</v>
      </c>
      <c r="H69" s="1">
        <v>31</v>
      </c>
      <c r="I69" s="40">
        <v>5.0709999999999997</v>
      </c>
      <c r="J69" s="86">
        <f t="shared" si="6"/>
        <v>5.1880407796870998</v>
      </c>
      <c r="K69" s="38">
        <f t="shared" si="7"/>
        <v>0.11704077968710003</v>
      </c>
      <c r="L69" s="86">
        <f t="shared" si="5"/>
        <v>10.259040779687099</v>
      </c>
      <c r="M69" s="40">
        <v>70.182000000000002</v>
      </c>
    </row>
    <row r="70" spans="1:13">
      <c r="A70" s="1" t="s">
        <v>1116</v>
      </c>
      <c r="B70" s="1">
        <v>2023</v>
      </c>
      <c r="C70" s="2">
        <v>45002</v>
      </c>
      <c r="D70" s="1" t="s">
        <v>64</v>
      </c>
      <c r="E70" s="1" t="s">
        <v>161</v>
      </c>
      <c r="F70" s="1" t="s">
        <v>162</v>
      </c>
      <c r="G70" s="10">
        <f>(C70-VLOOKUP(E70,Riders!$A$2:$E$7777,4,FALSE))/365</f>
        <v>22.805479452054794</v>
      </c>
      <c r="H70" s="1">
        <v>32</v>
      </c>
      <c r="I70" s="40">
        <v>5.07</v>
      </c>
      <c r="J70" s="86">
        <f t="shared" si="6"/>
        <v>5.2070521988609606</v>
      </c>
      <c r="K70" s="38">
        <f t="shared" si="7"/>
        <v>0.13705219886096032</v>
      </c>
      <c r="L70" s="86">
        <f t="shared" si="5"/>
        <v>10.277052198860961</v>
      </c>
      <c r="M70" s="40">
        <v>70.058999999999997</v>
      </c>
    </row>
    <row r="71" spans="1:13">
      <c r="A71" s="1" t="s">
        <v>1116</v>
      </c>
      <c r="B71" s="1">
        <v>2023</v>
      </c>
      <c r="C71" s="2">
        <v>45002</v>
      </c>
      <c r="D71" s="1" t="s">
        <v>64</v>
      </c>
      <c r="E71" t="s">
        <v>209</v>
      </c>
      <c r="F71" s="1" t="s">
        <v>210</v>
      </c>
      <c r="G71" s="10">
        <f>(C71-VLOOKUP(E71,Riders!$A$2:$E$7777,4,FALSE))/365</f>
        <v>25.728767123287671</v>
      </c>
      <c r="H71" s="1">
        <v>33</v>
      </c>
      <c r="I71" s="40">
        <v>5.0880000000000001</v>
      </c>
      <c r="J71" s="86">
        <f t="shared" si="6"/>
        <v>5.2040365367297055</v>
      </c>
      <c r="K71" s="38">
        <f t="shared" si="7"/>
        <v>0.11603653672970538</v>
      </c>
      <c r="L71" s="86">
        <f t="shared" ref="L71:L90" si="8">200*3.6/M71</f>
        <v>10.292036536729706</v>
      </c>
      <c r="M71" s="40">
        <v>69.956999999999994</v>
      </c>
    </row>
    <row r="72" spans="1:13">
      <c r="A72" s="1" t="s">
        <v>1116</v>
      </c>
      <c r="B72" s="1">
        <v>2023</v>
      </c>
      <c r="C72" s="2">
        <v>45002</v>
      </c>
      <c r="D72" s="1" t="s">
        <v>64</v>
      </c>
      <c r="E72" s="1" t="s">
        <v>679</v>
      </c>
      <c r="F72" s="1" t="s">
        <v>93</v>
      </c>
      <c r="G72" s="10">
        <f>(C72-VLOOKUP(E72,Riders!$A$2:$E$7777,4,FALSE))/365</f>
        <v>25.342465753424658</v>
      </c>
      <c r="H72" s="1">
        <v>34</v>
      </c>
      <c r="I72" s="40">
        <v>5.125</v>
      </c>
      <c r="J72" s="86">
        <f t="shared" si="6"/>
        <v>5.1829500064424678</v>
      </c>
      <c r="K72" s="38">
        <f t="shared" si="7"/>
        <v>5.7950006442467838E-2</v>
      </c>
      <c r="L72" s="86">
        <f t="shared" si="8"/>
        <v>10.307950006442468</v>
      </c>
      <c r="M72" s="40">
        <v>69.849000000000004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49</v>
      </c>
      <c r="F73" s="1" t="s">
        <v>50</v>
      </c>
      <c r="G73" s="10">
        <f>(C73-VLOOKUP(E73,Riders!$A$2:$E$7777,4,FALSE))/365</f>
        <v>25.301369863013697</v>
      </c>
      <c r="H73" s="1">
        <v>35</v>
      </c>
      <c r="I73" s="40">
        <v>5.0940000000000003</v>
      </c>
      <c r="J73" s="86">
        <f t="shared" si="6"/>
        <v>5.2250300111789487</v>
      </c>
      <c r="K73" s="38">
        <f t="shared" si="7"/>
        <v>0.13103001117894841</v>
      </c>
      <c r="L73" s="86">
        <f t="shared" si="8"/>
        <v>10.319030011178949</v>
      </c>
      <c r="M73" s="40">
        <v>69.774000000000001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108</v>
      </c>
      <c r="F74" s="1" t="s">
        <v>56</v>
      </c>
      <c r="G74" s="10">
        <f>(C74-VLOOKUP(E74,Riders!$A$2:$E$7777,4,FALSE))/365</f>
        <v>24.936986301369863</v>
      </c>
      <c r="H74" s="1">
        <v>36</v>
      </c>
      <c r="I74" s="40">
        <v>5.1310000000000002</v>
      </c>
      <c r="J74" s="86">
        <f t="shared" si="6"/>
        <v>5.2160575555076534</v>
      </c>
      <c r="K74" s="38">
        <f t="shared" si="7"/>
        <v>8.5057555507653149E-2</v>
      </c>
      <c r="L74" s="86">
        <f t="shared" si="8"/>
        <v>10.347057555507654</v>
      </c>
      <c r="M74" s="40">
        <v>69.584999999999994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967</v>
      </c>
      <c r="F75" s="1" t="s">
        <v>59</v>
      </c>
      <c r="G75" s="10">
        <f>(C75-VLOOKUP(E75,Riders!$A$2:$E$7777,4,FALSE))/365</f>
        <v>20.747945205479454</v>
      </c>
      <c r="H75" s="1">
        <v>37</v>
      </c>
      <c r="I75" s="40">
        <v>5.1159999999999997</v>
      </c>
      <c r="J75" s="86">
        <f t="shared" si="6"/>
        <v>5.2520663556246756</v>
      </c>
      <c r="K75" s="38">
        <f t="shared" si="7"/>
        <v>0.13606635562467595</v>
      </c>
      <c r="L75" s="86">
        <f t="shared" si="8"/>
        <v>10.368066355624675</v>
      </c>
      <c r="M75" s="40">
        <v>69.444000000000003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163</v>
      </c>
      <c r="F76" s="1" t="s">
        <v>35</v>
      </c>
      <c r="G76" s="10">
        <f>(C76-VLOOKUP(E76,Riders!$A$2:$E$7777,4,FALSE))/365</f>
        <v>21.747945205479454</v>
      </c>
      <c r="H76" s="1">
        <v>38</v>
      </c>
      <c r="I76" s="40">
        <v>5.1609999999999996</v>
      </c>
      <c r="J76" s="86">
        <f t="shared" si="6"/>
        <v>5.2400169883277474</v>
      </c>
      <c r="K76" s="38">
        <f t="shared" si="7"/>
        <v>7.9016988327747839E-2</v>
      </c>
      <c r="L76" s="86">
        <f t="shared" si="8"/>
        <v>10.401016988327747</v>
      </c>
      <c r="M76" s="40">
        <v>69.224000000000004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187</v>
      </c>
      <c r="F77" s="1" t="s">
        <v>61</v>
      </c>
      <c r="G77" s="10">
        <f>(C77-VLOOKUP(E77,Riders!$A$2:$E$7777,4,FALSE))/365</f>
        <v>25.745205479452054</v>
      </c>
      <c r="H77" s="1">
        <v>39</v>
      </c>
      <c r="I77" s="40">
        <v>5.1360000000000001</v>
      </c>
      <c r="J77" s="86">
        <f t="shared" si="6"/>
        <v>5.2900187089113482</v>
      </c>
      <c r="K77" s="38">
        <f t="shared" si="7"/>
        <v>0.15401870891134806</v>
      </c>
      <c r="L77" s="86">
        <f t="shared" si="8"/>
        <v>10.426018708911348</v>
      </c>
      <c r="M77" s="40">
        <v>69.058000000000007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1117</v>
      </c>
      <c r="F78" s="1" t="s">
        <v>24</v>
      </c>
      <c r="G78" s="10">
        <f>(C78-VLOOKUP(E78,Riders!$A$2:$E$7777,4,FALSE))/365</f>
        <v>18.602739726027398</v>
      </c>
      <c r="H78" s="1">
        <v>40</v>
      </c>
      <c r="I78" s="40">
        <v>5.1639999999999997</v>
      </c>
      <c r="J78" s="86">
        <f t="shared" si="6"/>
        <v>5.2759269205115569</v>
      </c>
      <c r="K78" s="38">
        <f t="shared" si="7"/>
        <v>0.11192692051155717</v>
      </c>
      <c r="L78" s="86">
        <f t="shared" si="8"/>
        <v>10.439926920511557</v>
      </c>
      <c r="M78" s="40">
        <v>68.965999999999994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23</v>
      </c>
      <c r="F79" s="1" t="s">
        <v>24</v>
      </c>
      <c r="G79" s="10">
        <f>(C79-VLOOKUP(E79,Riders!$A$2:$E$7777,4,FALSE))/365</f>
        <v>21.416438356164385</v>
      </c>
      <c r="H79" s="1">
        <v>41</v>
      </c>
      <c r="I79" s="40">
        <v>5.1879999999999997</v>
      </c>
      <c r="J79" s="86">
        <f t="shared" si="6"/>
        <v>5.2730109404739425</v>
      </c>
      <c r="K79" s="38">
        <f t="shared" si="7"/>
        <v>8.5010940473942753E-2</v>
      </c>
      <c r="L79" s="86">
        <f t="shared" si="8"/>
        <v>10.461010940473942</v>
      </c>
      <c r="M79" s="40">
        <v>68.826999999999998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1" t="s">
        <v>142</v>
      </c>
      <c r="F80" s="1" t="s">
        <v>143</v>
      </c>
      <c r="G80" s="10">
        <f>(C80-VLOOKUP(E80,Riders!$A$2:$E$7777,4,FALSE))/365</f>
        <v>22.654794520547945</v>
      </c>
      <c r="H80" s="1">
        <v>42</v>
      </c>
      <c r="I80" s="40">
        <v>5.1740000000000004</v>
      </c>
      <c r="J80" s="86">
        <f t="shared" si="6"/>
        <v>5.3150520519208078</v>
      </c>
      <c r="K80" s="38">
        <f t="shared" si="7"/>
        <v>0.14105205192080739</v>
      </c>
      <c r="L80" s="86">
        <f t="shared" si="8"/>
        <v>10.489052051920808</v>
      </c>
      <c r="M80" s="40">
        <v>68.643000000000001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822</v>
      </c>
      <c r="F81" s="1" t="s">
        <v>205</v>
      </c>
      <c r="G81" s="10">
        <f>(C81-VLOOKUP(E81,Riders!$A$2:$E$7777,4,FALSE))/365</f>
        <v>20.835616438356166</v>
      </c>
      <c r="H81" s="1">
        <v>43</v>
      </c>
      <c r="I81" s="40">
        <v>5.2009999999999996</v>
      </c>
      <c r="J81" s="86">
        <f t="shared" si="6"/>
        <v>5.2979938464230516</v>
      </c>
      <c r="K81" s="38">
        <f t="shared" si="7"/>
        <v>9.6993846423051977E-2</v>
      </c>
      <c r="L81" s="86">
        <f t="shared" si="8"/>
        <v>10.498993846423051</v>
      </c>
      <c r="M81" s="40">
        <v>68.578000000000003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788</v>
      </c>
      <c r="F82" s="1" t="s">
        <v>205</v>
      </c>
      <c r="G82" s="10">
        <f>(C82-VLOOKUP(E82,Riders!$A$2:$E$7777,4,FALSE))/365</f>
        <v>22.243835616438357</v>
      </c>
      <c r="H82" s="1">
        <v>44</v>
      </c>
      <c r="I82" s="40"/>
      <c r="J82" s="86"/>
      <c r="K82" s="38"/>
      <c r="L82" s="86">
        <f t="shared" si="8"/>
        <v>10.518934081346424</v>
      </c>
      <c r="M82" s="40">
        <v>68.447999999999993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60</v>
      </c>
      <c r="F83" s="1" t="s">
        <v>61</v>
      </c>
      <c r="G83" s="10">
        <f>(C83-VLOOKUP(E83,Riders!$A$2:$E$7777,4,FALSE))/365</f>
        <v>33.323287671232876</v>
      </c>
      <c r="H83" s="1">
        <v>45</v>
      </c>
      <c r="I83" s="40">
        <v>5.2229999999999999</v>
      </c>
      <c r="J83" s="86">
        <f t="shared" ref="J83:J90" si="9">L83-I83</f>
        <v>5.3119408872761342</v>
      </c>
      <c r="K83" s="38">
        <f t="shared" ref="K83:K146" si="10">J83-I83</f>
        <v>8.8940887276134362E-2</v>
      </c>
      <c r="L83" s="86">
        <f t="shared" si="8"/>
        <v>10.534940887276134</v>
      </c>
      <c r="M83" s="40">
        <v>68.343999999999994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149</v>
      </c>
      <c r="F84" s="1" t="s">
        <v>150</v>
      </c>
      <c r="G84" s="10">
        <f>(C84-VLOOKUP(E84,Riders!$A$2:$E$7777,4,FALSE))/365</f>
        <v>23.682191780821917</v>
      </c>
      <c r="H84" s="1">
        <v>46</v>
      </c>
      <c r="I84" s="40">
        <v>5.226</v>
      </c>
      <c r="J84" s="86">
        <f t="shared" si="9"/>
        <v>5.3420317040951124</v>
      </c>
      <c r="K84" s="38">
        <f t="shared" si="10"/>
        <v>0.11603170409511243</v>
      </c>
      <c r="L84" s="86">
        <f t="shared" si="8"/>
        <v>10.568031704095112</v>
      </c>
      <c r="M84" s="40">
        <v>68.13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1118</v>
      </c>
      <c r="F85" s="1" t="s">
        <v>162</v>
      </c>
      <c r="G85" s="10">
        <f>(C85-VLOOKUP(E85,Riders!$A$2:$E$7777,4,FALSE))/365</f>
        <v>33.098630136986301</v>
      </c>
      <c r="H85" s="1">
        <v>47</v>
      </c>
      <c r="I85" s="40">
        <v>5.2110000000000003</v>
      </c>
      <c r="J85" s="86">
        <f t="shared" si="9"/>
        <v>5.3800388043893967</v>
      </c>
      <c r="K85" s="38">
        <f t="shared" si="10"/>
        <v>0.16903880438939645</v>
      </c>
      <c r="L85" s="86">
        <f t="shared" si="8"/>
        <v>10.591038804389397</v>
      </c>
      <c r="M85" s="40">
        <v>67.981999999999999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139</v>
      </c>
      <c r="F86" s="1" t="s">
        <v>140</v>
      </c>
      <c r="G86" s="10">
        <f>(C86-VLOOKUP(E86,Riders!$A$2:$E$7777,4,FALSE))/365</f>
        <v>29.197260273972603</v>
      </c>
      <c r="H86" s="1">
        <v>48</v>
      </c>
      <c r="I86" s="40">
        <v>5.2370000000000001</v>
      </c>
      <c r="J86" s="86">
        <f t="shared" si="9"/>
        <v>5.3779287178050694</v>
      </c>
      <c r="K86" s="38">
        <f t="shared" si="10"/>
        <v>0.14092871780506933</v>
      </c>
      <c r="L86" s="86">
        <f t="shared" si="8"/>
        <v>10.61492871780507</v>
      </c>
      <c r="M86" s="40">
        <v>67.828999999999994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109</v>
      </c>
      <c r="F87" s="1" t="s">
        <v>59</v>
      </c>
      <c r="G87" s="10">
        <f>(C87-VLOOKUP(E87,Riders!$A$2:$E$7777,4,FALSE))/365</f>
        <v>22.032876712328768</v>
      </c>
      <c r="H87" s="1">
        <v>49</v>
      </c>
      <c r="I87" s="40">
        <v>5.2439999999999998</v>
      </c>
      <c r="J87" s="86">
        <f t="shared" si="9"/>
        <v>5.4929739628381391</v>
      </c>
      <c r="K87" s="38">
        <f t="shared" si="10"/>
        <v>0.24897396283813933</v>
      </c>
      <c r="L87" s="86">
        <f t="shared" si="8"/>
        <v>10.736973962838139</v>
      </c>
      <c r="M87" s="40">
        <v>67.058000000000007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128</v>
      </c>
      <c r="F88" s="1" t="s">
        <v>129</v>
      </c>
      <c r="G88" s="10">
        <f>(C88-VLOOKUP(E88,Riders!$A$2:$E$7777,4,FALSE))/365</f>
        <v>21.021917808219179</v>
      </c>
      <c r="H88" s="1">
        <v>50</v>
      </c>
      <c r="I88" s="40">
        <v>5.5090000000000003</v>
      </c>
      <c r="J88" s="86">
        <f t="shared" si="9"/>
        <v>5.6399625270981719</v>
      </c>
      <c r="K88" s="38">
        <f t="shared" si="10"/>
        <v>0.13096252709817158</v>
      </c>
      <c r="L88" s="86">
        <f t="shared" si="8"/>
        <v>11.148962527098172</v>
      </c>
      <c r="M88" s="40">
        <v>64.58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1119</v>
      </c>
      <c r="F89" s="1" t="s">
        <v>159</v>
      </c>
      <c r="G89" s="10">
        <f>(C89-VLOOKUP(E89,Riders!$A$2:$E$7777,4,FALSE))/365</f>
        <v>22.008219178082193</v>
      </c>
      <c r="H89" s="1">
        <v>51</v>
      </c>
      <c r="I89" s="40">
        <v>5.5780000000000003</v>
      </c>
      <c r="J89" s="86">
        <f t="shared" si="9"/>
        <v>5.7390179657660196</v>
      </c>
      <c r="K89" s="38">
        <f t="shared" si="10"/>
        <v>0.16101796576601934</v>
      </c>
      <c r="L89" s="86">
        <f t="shared" si="8"/>
        <v>11.31701796576602</v>
      </c>
      <c r="M89" s="40">
        <v>63.621000000000002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683</v>
      </c>
      <c r="F90" s="1" t="s">
        <v>159</v>
      </c>
      <c r="G90" s="10">
        <f>(C90-VLOOKUP(E90,Riders!$A$2:$E$7777,4,FALSE))/365</f>
        <v>20.583561643835615</v>
      </c>
      <c r="H90" s="1">
        <v>52</v>
      </c>
      <c r="I90" s="40">
        <v>5.6740000000000004</v>
      </c>
      <c r="J90" s="86">
        <f t="shared" si="9"/>
        <v>5.8809421450466202</v>
      </c>
      <c r="K90" s="38">
        <f t="shared" si="10"/>
        <v>0.20694214504661979</v>
      </c>
      <c r="L90" s="86">
        <f t="shared" si="8"/>
        <v>11.554942145046621</v>
      </c>
      <c r="M90" s="40">
        <v>62.311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90</v>
      </c>
      <c r="F91" s="4" t="s">
        <v>22</v>
      </c>
      <c r="G91" s="10">
        <f>(C91-VLOOKUP(E91,Riders!$A$2:$E$7777,4,FALSE))/365</f>
        <v>25.972602739726028</v>
      </c>
      <c r="H91" s="4">
        <v>1</v>
      </c>
      <c r="I91" s="42">
        <v>4.6719999999999997</v>
      </c>
      <c r="J91" s="77">
        <v>4.7130204645585136</v>
      </c>
      <c r="K91" s="41">
        <f t="shared" si="10"/>
        <v>4.1020464558513936E-2</v>
      </c>
      <c r="L91" s="77">
        <v>9.3850204645585134</v>
      </c>
      <c r="M91" s="42">
        <v>76.718000000000004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182</v>
      </c>
      <c r="F92" s="4" t="s">
        <v>476</v>
      </c>
      <c r="G92" s="10">
        <f>(C92-VLOOKUP(E92,Riders!$A$2:$E$7777,4,FALSE))/365</f>
        <v>22.5013698630137</v>
      </c>
      <c r="H92" s="4">
        <v>2</v>
      </c>
      <c r="I92" s="42">
        <v>4.7389999999999999</v>
      </c>
      <c r="J92" s="77">
        <v>4.7530438216023105</v>
      </c>
      <c r="K92" s="41">
        <f t="shared" si="10"/>
        <v>1.4043821602310658E-2</v>
      </c>
      <c r="L92" s="77">
        <v>9.4920438216023104</v>
      </c>
      <c r="M92" s="42">
        <v>75.852999999999994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s="42" t="s">
        <v>21</v>
      </c>
      <c r="F93" s="4" t="s">
        <v>22</v>
      </c>
      <c r="G93" s="10">
        <f>(C93-VLOOKUP(E93,Riders!$A$2:$E$7777,4,FALSE))/365</f>
        <v>29.969863013698632</v>
      </c>
      <c r="H93" s="4">
        <v>3</v>
      </c>
      <c r="I93" s="42">
        <v>4.782</v>
      </c>
      <c r="J93" s="77">
        <v>4.7869964514971493</v>
      </c>
      <c r="K93" s="41">
        <f t="shared" si="10"/>
        <v>4.9964514971492235E-3</v>
      </c>
      <c r="L93" s="77">
        <v>9.5689964514971493</v>
      </c>
      <c r="M93" s="42">
        <v>75.242999999999995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97</v>
      </c>
      <c r="F94" s="4" t="s">
        <v>26</v>
      </c>
      <c r="G94" s="10">
        <f>(C94-VLOOKUP(E94,Riders!$A$2:$E$7777,4,FALSE))/365</f>
        <v>25.876712328767123</v>
      </c>
      <c r="H94" s="4">
        <v>4</v>
      </c>
      <c r="I94" s="42">
        <v>4.7729999999999997</v>
      </c>
      <c r="J94" s="77">
        <v>4.8139617320444188</v>
      </c>
      <c r="K94" s="41">
        <f t="shared" si="10"/>
        <v>4.0961732044419108E-2</v>
      </c>
      <c r="L94" s="77">
        <v>9.5869617320444185</v>
      </c>
      <c r="M94" s="42">
        <v>75.102000000000004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103</v>
      </c>
      <c r="F95" s="4" t="s">
        <v>37</v>
      </c>
      <c r="G95" s="10">
        <f>(C95-VLOOKUP(E95,Riders!$A$2:$E$7777,4,FALSE))/365</f>
        <v>24.158904109589042</v>
      </c>
      <c r="H95" s="4">
        <v>5</v>
      </c>
      <c r="I95" s="42">
        <v>4.7530000000000001</v>
      </c>
      <c r="J95" s="77">
        <v>4.8459761092150178</v>
      </c>
      <c r="K95" s="41">
        <f t="shared" si="10"/>
        <v>9.2976109215017644E-2</v>
      </c>
      <c r="L95" s="77">
        <v>9.5989761092150179</v>
      </c>
      <c r="M95" s="42">
        <v>75.007999999999996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467</v>
      </c>
      <c r="F96" s="4" t="s">
        <v>30</v>
      </c>
      <c r="G96" s="10">
        <f>(C96-VLOOKUP(E96,Riders!$A$2:$E$7777,4,FALSE))/365</f>
        <v>23.602739726027398</v>
      </c>
      <c r="H96" s="4">
        <v>6</v>
      </c>
      <c r="I96" s="42">
        <v>4.7610000000000001</v>
      </c>
      <c r="J96" s="77">
        <v>4.8510470990307839</v>
      </c>
      <c r="K96" s="41">
        <f t="shared" si="10"/>
        <v>9.0047099030783784E-2</v>
      </c>
      <c r="L96" s="77">
        <v>9.612047099030784</v>
      </c>
      <c r="M96" s="42">
        <v>74.906000000000006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194</v>
      </c>
      <c r="F97" s="4" t="s">
        <v>50</v>
      </c>
      <c r="G97" s="10">
        <f>(C97-VLOOKUP(E97,Riders!$A$2:$E$7777,4,FALSE))/365</f>
        <v>35.167123287671231</v>
      </c>
      <c r="H97" s="4">
        <v>7</v>
      </c>
      <c r="I97" s="42">
        <v>4.7759999999999998</v>
      </c>
      <c r="J97" s="77">
        <v>4.8570091112211191</v>
      </c>
      <c r="K97" s="41">
        <f t="shared" si="10"/>
        <v>8.1009111221119312E-2</v>
      </c>
      <c r="L97" s="77">
        <v>9.6330091112211189</v>
      </c>
      <c r="M97" s="42">
        <v>74.742999999999995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141</v>
      </c>
      <c r="F98" s="4" t="s">
        <v>93</v>
      </c>
      <c r="G98" s="10">
        <f>(C98-VLOOKUP(E98,Riders!$A$2:$E$7777,4,FALSE))/365</f>
        <v>27.904109589041095</v>
      </c>
      <c r="H98" s="4">
        <v>8</v>
      </c>
      <c r="I98" s="42">
        <v>4.782</v>
      </c>
      <c r="J98" s="77">
        <v>4.8640437823209464</v>
      </c>
      <c r="K98" s="41">
        <f t="shared" si="10"/>
        <v>8.2043782320946335E-2</v>
      </c>
      <c r="L98" s="77">
        <v>9.6460437823209464</v>
      </c>
      <c r="M98" s="42">
        <v>74.641999999999996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99</v>
      </c>
      <c r="F99" s="4" t="s">
        <v>100</v>
      </c>
      <c r="G99" s="10">
        <f>(C99-VLOOKUP(E99,Riders!$A$2:$E$7777,4,FALSE))/365</f>
        <v>23.87945205479452</v>
      </c>
      <c r="H99" s="4">
        <v>9</v>
      </c>
      <c r="I99" s="42">
        <v>4.8099999999999996</v>
      </c>
      <c r="J99" s="77">
        <v>4.8440627514078853</v>
      </c>
      <c r="K99" s="41">
        <f t="shared" si="10"/>
        <v>3.4062751407885727E-2</v>
      </c>
      <c r="L99" s="77">
        <v>9.6540627514078849</v>
      </c>
      <c r="M99" s="42">
        <v>74.58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200</v>
      </c>
      <c r="F100" s="4" t="s">
        <v>44</v>
      </c>
      <c r="G100" s="10">
        <f>(C100-VLOOKUP(E100,Riders!$A$2:$E$7777,4,FALSE))/365</f>
        <v>27.624657534246577</v>
      </c>
      <c r="H100" s="4">
        <v>10</v>
      </c>
      <c r="I100" s="42">
        <v>4.8209999999999997</v>
      </c>
      <c r="J100" s="77">
        <v>4.8600627655569308</v>
      </c>
      <c r="K100" s="41">
        <f t="shared" si="10"/>
        <v>3.9062765556931112E-2</v>
      </c>
      <c r="L100" s="77">
        <v>9.6810627655569306</v>
      </c>
      <c r="M100" s="42">
        <v>74.372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106</v>
      </c>
      <c r="F101" s="4" t="s">
        <v>107</v>
      </c>
      <c r="G101" s="10">
        <f>(C101-VLOOKUP(E101,Riders!$A$2:$E$7777,4,FALSE))/365</f>
        <v>29.375342465753423</v>
      </c>
      <c r="H101" s="4">
        <v>11</v>
      </c>
      <c r="I101" s="42">
        <v>4.8140000000000001</v>
      </c>
      <c r="J101" s="77">
        <v>4.881011108866895</v>
      </c>
      <c r="K101" s="41">
        <f t="shared" si="10"/>
        <v>6.7011108866894986E-2</v>
      </c>
      <c r="L101" s="77">
        <v>9.6950111088668951</v>
      </c>
      <c r="M101" s="42">
        <v>74.265000000000001</v>
      </c>
    </row>
    <row r="102" spans="1:13">
      <c r="A102" s="4" t="s">
        <v>1061</v>
      </c>
      <c r="B102" s="4">
        <v>2023</v>
      </c>
      <c r="C102" s="5">
        <v>44983</v>
      </c>
      <c r="D102" s="4" t="s">
        <v>64</v>
      </c>
      <c r="E102" s="4" t="s">
        <v>94</v>
      </c>
      <c r="F102" s="4" t="s">
        <v>26</v>
      </c>
      <c r="G102" s="10">
        <f>(C102-VLOOKUP(E102,Riders!$A$2:$E$7777,4,FALSE))/365</f>
        <v>24.115068493150684</v>
      </c>
      <c r="H102" s="4">
        <v>12</v>
      </c>
      <c r="I102" s="42">
        <v>4.8129999999999997</v>
      </c>
      <c r="J102" s="77">
        <v>4.8850146008997593</v>
      </c>
      <c r="K102" s="41">
        <f t="shared" si="10"/>
        <v>7.2014600899759529E-2</v>
      </c>
      <c r="L102" s="77">
        <v>9.698014600899759</v>
      </c>
      <c r="M102" s="42">
        <v>74.242000000000004</v>
      </c>
    </row>
    <row r="103" spans="1:13">
      <c r="A103" s="4" t="s">
        <v>1061</v>
      </c>
      <c r="B103" s="4">
        <v>2023</v>
      </c>
      <c r="C103" s="5">
        <v>44983</v>
      </c>
      <c r="D103" s="4" t="s">
        <v>64</v>
      </c>
      <c r="E103" s="4" t="s">
        <v>110</v>
      </c>
      <c r="F103" s="4" t="s">
        <v>111</v>
      </c>
      <c r="G103" s="10">
        <f>(C103-VLOOKUP(E103,Riders!$A$2:$E$7777,4,FALSE))/365</f>
        <v>25.863013698630137</v>
      </c>
      <c r="H103" s="4">
        <v>13</v>
      </c>
      <c r="I103" s="42">
        <v>4.82</v>
      </c>
      <c r="J103" s="77">
        <v>4.8879524310330886</v>
      </c>
      <c r="K103" s="41">
        <f t="shared" si="10"/>
        <v>6.7952431033088345E-2</v>
      </c>
      <c r="L103" s="77">
        <v>9.7079524310330889</v>
      </c>
      <c r="M103" s="42">
        <v>74.165999999999997</v>
      </c>
    </row>
    <row r="104" spans="1:13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95</v>
      </c>
      <c r="F104" s="4" t="s">
        <v>28</v>
      </c>
      <c r="G104" s="10">
        <f>(C104-VLOOKUP(E104,Riders!$A$2:$E$7777,4,FALSE))/365</f>
        <v>31.090410958904108</v>
      </c>
      <c r="H104" s="4">
        <v>14</v>
      </c>
      <c r="I104" s="42">
        <v>4.8520000000000003</v>
      </c>
      <c r="J104" s="77">
        <v>4.8860202063919278</v>
      </c>
      <c r="K104" s="41">
        <f t="shared" si="10"/>
        <v>3.4020206391927488E-2</v>
      </c>
      <c r="L104" s="77">
        <v>9.7380202063919281</v>
      </c>
      <c r="M104" s="42">
        <v>73.936999999999998</v>
      </c>
    </row>
    <row r="105" spans="1:13">
      <c r="A105" s="4" t="s">
        <v>1061</v>
      </c>
      <c r="B105" s="4">
        <v>2023</v>
      </c>
      <c r="C105" s="5">
        <v>44983</v>
      </c>
      <c r="D105" s="4" t="s">
        <v>64</v>
      </c>
      <c r="E105" s="4" t="s">
        <v>112</v>
      </c>
      <c r="F105" s="4" t="s">
        <v>100</v>
      </c>
      <c r="G105" s="10">
        <f>(C105-VLOOKUP(E105,Riders!$A$2:$E$7777,4,FALSE))/365</f>
        <v>23.046575342465754</v>
      </c>
      <c r="H105" s="4">
        <v>15</v>
      </c>
      <c r="I105" s="42">
        <v>4.8339999999999996</v>
      </c>
      <c r="J105" s="77">
        <v>4.907973020146942</v>
      </c>
      <c r="K105" s="41">
        <f t="shared" si="10"/>
        <v>7.3973020146942403E-2</v>
      </c>
      <c r="L105" s="77">
        <v>9.7419730201469417</v>
      </c>
      <c r="M105" s="42">
        <v>73.906999999999996</v>
      </c>
    </row>
    <row r="106" spans="1:13">
      <c r="A106" s="4" t="s">
        <v>1061</v>
      </c>
      <c r="B106" s="4">
        <v>2023</v>
      </c>
      <c r="C106" s="5">
        <v>44983</v>
      </c>
      <c r="D106" s="4" t="s">
        <v>64</v>
      </c>
      <c r="E106" s="4" t="s">
        <v>167</v>
      </c>
      <c r="F106" s="4" t="s">
        <v>30</v>
      </c>
      <c r="G106" s="10">
        <f>(C106-VLOOKUP(E106,Riders!$A$2:$E$7777,4,FALSE))/365</f>
        <v>23.736986301369864</v>
      </c>
      <c r="H106" s="4">
        <v>16</v>
      </c>
      <c r="I106" s="42">
        <v>4.819</v>
      </c>
      <c r="J106" s="77">
        <v>4.9380230238640506</v>
      </c>
      <c r="K106" s="41">
        <f t="shared" si="10"/>
        <v>0.11902302386405061</v>
      </c>
      <c r="L106" s="77">
        <v>9.7570230238640505</v>
      </c>
      <c r="M106" s="42">
        <v>73.793000000000006</v>
      </c>
    </row>
    <row r="107" spans="1:13">
      <c r="A107" s="4" t="s">
        <v>1061</v>
      </c>
      <c r="B107" s="4">
        <v>2023</v>
      </c>
      <c r="C107" s="5">
        <v>44983</v>
      </c>
      <c r="D107" s="4" t="s">
        <v>64</v>
      </c>
      <c r="E107" s="4" t="s">
        <v>130</v>
      </c>
      <c r="F107" s="4" t="s">
        <v>111</v>
      </c>
      <c r="G107" s="10">
        <f>(C107-VLOOKUP(E107,Riders!$A$2:$E$7777,4,FALSE))/365</f>
        <v>23.641095890410959</v>
      </c>
      <c r="H107" s="4">
        <v>17</v>
      </c>
      <c r="I107" s="42">
        <v>4.8330000000000002</v>
      </c>
      <c r="J107" s="77">
        <v>4.9330223804679552</v>
      </c>
      <c r="K107" s="41">
        <f t="shared" si="10"/>
        <v>0.10002238046795497</v>
      </c>
      <c r="L107" s="77">
        <v>9.7660223804679553</v>
      </c>
      <c r="M107" s="42">
        <v>73.724999999999994</v>
      </c>
    </row>
    <row r="108" spans="1:13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27</v>
      </c>
      <c r="F108" s="4" t="s">
        <v>28</v>
      </c>
      <c r="G108" s="10">
        <f>(C108-VLOOKUP(E108,Riders!$A$2:$E$7777,4,FALSE))/365</f>
        <v>27.194520547945206</v>
      </c>
      <c r="H108" s="4">
        <v>18</v>
      </c>
      <c r="I108" s="42">
        <v>4.8440000000000003</v>
      </c>
      <c r="J108" s="77">
        <v>4.9279869706840378</v>
      </c>
      <c r="K108" s="41">
        <f t="shared" si="10"/>
        <v>8.3986970684037487E-2</v>
      </c>
      <c r="L108" s="77">
        <v>9.7719869706840381</v>
      </c>
      <c r="M108" s="42">
        <v>73.680000000000007</v>
      </c>
    </row>
    <row r="109" spans="1:13">
      <c r="A109" s="4" t="s">
        <v>1061</v>
      </c>
      <c r="B109" s="4">
        <v>2023</v>
      </c>
      <c r="C109" s="5">
        <v>44983</v>
      </c>
      <c r="D109" s="4" t="s">
        <v>64</v>
      </c>
      <c r="E109" s="4" t="s">
        <v>123</v>
      </c>
      <c r="F109" s="4" t="s">
        <v>73</v>
      </c>
      <c r="G109" s="10">
        <f>(C109-VLOOKUP(E109,Riders!$A$2:$E$7777,4,FALSE))/365</f>
        <v>26.049315068493151</v>
      </c>
      <c r="H109" s="4">
        <v>19</v>
      </c>
      <c r="I109" s="42">
        <v>4.8170000000000002</v>
      </c>
      <c r="J109" s="77">
        <v>4.9669380350591101</v>
      </c>
      <c r="K109" s="41">
        <f t="shared" si="10"/>
        <v>0.14993803505910996</v>
      </c>
      <c r="L109" s="77">
        <v>9.7839380350591103</v>
      </c>
      <c r="M109" s="42">
        <v>73.59</v>
      </c>
    </row>
    <row r="110" spans="1:13">
      <c r="A110" s="4" t="s">
        <v>1061</v>
      </c>
      <c r="B110" s="4">
        <v>2023</v>
      </c>
      <c r="C110" s="5">
        <v>44983</v>
      </c>
      <c r="D110" s="4" t="s">
        <v>64</v>
      </c>
      <c r="E110" s="4" t="s">
        <v>125</v>
      </c>
      <c r="F110" s="4" t="s">
        <v>32</v>
      </c>
      <c r="G110" s="10">
        <f>(C110-VLOOKUP(E110,Riders!$A$2:$E$7777,4,FALSE))/365</f>
        <v>19.764383561643836</v>
      </c>
      <c r="H110" s="4">
        <v>20</v>
      </c>
      <c r="I110" s="42">
        <v>4.8490000000000002</v>
      </c>
      <c r="J110" s="77">
        <v>4.9599970300536764</v>
      </c>
      <c r="K110" s="41">
        <f t="shared" si="10"/>
        <v>0.11099703005367623</v>
      </c>
      <c r="L110" s="77">
        <v>9.8089970300536766</v>
      </c>
      <c r="M110" s="42">
        <v>73.402000000000001</v>
      </c>
    </row>
    <row r="111" spans="1:13">
      <c r="A111" s="4" t="s">
        <v>1061</v>
      </c>
      <c r="B111" s="4">
        <v>2023</v>
      </c>
      <c r="C111" s="5">
        <v>44983</v>
      </c>
      <c r="D111" s="4" t="s">
        <v>64</v>
      </c>
      <c r="E111" s="4" t="s">
        <v>170</v>
      </c>
      <c r="F111" s="4" t="s">
        <v>40</v>
      </c>
      <c r="G111" s="10">
        <f>(C111-VLOOKUP(E111,Riders!$A$2:$E$7777,4,FALSE))/365</f>
        <v>24.36986301369863</v>
      </c>
      <c r="H111" s="4">
        <v>21</v>
      </c>
      <c r="I111" s="42">
        <v>4.87</v>
      </c>
      <c r="J111" s="77">
        <v>4.9400662179469697</v>
      </c>
      <c r="K111" s="41">
        <f t="shared" si="10"/>
        <v>7.0066217946969545E-2</v>
      </c>
      <c r="L111" s="77">
        <v>9.8100662179469698</v>
      </c>
      <c r="M111" s="42">
        <v>73.394000000000005</v>
      </c>
    </row>
    <row r="112" spans="1:13">
      <c r="A112" s="4" t="s">
        <v>1061</v>
      </c>
      <c r="B112" s="4">
        <v>2023</v>
      </c>
      <c r="C112" s="5">
        <v>44983</v>
      </c>
      <c r="D112" s="4" t="s">
        <v>64</v>
      </c>
      <c r="E112" s="4" t="s">
        <v>98</v>
      </c>
      <c r="F112" s="4" t="s">
        <v>42</v>
      </c>
      <c r="G112" s="10">
        <f>(C112-VLOOKUP(E112,Riders!$A$2:$E$7777,4,FALSE))/365</f>
        <v>24.347945205479451</v>
      </c>
      <c r="H112" s="4">
        <v>22</v>
      </c>
      <c r="I112" s="42">
        <v>4.8979999999999997</v>
      </c>
      <c r="J112" s="77">
        <v>4.9340360507988521</v>
      </c>
      <c r="K112" s="41">
        <f t="shared" si="10"/>
        <v>3.6036050798852415E-2</v>
      </c>
      <c r="L112" s="77">
        <v>9.8320360507988518</v>
      </c>
      <c r="M112" s="42">
        <v>73.23</v>
      </c>
    </row>
    <row r="113" spans="1:13">
      <c r="A113" s="4" t="s">
        <v>1061</v>
      </c>
      <c r="B113" s="4">
        <v>2023</v>
      </c>
      <c r="C113" s="5">
        <v>44983</v>
      </c>
      <c r="D113" s="4" t="s">
        <v>64</v>
      </c>
      <c r="E113" s="4" t="s">
        <v>535</v>
      </c>
      <c r="F113" s="4" t="s">
        <v>226</v>
      </c>
      <c r="G113" s="10">
        <f>(C113-VLOOKUP(E113,Riders!$A$2:$E$7777,4,FALSE))/365</f>
        <v>21.953424657534246</v>
      </c>
      <c r="H113" s="4">
        <v>23</v>
      </c>
      <c r="I113" s="42">
        <v>4.8339999999999996</v>
      </c>
      <c r="J113" s="77">
        <v>5.0020655737704924</v>
      </c>
      <c r="K113" s="41">
        <f t="shared" si="10"/>
        <v>0.1680655737704928</v>
      </c>
      <c r="L113" s="77">
        <v>9.8360655737704921</v>
      </c>
      <c r="M113" s="42">
        <v>73.2</v>
      </c>
    </row>
    <row r="114" spans="1:13">
      <c r="A114" s="21" t="s">
        <v>1061</v>
      </c>
      <c r="B114" s="21">
        <v>2023</v>
      </c>
      <c r="C114" s="75">
        <v>44983</v>
      </c>
      <c r="D114" s="21" t="s">
        <v>64</v>
      </c>
      <c r="E114" s="42" t="s">
        <v>105</v>
      </c>
      <c r="F114" s="42" t="s">
        <v>166</v>
      </c>
      <c r="G114" s="10">
        <f>(C114-VLOOKUP(E114,Riders!$A$2:$E$7777,4,FALSE))/365</f>
        <v>30.213698630136985</v>
      </c>
      <c r="H114" s="21">
        <v>24</v>
      </c>
      <c r="I114" s="42">
        <v>4.8689999999999998</v>
      </c>
      <c r="J114" s="77">
        <v>4.9879375042781842</v>
      </c>
      <c r="K114" s="41">
        <f t="shared" si="10"/>
        <v>0.11893750427818439</v>
      </c>
      <c r="L114" s="77">
        <v>9.8569375042781839</v>
      </c>
      <c r="M114" s="42">
        <v>73.045000000000002</v>
      </c>
    </row>
    <row r="115" spans="1:13">
      <c r="A115" s="21" t="s">
        <v>1061</v>
      </c>
      <c r="B115" s="21">
        <v>2023</v>
      </c>
      <c r="C115" s="75">
        <v>44983</v>
      </c>
      <c r="D115" s="21" t="s">
        <v>64</v>
      </c>
      <c r="E115" s="42" t="s">
        <v>113</v>
      </c>
      <c r="F115" s="42" t="s">
        <v>114</v>
      </c>
      <c r="G115" s="10">
        <f>(C115-VLOOKUP(E115,Riders!$A$2:$E$7777,4,FALSE))/365</f>
        <v>28.046575342465754</v>
      </c>
      <c r="H115" s="21">
        <v>25</v>
      </c>
      <c r="I115" s="42">
        <v>4.9089999999999998</v>
      </c>
      <c r="J115" s="77">
        <v>4.9549595577658136</v>
      </c>
      <c r="K115" s="41">
        <f t="shared" si="10"/>
        <v>4.5959557765813841E-2</v>
      </c>
      <c r="L115" s="77">
        <v>9.8639595577658135</v>
      </c>
      <c r="M115" s="42">
        <v>72.992999999999995</v>
      </c>
    </row>
    <row r="116" spans="1:13">
      <c r="A116" s="21" t="s">
        <v>1061</v>
      </c>
      <c r="B116" s="21">
        <v>2023</v>
      </c>
      <c r="C116" s="75">
        <v>44983</v>
      </c>
      <c r="D116" s="21" t="s">
        <v>64</v>
      </c>
      <c r="E116" s="42" t="s">
        <v>96</v>
      </c>
      <c r="F116" s="42" t="s">
        <v>166</v>
      </c>
      <c r="G116" s="10">
        <f>(C116-VLOOKUP(E116,Riders!$A$2:$E$7777,4,FALSE))/365</f>
        <v>29.164383561643834</v>
      </c>
      <c r="H116" s="21">
        <v>26</v>
      </c>
      <c r="I116" s="42">
        <v>4.8600000000000003</v>
      </c>
      <c r="J116" s="77">
        <v>5.0100444151998689</v>
      </c>
      <c r="K116" s="41">
        <f t="shared" si="10"/>
        <v>0.15004441519986855</v>
      </c>
      <c r="L116" s="77">
        <v>9.8700444151998692</v>
      </c>
      <c r="M116" s="42">
        <v>72.947999999999993</v>
      </c>
    </row>
    <row r="117" spans="1:13">
      <c r="A117" s="21" t="s">
        <v>1061</v>
      </c>
      <c r="B117" s="21">
        <v>2023</v>
      </c>
      <c r="C117" s="75">
        <v>44983</v>
      </c>
      <c r="D117" s="21" t="s">
        <v>64</v>
      </c>
      <c r="E117" s="42" t="s">
        <v>132</v>
      </c>
      <c r="F117" s="42" t="s">
        <v>32</v>
      </c>
      <c r="G117" s="10">
        <f>(C117-VLOOKUP(E117,Riders!$A$2:$E$7777,4,FALSE))/365</f>
        <v>23.367123287671234</v>
      </c>
      <c r="H117" s="21">
        <v>27</v>
      </c>
      <c r="I117" s="42">
        <v>4.9119999999999999</v>
      </c>
      <c r="J117" s="77">
        <v>4.9720002745555627</v>
      </c>
      <c r="K117" s="41">
        <f t="shared" si="10"/>
        <v>6.0000274555562783E-2</v>
      </c>
      <c r="L117" s="77">
        <v>9.8840002745555626</v>
      </c>
      <c r="M117" s="42">
        <v>72.844999999999999</v>
      </c>
    </row>
    <row r="118" spans="1:13">
      <c r="A118" s="21" t="s">
        <v>1061</v>
      </c>
      <c r="B118" s="21">
        <v>2023</v>
      </c>
      <c r="C118" s="75">
        <v>44983</v>
      </c>
      <c r="D118" s="21" t="s">
        <v>64</v>
      </c>
      <c r="E118" s="42" t="s">
        <v>165</v>
      </c>
      <c r="F118" s="42" t="s">
        <v>44</v>
      </c>
      <c r="G118" s="10">
        <f>(C118-VLOOKUP(E118,Riders!$A$2:$E$7777,4,FALSE))/365</f>
        <v>33.156164383561645</v>
      </c>
      <c r="H118" s="21">
        <v>28</v>
      </c>
      <c r="I118" s="42">
        <v>4.9109999999999996</v>
      </c>
      <c r="J118" s="77">
        <v>4.9780231842654654</v>
      </c>
      <c r="K118" s="41">
        <f t="shared" si="10"/>
        <v>6.7023184265465829E-2</v>
      </c>
      <c r="L118" s="77">
        <v>9.889023184265465</v>
      </c>
      <c r="M118" s="42">
        <v>72.808000000000007</v>
      </c>
    </row>
    <row r="119" spans="1:13">
      <c r="A119" s="21" t="s">
        <v>1061</v>
      </c>
      <c r="B119" s="21">
        <v>2023</v>
      </c>
      <c r="C119" s="75">
        <v>44983</v>
      </c>
      <c r="D119" s="21" t="s">
        <v>64</v>
      </c>
      <c r="E119" s="42" t="s">
        <v>41</v>
      </c>
      <c r="F119" s="42" t="s">
        <v>42</v>
      </c>
      <c r="G119" s="10">
        <f>(C119-VLOOKUP(E119,Riders!$A$2:$E$7777,4,FALSE))/365</f>
        <v>22.424657534246574</v>
      </c>
      <c r="H119" s="21">
        <v>29</v>
      </c>
      <c r="I119" s="42">
        <v>4.8860000000000001</v>
      </c>
      <c r="J119" s="77">
        <v>5.0170328037961633</v>
      </c>
      <c r="K119" s="41">
        <f t="shared" si="10"/>
        <v>0.13103280379616322</v>
      </c>
      <c r="L119" s="77">
        <v>9.9030328037961635</v>
      </c>
      <c r="M119" s="42">
        <v>72.704999999999998</v>
      </c>
    </row>
    <row r="120" spans="1:13">
      <c r="A120" s="21" t="s">
        <v>1061</v>
      </c>
      <c r="B120" s="21">
        <v>2023</v>
      </c>
      <c r="C120" s="75">
        <v>44983</v>
      </c>
      <c r="D120" s="21" t="s">
        <v>64</v>
      </c>
      <c r="E120" s="42" t="s">
        <v>31</v>
      </c>
      <c r="F120" s="42" t="s">
        <v>1067</v>
      </c>
      <c r="G120" s="10">
        <f>(C120-VLOOKUP(E120,Riders!$A$2:$E$7777,4,FALSE))/365</f>
        <v>21.295890410958904</v>
      </c>
      <c r="H120" s="21">
        <v>30</v>
      </c>
      <c r="I120" s="42">
        <v>4.9109999999999996</v>
      </c>
      <c r="J120" s="77">
        <v>5.0240084861530825</v>
      </c>
      <c r="K120" s="41">
        <f t="shared" si="10"/>
        <v>0.1130084861530829</v>
      </c>
      <c r="L120" s="77">
        <v>9.9350084861530821</v>
      </c>
      <c r="M120" s="42">
        <v>72.471000000000004</v>
      </c>
    </row>
    <row r="121" spans="1:13">
      <c r="A121" s="21" t="s">
        <v>1061</v>
      </c>
      <c r="B121" s="21">
        <v>2023</v>
      </c>
      <c r="C121" s="75">
        <v>44983</v>
      </c>
      <c r="D121" s="21" t="s">
        <v>64</v>
      </c>
      <c r="E121" s="42" t="s">
        <v>34</v>
      </c>
      <c r="F121" s="42" t="s">
        <v>35</v>
      </c>
      <c r="G121" s="10">
        <f>(C121-VLOOKUP(E121,Riders!$A$2:$E$7777,4,FALSE))/365</f>
        <v>24.767123287671232</v>
      </c>
      <c r="H121" s="21">
        <v>31</v>
      </c>
      <c r="I121" s="42">
        <v>4.9189999999999996</v>
      </c>
      <c r="J121" s="77">
        <v>5.0239660420090315</v>
      </c>
      <c r="K121" s="41">
        <f t="shared" si="10"/>
        <v>0.10496604200903192</v>
      </c>
      <c r="L121" s="77">
        <v>9.9429660420090311</v>
      </c>
      <c r="M121" s="42">
        <v>72.412999999999997</v>
      </c>
    </row>
    <row r="122" spans="1:13">
      <c r="A122" s="21" t="s">
        <v>1061</v>
      </c>
      <c r="B122" s="21">
        <v>2023</v>
      </c>
      <c r="C122" s="75">
        <v>44983</v>
      </c>
      <c r="D122" s="21" t="s">
        <v>64</v>
      </c>
      <c r="E122" s="42" t="s">
        <v>736</v>
      </c>
      <c r="F122" s="42" t="s">
        <v>40</v>
      </c>
      <c r="G122" s="10">
        <f>(C122-VLOOKUP(E122,Riders!$A$2:$E$7777,4,FALSE))/365</f>
        <v>29.594520547945205</v>
      </c>
      <c r="H122" s="21">
        <v>32</v>
      </c>
      <c r="I122" s="42">
        <v>4.95</v>
      </c>
      <c r="J122" s="77">
        <v>5.0750626566416051</v>
      </c>
      <c r="K122" s="41">
        <f t="shared" si="10"/>
        <v>0.12506265664160487</v>
      </c>
      <c r="L122" s="77">
        <v>10.025062656641605</v>
      </c>
      <c r="M122" s="42">
        <v>71.819999999999993</v>
      </c>
    </row>
    <row r="123" spans="1:13">
      <c r="A123" s="21" t="s">
        <v>1061</v>
      </c>
      <c r="B123" s="21">
        <v>2023</v>
      </c>
      <c r="C123" s="75">
        <v>44983</v>
      </c>
      <c r="D123" s="21" t="s">
        <v>64</v>
      </c>
      <c r="E123" s="42" t="s">
        <v>670</v>
      </c>
      <c r="F123" s="42" t="s">
        <v>37</v>
      </c>
      <c r="G123" s="10">
        <f>(C123-VLOOKUP(E123,Riders!$A$2:$E$7777,4,FALSE))/365</f>
        <v>24.967123287671232</v>
      </c>
      <c r="H123" s="21">
        <v>33</v>
      </c>
      <c r="I123" s="42">
        <v>4.9249999999999998</v>
      </c>
      <c r="J123" s="77">
        <v>5.1049505467716108</v>
      </c>
      <c r="K123" s="41">
        <f t="shared" si="10"/>
        <v>0.17995054677161093</v>
      </c>
      <c r="L123" s="77">
        <v>10.029950546771611</v>
      </c>
      <c r="M123" s="42">
        <v>71.784999999999997</v>
      </c>
    </row>
    <row r="124" spans="1:13">
      <c r="A124" s="21" t="s">
        <v>1061</v>
      </c>
      <c r="B124" s="21">
        <v>2023</v>
      </c>
      <c r="C124" s="75">
        <v>44983</v>
      </c>
      <c r="D124" s="21" t="s">
        <v>64</v>
      </c>
      <c r="E124" s="42" t="s">
        <v>1068</v>
      </c>
      <c r="F124" s="42" t="s">
        <v>254</v>
      </c>
      <c r="G124" s="10">
        <f>(C124-VLOOKUP(E124,Riders!$A$2:$E$7777,4,FALSE))/365</f>
        <v>21.041095890410958</v>
      </c>
      <c r="H124" s="21">
        <v>34</v>
      </c>
      <c r="I124" s="42">
        <v>4.9800000000000004</v>
      </c>
      <c r="J124" s="77">
        <v>5.0989517890139417</v>
      </c>
      <c r="K124" s="41">
        <f t="shared" si="10"/>
        <v>0.11895178901394132</v>
      </c>
      <c r="L124" s="77">
        <v>10.078951789013942</v>
      </c>
      <c r="M124" s="42">
        <v>71.436000000000007</v>
      </c>
    </row>
    <row r="125" spans="1:13">
      <c r="A125" s="21" t="s">
        <v>1061</v>
      </c>
      <c r="B125" s="21">
        <v>2023</v>
      </c>
      <c r="C125" s="75">
        <v>44983</v>
      </c>
      <c r="D125" s="21" t="s">
        <v>64</v>
      </c>
      <c r="E125" s="42" t="s">
        <v>108</v>
      </c>
      <c r="F125" s="42" t="s">
        <v>56</v>
      </c>
      <c r="G125" s="10">
        <f>(C125-VLOOKUP(E125,Riders!$A$2:$E$7777,4,FALSE))/365</f>
        <v>24.884931506849316</v>
      </c>
      <c r="H125" s="21">
        <v>35</v>
      </c>
      <c r="I125" s="42">
        <v>4.9889999999999999</v>
      </c>
      <c r="J125" s="77">
        <v>5.1100265660504389</v>
      </c>
      <c r="K125" s="41">
        <f t="shared" si="10"/>
        <v>0.12102656605043904</v>
      </c>
      <c r="L125" s="77">
        <v>10.099026566050439</v>
      </c>
      <c r="M125" s="42">
        <v>71.293999999999997</v>
      </c>
    </row>
    <row r="126" spans="1:13">
      <c r="A126" s="21" t="s">
        <v>1061</v>
      </c>
      <c r="B126" s="21">
        <v>2023</v>
      </c>
      <c r="C126" s="75">
        <v>44983</v>
      </c>
      <c r="D126" s="21" t="s">
        <v>64</v>
      </c>
      <c r="E126" s="42" t="s">
        <v>676</v>
      </c>
      <c r="F126" s="42" t="s">
        <v>24</v>
      </c>
      <c r="G126" s="10">
        <f>(C126-VLOOKUP(E126,Riders!$A$2:$E$7777,4,FALSE))/365</f>
        <v>25.698630136986303</v>
      </c>
      <c r="H126" s="21">
        <v>36</v>
      </c>
      <c r="I126" s="42">
        <v>5.016</v>
      </c>
      <c r="J126" s="77">
        <v>5.0980641681182224</v>
      </c>
      <c r="K126" s="41">
        <f t="shared" si="10"/>
        <v>8.2064168118222369E-2</v>
      </c>
      <c r="L126" s="77">
        <v>10.114064168118222</v>
      </c>
      <c r="M126" s="42">
        <v>71.188000000000002</v>
      </c>
    </row>
    <row r="127" spans="1:13">
      <c r="A127" s="21" t="s">
        <v>1061</v>
      </c>
      <c r="B127" s="21">
        <v>2023</v>
      </c>
      <c r="C127" s="75">
        <v>44983</v>
      </c>
      <c r="D127" s="21" t="s">
        <v>64</v>
      </c>
      <c r="E127" s="42" t="s">
        <v>163</v>
      </c>
      <c r="F127" s="42" t="s">
        <v>35</v>
      </c>
      <c r="G127" s="10">
        <f>(C127-VLOOKUP(E127,Riders!$A$2:$E$7777,4,FALSE))/365</f>
        <v>21.695890410958903</v>
      </c>
      <c r="H127" s="21">
        <v>37</v>
      </c>
      <c r="I127" s="42">
        <v>5.0090000000000003</v>
      </c>
      <c r="J127" s="77">
        <v>5.1349882780579907</v>
      </c>
      <c r="K127" s="41">
        <f t="shared" si="10"/>
        <v>0.1259882780579904</v>
      </c>
      <c r="L127" s="77">
        <v>10.143988278057991</v>
      </c>
      <c r="M127" s="42">
        <v>70.977999999999994</v>
      </c>
    </row>
    <row r="128" spans="1:13">
      <c r="A128" s="21" t="s">
        <v>1061</v>
      </c>
      <c r="B128" s="21">
        <v>2023</v>
      </c>
      <c r="C128" s="75">
        <v>44983</v>
      </c>
      <c r="D128" s="21" t="s">
        <v>64</v>
      </c>
      <c r="E128" s="42" t="s">
        <v>55</v>
      </c>
      <c r="F128" s="42" t="s">
        <v>56</v>
      </c>
      <c r="G128" s="10">
        <f>(C128-VLOOKUP(E128,Riders!$A$2:$E$7777,4,FALSE))/365</f>
        <v>23.126027397260273</v>
      </c>
      <c r="H128" s="21">
        <v>38</v>
      </c>
      <c r="I128" s="42">
        <v>5.0190000000000001</v>
      </c>
      <c r="J128" s="77">
        <v>5.1269895158108341</v>
      </c>
      <c r="K128" s="41">
        <f t="shared" si="10"/>
        <v>0.10798951581083394</v>
      </c>
      <c r="L128" s="77">
        <v>10.145989515810834</v>
      </c>
      <c r="M128" s="42">
        <v>70.963999999999999</v>
      </c>
    </row>
    <row r="129" spans="1:13">
      <c r="A129" s="21" t="s">
        <v>1061</v>
      </c>
      <c r="B129" s="21">
        <v>2023</v>
      </c>
      <c r="C129" s="75">
        <v>44983</v>
      </c>
      <c r="D129" s="21" t="s">
        <v>64</v>
      </c>
      <c r="E129" s="42" t="s">
        <v>788</v>
      </c>
      <c r="F129" s="42" t="s">
        <v>205</v>
      </c>
      <c r="G129" s="10">
        <f>(C129-VLOOKUP(E129,Riders!$A$2:$E$7777,4,FALSE))/365</f>
        <v>22.19178082191781</v>
      </c>
      <c r="H129" s="21">
        <v>39</v>
      </c>
      <c r="I129" s="42">
        <v>5.0430000000000001</v>
      </c>
      <c r="J129" s="77">
        <v>5.1309462193898456</v>
      </c>
      <c r="K129" s="41">
        <f t="shared" si="10"/>
        <v>8.7946219389845481E-2</v>
      </c>
      <c r="L129" s="77">
        <v>10.173946219389846</v>
      </c>
      <c r="M129" s="42">
        <v>70.769000000000005</v>
      </c>
    </row>
    <row r="130" spans="1:13">
      <c r="A130" s="21" t="s">
        <v>1061</v>
      </c>
      <c r="B130" s="21">
        <v>2023</v>
      </c>
      <c r="C130" s="75">
        <v>44983</v>
      </c>
      <c r="D130" s="21" t="s">
        <v>64</v>
      </c>
      <c r="E130" t="s">
        <v>209</v>
      </c>
      <c r="F130" s="42" t="s">
        <v>210</v>
      </c>
      <c r="G130" s="10">
        <f>(C130-VLOOKUP(E130,Riders!$A$2:$E$7777,4,FALSE))/365</f>
        <v>25.676712328767124</v>
      </c>
      <c r="H130" s="21">
        <v>40</v>
      </c>
      <c r="I130" s="42">
        <v>5.0380000000000003</v>
      </c>
      <c r="J130" s="77">
        <v>5.1579895774328754</v>
      </c>
      <c r="K130" s="41">
        <f t="shared" si="10"/>
        <v>0.11998957743287519</v>
      </c>
      <c r="L130" s="77">
        <v>10.195989577432876</v>
      </c>
      <c r="M130" s="42">
        <v>70.616</v>
      </c>
    </row>
    <row r="131" spans="1:13">
      <c r="A131" s="21" t="s">
        <v>1061</v>
      </c>
      <c r="B131" s="21">
        <v>2023</v>
      </c>
      <c r="C131" s="75">
        <v>44983</v>
      </c>
      <c r="D131" s="21" t="s">
        <v>64</v>
      </c>
      <c r="E131" s="42" t="s">
        <v>161</v>
      </c>
      <c r="F131" s="42" t="s">
        <v>162</v>
      </c>
      <c r="G131" s="10">
        <f>(C131-VLOOKUP(E131,Riders!$A$2:$E$7777,4,FALSE))/365</f>
        <v>22.753424657534246</v>
      </c>
      <c r="H131" s="21">
        <v>41</v>
      </c>
      <c r="I131" s="42">
        <v>5.0350000000000001</v>
      </c>
      <c r="J131" s="77">
        <v>5.1970690096209857</v>
      </c>
      <c r="K131" s="41">
        <f t="shared" si="10"/>
        <v>0.16206900962098558</v>
      </c>
      <c r="L131" s="77">
        <v>10.232069009620986</v>
      </c>
      <c r="M131" s="42">
        <v>70.367000000000004</v>
      </c>
    </row>
    <row r="132" spans="1:13">
      <c r="A132" s="21" t="s">
        <v>1061</v>
      </c>
      <c r="B132" s="21">
        <v>2023</v>
      </c>
      <c r="C132" s="75">
        <v>44983</v>
      </c>
      <c r="D132" s="21" t="s">
        <v>64</v>
      </c>
      <c r="E132" s="42" t="s">
        <v>149</v>
      </c>
      <c r="F132" s="42" t="s">
        <v>150</v>
      </c>
      <c r="G132" s="10">
        <f>(C132-VLOOKUP(E132,Riders!$A$2:$E$7777,4,FALSE))/365</f>
        <v>23.63013698630137</v>
      </c>
      <c r="H132" s="21">
        <v>42</v>
      </c>
      <c r="I132" s="42">
        <v>5.0679999999999996</v>
      </c>
      <c r="J132" s="77">
        <v>5.1729467186299889</v>
      </c>
      <c r="K132" s="41">
        <f t="shared" si="10"/>
        <v>0.10494671862998928</v>
      </c>
      <c r="L132" s="77">
        <v>10.240946718629989</v>
      </c>
      <c r="M132" s="42">
        <v>70.305999999999997</v>
      </c>
    </row>
    <row r="133" spans="1:13">
      <c r="A133" s="21" t="s">
        <v>1061</v>
      </c>
      <c r="B133" s="21">
        <v>2023</v>
      </c>
      <c r="C133" s="75">
        <v>44983</v>
      </c>
      <c r="D133" s="21" t="s">
        <v>64</v>
      </c>
      <c r="E133" s="42" t="s">
        <v>109</v>
      </c>
      <c r="F133" s="42" t="s">
        <v>59</v>
      </c>
      <c r="G133" s="10">
        <f>(C133-VLOOKUP(E133,Riders!$A$2:$E$7777,4,FALSE))/365</f>
        <v>21.980821917808218</v>
      </c>
      <c r="H133" s="21">
        <v>43</v>
      </c>
      <c r="I133" s="42">
        <v>5.0510000000000002</v>
      </c>
      <c r="J133" s="77">
        <v>5.2789856527977044</v>
      </c>
      <c r="K133" s="41">
        <f t="shared" si="10"/>
        <v>0.22798565279770422</v>
      </c>
      <c r="L133" s="77">
        <v>10.329985652797705</v>
      </c>
      <c r="M133" s="42">
        <v>69.7</v>
      </c>
    </row>
    <row r="134" spans="1:13">
      <c r="A134" s="21" t="s">
        <v>1061</v>
      </c>
      <c r="B134" s="21">
        <v>2023</v>
      </c>
      <c r="C134" s="75">
        <v>44983</v>
      </c>
      <c r="D134" s="21" t="s">
        <v>64</v>
      </c>
      <c r="E134" s="42" t="s">
        <v>822</v>
      </c>
      <c r="F134" s="42" t="s">
        <v>205</v>
      </c>
      <c r="G134" s="10">
        <f>(C134-VLOOKUP(E134,Riders!$A$2:$E$7777,4,FALSE))/365</f>
        <v>20.783561643835615</v>
      </c>
      <c r="H134" s="21">
        <v>44</v>
      </c>
      <c r="I134" s="42">
        <v>5.1159999999999997</v>
      </c>
      <c r="J134" s="77">
        <f>L134-I134</f>
        <v>5.2429669807927493</v>
      </c>
      <c r="K134" s="41">
        <f t="shared" si="10"/>
        <v>0.1269669807927496</v>
      </c>
      <c r="L134" s="77">
        <f>720/M134</f>
        <v>10.358966980792749</v>
      </c>
      <c r="M134" s="42">
        <v>69.504999999999995</v>
      </c>
    </row>
    <row r="135" spans="1:13">
      <c r="A135" s="21" t="s">
        <v>1061</v>
      </c>
      <c r="B135" s="21">
        <v>2023</v>
      </c>
      <c r="C135" s="75">
        <v>44983</v>
      </c>
      <c r="D135" s="21" t="s">
        <v>64</v>
      </c>
      <c r="E135" s="42" t="s">
        <v>967</v>
      </c>
      <c r="F135" s="42" t="s">
        <v>59</v>
      </c>
      <c r="G135" s="10">
        <f>(C135-VLOOKUP(E135,Riders!$A$2:$E$7777,4,FALSE))/365</f>
        <v>20.695890410958903</v>
      </c>
      <c r="H135" s="21">
        <v>45</v>
      </c>
      <c r="I135" s="42">
        <v>5.0759999999999996</v>
      </c>
      <c r="J135" s="77">
        <f>L135-I135</f>
        <v>5.3269706260565526</v>
      </c>
      <c r="K135" s="41">
        <f t="shared" si="10"/>
        <v>0.25097062605655296</v>
      </c>
      <c r="L135" s="77">
        <f>720/M135</f>
        <v>10.402970626056552</v>
      </c>
      <c r="M135" s="42">
        <v>69.210999999999999</v>
      </c>
    </row>
    <row r="136" spans="1:13">
      <c r="A136" s="21" t="s">
        <v>1061</v>
      </c>
      <c r="B136" s="21">
        <v>2023</v>
      </c>
      <c r="C136" s="75">
        <v>44983</v>
      </c>
      <c r="D136" s="21" t="s">
        <v>64</v>
      </c>
      <c r="E136" s="42" t="s">
        <v>551</v>
      </c>
      <c r="F136" s="42" t="s">
        <v>24</v>
      </c>
      <c r="G136" s="10">
        <f>(C136-VLOOKUP(E136,Riders!$A$2:$E$7777,4,FALSE))/365</f>
        <v>20.153424657534245</v>
      </c>
      <c r="H136" s="21">
        <v>46</v>
      </c>
      <c r="I136" s="42">
        <v>5.17</v>
      </c>
      <c r="J136" s="77">
        <f>L136-I136</f>
        <v>5.3140118818801323</v>
      </c>
      <c r="K136" s="41">
        <f t="shared" si="10"/>
        <v>0.14401188188013236</v>
      </c>
      <c r="L136" s="77">
        <f>720/M136</f>
        <v>10.484011881880132</v>
      </c>
      <c r="M136" s="42">
        <v>68.676000000000002</v>
      </c>
    </row>
    <row r="137" spans="1:13">
      <c r="A137" s="21" t="s">
        <v>1061</v>
      </c>
      <c r="B137" s="21">
        <v>2023</v>
      </c>
      <c r="C137" s="75">
        <v>44983</v>
      </c>
      <c r="D137" s="21" t="s">
        <v>64</v>
      </c>
      <c r="E137" s="42" t="s">
        <v>1070</v>
      </c>
      <c r="F137" s="42" t="s">
        <v>616</v>
      </c>
      <c r="G137" s="10">
        <f>(C137-VLOOKUP(E137,Riders!$A$2:$E$7777,4,FALSE))/365</f>
        <v>22.021917808219179</v>
      </c>
      <c r="H137" s="21">
        <v>47</v>
      </c>
      <c r="I137" s="42">
        <v>5.1920000000000002</v>
      </c>
      <c r="J137" s="77">
        <f>L137-I137</f>
        <v>5.3100566527611637</v>
      </c>
      <c r="K137" s="41">
        <f t="shared" si="10"/>
        <v>0.11805665276116351</v>
      </c>
      <c r="L137" s="77">
        <f>720/M137</f>
        <v>10.502056652761164</v>
      </c>
      <c r="M137" s="42">
        <v>68.558000000000007</v>
      </c>
    </row>
    <row r="138" spans="1:13">
      <c r="A138" s="21" t="s">
        <v>1061</v>
      </c>
      <c r="B138" s="21">
        <v>2023</v>
      </c>
      <c r="C138" s="75">
        <v>44983</v>
      </c>
      <c r="D138" s="21" t="s">
        <v>64</v>
      </c>
      <c r="E138" s="42" t="s">
        <v>128</v>
      </c>
      <c r="F138" s="42" t="s">
        <v>129</v>
      </c>
      <c r="G138" s="10">
        <f>(C138-VLOOKUP(E138,Riders!$A$2:$E$7777,4,FALSE))/365</f>
        <v>20.969863013698632</v>
      </c>
      <c r="H138" s="21">
        <v>48</v>
      </c>
      <c r="I138" s="42">
        <v>5.2990000000000004</v>
      </c>
      <c r="J138" s="77">
        <f>L138-I138</f>
        <v>5.4299741908565293</v>
      </c>
      <c r="K138" s="41">
        <f t="shared" si="10"/>
        <v>0.13097419085652895</v>
      </c>
      <c r="L138" s="77">
        <f>720/M138</f>
        <v>10.72897419085653</v>
      </c>
      <c r="M138" s="42">
        <v>67.108000000000004</v>
      </c>
    </row>
    <row r="139" spans="1:13">
      <c r="A139" s="28" t="s">
        <v>18</v>
      </c>
      <c r="B139" s="28">
        <v>2022</v>
      </c>
      <c r="C139" s="44">
        <v>44849</v>
      </c>
      <c r="D139" s="28" t="s">
        <v>19</v>
      </c>
      <c r="E139" s="40" t="s">
        <v>90</v>
      </c>
      <c r="F139" s="40" t="s">
        <v>22</v>
      </c>
      <c r="G139" s="10">
        <f>(C139-VLOOKUP(E139,Riders!$A$2:$E$7777,4,FALSE))/365</f>
        <v>25.605479452054794</v>
      </c>
      <c r="H139" s="28">
        <v>1</v>
      </c>
      <c r="I139">
        <v>4.5839999999999996</v>
      </c>
      <c r="J139">
        <v>4.6399999999999997</v>
      </c>
      <c r="K139" s="41">
        <f t="shared" si="10"/>
        <v>5.600000000000005E-2</v>
      </c>
      <c r="L139">
        <v>9.2240000000000002</v>
      </c>
      <c r="M139">
        <v>78.057000000000002</v>
      </c>
    </row>
    <row r="140" spans="1:13">
      <c r="A140" s="28" t="s">
        <v>18</v>
      </c>
      <c r="B140" s="28">
        <v>2022</v>
      </c>
      <c r="C140" s="44">
        <v>44849</v>
      </c>
      <c r="D140" s="28" t="s">
        <v>19</v>
      </c>
      <c r="E140" s="40" t="s">
        <v>99</v>
      </c>
      <c r="F140" s="40" t="s">
        <v>100</v>
      </c>
      <c r="G140" s="10">
        <f>(C140-VLOOKUP(E140,Riders!$A$2:$E$7777,4,FALSE))/365</f>
        <v>23.512328767123286</v>
      </c>
      <c r="H140" s="28">
        <v>2</v>
      </c>
      <c r="I140">
        <v>4.6470000000000002</v>
      </c>
      <c r="J140">
        <v>4.734</v>
      </c>
      <c r="K140" s="41">
        <f t="shared" si="10"/>
        <v>8.6999999999999744E-2</v>
      </c>
      <c r="L140">
        <v>9.3810000000000002</v>
      </c>
      <c r="M140">
        <v>76.751000000000005</v>
      </c>
    </row>
    <row r="141" spans="1:13">
      <c r="A141" s="28" t="s">
        <v>18</v>
      </c>
      <c r="B141" s="28">
        <v>2022</v>
      </c>
      <c r="C141" s="44">
        <v>44849</v>
      </c>
      <c r="D141" s="28" t="s">
        <v>19</v>
      </c>
      <c r="E141" s="40" t="s">
        <v>104</v>
      </c>
      <c r="F141" s="40" t="s">
        <v>100</v>
      </c>
      <c r="G141" s="10">
        <f>(C141-VLOOKUP(E141,Riders!$A$2:$E$7777,4,FALSE))/365</f>
        <v>30.161643835616438</v>
      </c>
      <c r="H141" s="28">
        <v>3</v>
      </c>
      <c r="I141">
        <v>4.6459999999999999</v>
      </c>
      <c r="J141">
        <v>4.7590000000000003</v>
      </c>
      <c r="K141" s="41">
        <f t="shared" si="10"/>
        <v>0.11300000000000043</v>
      </c>
      <c r="L141">
        <v>9.4049999999999994</v>
      </c>
      <c r="M141">
        <v>76.555000000000007</v>
      </c>
    </row>
    <row r="142" spans="1:13">
      <c r="A142" s="28" t="s">
        <v>18</v>
      </c>
      <c r="B142" s="28">
        <v>2022</v>
      </c>
      <c r="C142" s="44">
        <v>44849</v>
      </c>
      <c r="D142" s="28" t="s">
        <v>19</v>
      </c>
      <c r="E142" s="40" t="s">
        <v>200</v>
      </c>
      <c r="F142" s="40" t="s">
        <v>44</v>
      </c>
      <c r="G142" s="10">
        <f>(C142-VLOOKUP(E142,Riders!$A$2:$E$7777,4,FALSE))/365</f>
        <v>27.257534246575343</v>
      </c>
      <c r="H142" s="28">
        <v>4</v>
      </c>
      <c r="I142">
        <v>4.6980000000000004</v>
      </c>
      <c r="J142">
        <v>4.758</v>
      </c>
      <c r="K142" s="41">
        <f t="shared" si="10"/>
        <v>5.9999999999999609E-2</v>
      </c>
      <c r="L142">
        <v>9.4559999999999995</v>
      </c>
      <c r="M142">
        <v>76.141999999999996</v>
      </c>
    </row>
    <row r="143" spans="1:13">
      <c r="A143" s="28" t="s">
        <v>18</v>
      </c>
      <c r="B143" s="28">
        <v>2022</v>
      </c>
      <c r="C143" s="44">
        <v>44849</v>
      </c>
      <c r="D143" s="28" t="s">
        <v>19</v>
      </c>
      <c r="E143" s="40" t="s">
        <v>112</v>
      </c>
      <c r="F143" s="40" t="s">
        <v>100</v>
      </c>
      <c r="G143" s="10">
        <f>(C143-VLOOKUP(E143,Riders!$A$2:$E$7777,4,FALSE))/365</f>
        <v>22.67945205479452</v>
      </c>
      <c r="H143" s="28">
        <v>5</v>
      </c>
      <c r="I143">
        <v>4.726</v>
      </c>
      <c r="J143">
        <v>4.8010000000000002</v>
      </c>
      <c r="K143" s="41">
        <f t="shared" si="10"/>
        <v>7.5000000000000178E-2</v>
      </c>
      <c r="L143">
        <v>9.5269999999999992</v>
      </c>
      <c r="M143">
        <v>75.575000000000003</v>
      </c>
    </row>
    <row r="144" spans="1:13">
      <c r="A144" s="28" t="s">
        <v>18</v>
      </c>
      <c r="B144" s="28">
        <v>2022</v>
      </c>
      <c r="C144" s="44">
        <v>44849</v>
      </c>
      <c r="D144" s="28" t="s">
        <v>19</v>
      </c>
      <c r="E144" s="40" t="s">
        <v>467</v>
      </c>
      <c r="F144" s="40" t="s">
        <v>30</v>
      </c>
      <c r="G144" s="10">
        <f>(C144-VLOOKUP(E144,Riders!$A$2:$E$7777,4,FALSE))/365</f>
        <v>23.235616438356164</v>
      </c>
      <c r="H144" s="28">
        <v>6</v>
      </c>
      <c r="I144">
        <v>4.7080000000000002</v>
      </c>
      <c r="J144">
        <v>4.8230000000000004</v>
      </c>
      <c r="K144" s="41">
        <f t="shared" si="10"/>
        <v>0.11500000000000021</v>
      </c>
      <c r="L144">
        <v>9.5310000000000006</v>
      </c>
      <c r="M144">
        <v>75.543000000000006</v>
      </c>
    </row>
    <row r="145" spans="1:13">
      <c r="A145" s="28" t="s">
        <v>18</v>
      </c>
      <c r="B145" s="28">
        <v>2022</v>
      </c>
      <c r="C145" s="44">
        <v>44849</v>
      </c>
      <c r="D145" s="28" t="s">
        <v>19</v>
      </c>
      <c r="E145" s="40" t="s">
        <v>468</v>
      </c>
      <c r="F145" s="40" t="s">
        <v>26</v>
      </c>
      <c r="G145" s="10">
        <f>(C145-VLOOKUP(E145,Riders!$A$2:$E$7777,4,FALSE))/365</f>
        <v>23.726027397260275</v>
      </c>
      <c r="H145" s="28">
        <v>7</v>
      </c>
      <c r="I145">
        <v>4.7249999999999996</v>
      </c>
      <c r="J145">
        <v>4.8179999999999996</v>
      </c>
      <c r="K145" s="41">
        <f t="shared" si="10"/>
        <v>9.2999999999999972E-2</v>
      </c>
      <c r="L145">
        <v>9.5429999999999993</v>
      </c>
      <c r="M145">
        <v>75.447999999999993</v>
      </c>
    </row>
    <row r="146" spans="1:13">
      <c r="A146" s="28" t="s">
        <v>18</v>
      </c>
      <c r="B146" s="28">
        <v>2022</v>
      </c>
      <c r="C146" s="44">
        <v>44849</v>
      </c>
      <c r="D146" s="28" t="s">
        <v>19</v>
      </c>
      <c r="E146" s="40" t="s">
        <v>97</v>
      </c>
      <c r="F146" s="40" t="s">
        <v>26</v>
      </c>
      <c r="G146" s="10">
        <f>(C146-VLOOKUP(E146,Riders!$A$2:$E$7777,4,FALSE))/365</f>
        <v>25.509589041095889</v>
      </c>
      <c r="H146" s="28">
        <v>8</v>
      </c>
      <c r="I146">
        <v>4.7300000000000004</v>
      </c>
      <c r="J146">
        <v>4.8179999999999996</v>
      </c>
      <c r="K146" s="41">
        <f t="shared" si="10"/>
        <v>8.799999999999919E-2</v>
      </c>
      <c r="L146">
        <v>9.548</v>
      </c>
      <c r="M146">
        <v>75.408000000000001</v>
      </c>
    </row>
    <row r="147" spans="1:13">
      <c r="A147" s="28" t="s">
        <v>18</v>
      </c>
      <c r="B147" s="28">
        <v>2022</v>
      </c>
      <c r="C147" s="44">
        <v>44849</v>
      </c>
      <c r="D147" s="28" t="s">
        <v>19</v>
      </c>
      <c r="E147" s="40" t="s">
        <v>130</v>
      </c>
      <c r="F147" s="40" t="s">
        <v>111</v>
      </c>
      <c r="G147" s="10">
        <f>(C147-VLOOKUP(E147,Riders!$A$2:$E$7777,4,FALSE))/365</f>
        <v>23.273972602739725</v>
      </c>
      <c r="H147" s="28">
        <v>9</v>
      </c>
      <c r="I147">
        <v>4.7450000000000001</v>
      </c>
      <c r="J147">
        <v>4.8470000000000004</v>
      </c>
      <c r="K147" s="41">
        <f t="shared" ref="K147:K210" si="11">J147-I147</f>
        <v>0.10200000000000031</v>
      </c>
      <c r="L147">
        <v>9.5920000000000005</v>
      </c>
      <c r="M147">
        <v>75.063000000000002</v>
      </c>
    </row>
    <row r="148" spans="1:13">
      <c r="A148" s="28" t="s">
        <v>18</v>
      </c>
      <c r="B148" s="28">
        <v>2022</v>
      </c>
      <c r="C148" s="44">
        <v>44849</v>
      </c>
      <c r="D148" s="28" t="s">
        <v>19</v>
      </c>
      <c r="E148" s="40" t="s">
        <v>110</v>
      </c>
      <c r="F148" s="40" t="s">
        <v>111</v>
      </c>
      <c r="G148" s="10">
        <f>(C148-VLOOKUP(E148,Riders!$A$2:$E$7777,4,FALSE))/365</f>
        <v>25.495890410958904</v>
      </c>
      <c r="H148" s="28">
        <v>10</v>
      </c>
      <c r="I148">
        <v>4.7439999999999998</v>
      </c>
      <c r="J148">
        <v>4.8570000000000002</v>
      </c>
      <c r="K148" s="41">
        <f t="shared" si="11"/>
        <v>0.11300000000000043</v>
      </c>
      <c r="L148">
        <v>9.6010000000000009</v>
      </c>
      <c r="M148">
        <v>74.992000000000004</v>
      </c>
    </row>
    <row r="149" spans="1:13">
      <c r="A149" s="28" t="s">
        <v>18</v>
      </c>
      <c r="B149" s="28">
        <v>2022</v>
      </c>
      <c r="C149" s="44">
        <v>44849</v>
      </c>
      <c r="D149" s="28" t="s">
        <v>19</v>
      </c>
      <c r="E149" s="40" t="s">
        <v>94</v>
      </c>
      <c r="F149" s="40" t="s">
        <v>26</v>
      </c>
      <c r="G149" s="10">
        <f>(C149-VLOOKUP(E149,Riders!$A$2:$E$7777,4,FALSE))/365</f>
        <v>23.747945205479454</v>
      </c>
      <c r="H149" s="28">
        <v>11</v>
      </c>
      <c r="I149">
        <v>4.7309999999999999</v>
      </c>
      <c r="J149">
        <v>4.8739999999999997</v>
      </c>
      <c r="K149" s="41">
        <f t="shared" si="11"/>
        <v>0.14299999999999979</v>
      </c>
      <c r="L149">
        <v>9.6050000000000004</v>
      </c>
      <c r="M149">
        <v>74.960999999999999</v>
      </c>
    </row>
    <row r="150" spans="1:13">
      <c r="A150" s="28" t="s">
        <v>18</v>
      </c>
      <c r="B150" s="28">
        <v>2022</v>
      </c>
      <c r="C150" s="44">
        <v>44849</v>
      </c>
      <c r="D150" s="28" t="s">
        <v>19</v>
      </c>
      <c r="E150" s="40" t="s">
        <v>132</v>
      </c>
      <c r="F150" s="40" t="s">
        <v>32</v>
      </c>
      <c r="G150" s="10">
        <f>(C150-VLOOKUP(E150,Riders!$A$2:$E$7777,4,FALSE))/365</f>
        <v>23</v>
      </c>
      <c r="H150" s="28">
        <v>12</v>
      </c>
      <c r="I150">
        <v>4.7759999999999998</v>
      </c>
      <c r="J150">
        <v>4.8460000000000001</v>
      </c>
      <c r="K150" s="41">
        <f t="shared" si="11"/>
        <v>7.0000000000000284E-2</v>
      </c>
      <c r="L150">
        <v>9.6219999999999999</v>
      </c>
      <c r="M150">
        <v>74.828999999999994</v>
      </c>
    </row>
    <row r="151" spans="1:13">
      <c r="A151" s="28" t="s">
        <v>18</v>
      </c>
      <c r="B151" s="28">
        <v>2022</v>
      </c>
      <c r="C151" s="44">
        <v>44849</v>
      </c>
      <c r="D151" s="28" t="s">
        <v>19</v>
      </c>
      <c r="E151" s="40" t="s">
        <v>95</v>
      </c>
      <c r="F151" s="40" t="s">
        <v>28</v>
      </c>
      <c r="G151" s="10">
        <f>(C151-VLOOKUP(E151,Riders!$A$2:$E$7777,4,FALSE))/365</f>
        <v>30.723287671232878</v>
      </c>
      <c r="H151" s="28">
        <v>13</v>
      </c>
      <c r="I151">
        <v>4.7690000000000001</v>
      </c>
      <c r="J151">
        <v>4.8540000000000001</v>
      </c>
      <c r="K151" s="41">
        <f t="shared" si="11"/>
        <v>8.4999999999999964E-2</v>
      </c>
      <c r="L151">
        <v>9.6229999999999993</v>
      </c>
      <c r="M151">
        <v>74.820999999999998</v>
      </c>
    </row>
    <row r="152" spans="1:13">
      <c r="A152" s="28" t="s">
        <v>18</v>
      </c>
      <c r="B152" s="28">
        <v>2022</v>
      </c>
      <c r="C152" s="44">
        <v>44849</v>
      </c>
      <c r="D152" s="28" t="s">
        <v>19</v>
      </c>
      <c r="E152" s="40" t="s">
        <v>169</v>
      </c>
      <c r="F152" s="40" t="s">
        <v>80</v>
      </c>
      <c r="G152" s="10">
        <f>(C152-VLOOKUP(E152,Riders!$A$2:$E$7777,4,FALSE))/365</f>
        <v>32.30684931506849</v>
      </c>
      <c r="H152" s="28">
        <v>14</v>
      </c>
      <c r="I152">
        <v>4.7629999999999999</v>
      </c>
      <c r="J152">
        <v>4.8680000000000003</v>
      </c>
      <c r="K152" s="41">
        <f t="shared" si="11"/>
        <v>0.10500000000000043</v>
      </c>
      <c r="L152">
        <v>9.6310000000000002</v>
      </c>
      <c r="M152">
        <v>74.759</v>
      </c>
    </row>
    <row r="153" spans="1:13">
      <c r="A153" s="28" t="s">
        <v>18</v>
      </c>
      <c r="B153" s="28">
        <v>2022</v>
      </c>
      <c r="C153" s="44">
        <v>44849</v>
      </c>
      <c r="D153" s="28" t="s">
        <v>19</v>
      </c>
      <c r="E153" s="40" t="s">
        <v>41</v>
      </c>
      <c r="F153" s="40" t="s">
        <v>42</v>
      </c>
      <c r="G153" s="10">
        <f>(C153-VLOOKUP(E153,Riders!$A$2:$E$7777,4,FALSE))/365</f>
        <v>22.057534246575344</v>
      </c>
      <c r="H153" s="28">
        <v>15</v>
      </c>
      <c r="I153">
        <v>4.7859999999999996</v>
      </c>
      <c r="J153">
        <v>4.8529999999999998</v>
      </c>
      <c r="K153" s="41">
        <f t="shared" si="11"/>
        <v>6.7000000000000171E-2</v>
      </c>
      <c r="L153">
        <v>9.6389999999999993</v>
      </c>
      <c r="M153">
        <v>74.697000000000003</v>
      </c>
    </row>
    <row r="154" spans="1:13">
      <c r="A154" s="1" t="s">
        <v>18</v>
      </c>
      <c r="B154" s="1">
        <v>2022</v>
      </c>
      <c r="C154" s="2">
        <v>44849</v>
      </c>
      <c r="D154" s="1" t="s">
        <v>19</v>
      </c>
      <c r="E154" s="1" t="s">
        <v>98</v>
      </c>
      <c r="F154" s="1" t="s">
        <v>42</v>
      </c>
      <c r="G154" s="10">
        <f>(C154-VLOOKUP(E154,Riders!$A$2:$E$7777,4,FALSE))/365</f>
        <v>23.980821917808218</v>
      </c>
      <c r="H154" s="1">
        <v>16</v>
      </c>
      <c r="I154">
        <v>4.8019999999999996</v>
      </c>
      <c r="J154">
        <v>4.8410000000000002</v>
      </c>
      <c r="K154" s="41">
        <f t="shared" si="11"/>
        <v>3.900000000000059E-2</v>
      </c>
      <c r="L154">
        <v>9.6430000000000007</v>
      </c>
      <c r="M154">
        <v>74.665999999999997</v>
      </c>
    </row>
    <row r="155" spans="1:13">
      <c r="A155" s="1" t="s">
        <v>18</v>
      </c>
      <c r="B155" s="1">
        <v>2022</v>
      </c>
      <c r="C155" s="2">
        <v>44849</v>
      </c>
      <c r="D155" s="1" t="s">
        <v>19</v>
      </c>
      <c r="E155" s="1" t="s">
        <v>96</v>
      </c>
      <c r="F155" s="1" t="s">
        <v>30</v>
      </c>
      <c r="G155" s="10">
        <f>(C155-VLOOKUP(E155,Riders!$A$2:$E$7777,4,FALSE))/365</f>
        <v>28.797260273972604</v>
      </c>
      <c r="H155" s="1">
        <v>17</v>
      </c>
      <c r="I155">
        <v>4.7670000000000003</v>
      </c>
      <c r="J155">
        <v>4.9059999999999997</v>
      </c>
      <c r="K155" s="41">
        <f t="shared" si="11"/>
        <v>0.13899999999999935</v>
      </c>
      <c r="L155">
        <v>9.673</v>
      </c>
      <c r="M155">
        <v>74.433999999999997</v>
      </c>
    </row>
    <row r="156" spans="1:13">
      <c r="A156" s="1" t="s">
        <v>18</v>
      </c>
      <c r="B156" s="1">
        <v>2022</v>
      </c>
      <c r="C156" s="2">
        <v>44849</v>
      </c>
      <c r="D156" s="1" t="s">
        <v>19</v>
      </c>
      <c r="E156" s="1" t="s">
        <v>293</v>
      </c>
      <c r="F156" s="1" t="s">
        <v>22</v>
      </c>
      <c r="G156" s="10">
        <f>(C156-VLOOKUP(E156,Riders!$A$2:$E$7777,4,FALSE))/365</f>
        <v>24.857534246575341</v>
      </c>
      <c r="H156" s="1">
        <v>18</v>
      </c>
      <c r="I156">
        <v>4.7930000000000001</v>
      </c>
      <c r="J156">
        <v>4.8869999999999996</v>
      </c>
      <c r="K156" s="41">
        <f t="shared" si="11"/>
        <v>9.3999999999999417E-2</v>
      </c>
      <c r="L156">
        <v>9.68</v>
      </c>
      <c r="M156">
        <v>74.38</v>
      </c>
    </row>
    <row r="157" spans="1:13">
      <c r="A157" s="1" t="s">
        <v>18</v>
      </c>
      <c r="B157" s="1">
        <v>2022</v>
      </c>
      <c r="C157" s="2">
        <v>44849</v>
      </c>
      <c r="D157" s="1" t="s">
        <v>19</v>
      </c>
      <c r="E157" s="1" t="s">
        <v>469</v>
      </c>
      <c r="F157" s="1" t="s">
        <v>40</v>
      </c>
      <c r="G157" s="10">
        <f>(C157-VLOOKUP(E157,Riders!$A$2:$E$7777,4,FALSE))/365</f>
        <v>24.002739726027396</v>
      </c>
      <c r="H157" s="1">
        <v>19</v>
      </c>
      <c r="I157">
        <v>4.7759999999999998</v>
      </c>
      <c r="J157">
        <v>4.9050000000000002</v>
      </c>
      <c r="K157" s="41">
        <f t="shared" si="11"/>
        <v>0.12900000000000045</v>
      </c>
      <c r="L157">
        <v>9.6809999999999992</v>
      </c>
      <c r="M157">
        <v>74.372</v>
      </c>
    </row>
    <row r="158" spans="1:13">
      <c r="A158" s="1" t="s">
        <v>18</v>
      </c>
      <c r="B158" s="1">
        <v>2022</v>
      </c>
      <c r="C158" s="2">
        <v>44849</v>
      </c>
      <c r="D158" s="1" t="s">
        <v>19</v>
      </c>
      <c r="E158" s="1" t="s">
        <v>116</v>
      </c>
      <c r="F158" s="1" t="s">
        <v>22</v>
      </c>
      <c r="G158" s="10">
        <f>(C158-VLOOKUP(E158,Riders!$A$2:$E$7777,4,FALSE))/365</f>
        <v>21.586301369863012</v>
      </c>
      <c r="H158" s="1">
        <v>20</v>
      </c>
      <c r="I158">
        <v>4.7809999999999997</v>
      </c>
      <c r="J158">
        <v>4.907</v>
      </c>
      <c r="K158" s="41">
        <f t="shared" si="11"/>
        <v>0.12600000000000033</v>
      </c>
      <c r="L158">
        <v>9.6880000000000006</v>
      </c>
      <c r="M158">
        <v>74.319000000000003</v>
      </c>
    </row>
    <row r="159" spans="1:13">
      <c r="A159" s="1" t="s">
        <v>18</v>
      </c>
      <c r="B159" s="1">
        <v>2022</v>
      </c>
      <c r="C159" s="2">
        <v>44849</v>
      </c>
      <c r="D159" s="1" t="s">
        <v>19</v>
      </c>
      <c r="E159" s="1" t="s">
        <v>106</v>
      </c>
      <c r="F159" s="1" t="s">
        <v>107</v>
      </c>
      <c r="G159" s="10">
        <f>(C159-VLOOKUP(E159,Riders!$A$2:$E$7777,4,FALSE))/365</f>
        <v>29.008219178082193</v>
      </c>
      <c r="H159" s="1">
        <v>21</v>
      </c>
      <c r="I159">
        <v>4.7590000000000003</v>
      </c>
      <c r="J159">
        <v>4.9390000000000001</v>
      </c>
      <c r="K159" s="41">
        <f t="shared" si="11"/>
        <v>0.17999999999999972</v>
      </c>
      <c r="L159">
        <v>9.6980000000000004</v>
      </c>
      <c r="M159">
        <v>74.242000000000004</v>
      </c>
    </row>
    <row r="160" spans="1:13">
      <c r="A160" s="1" t="s">
        <v>18</v>
      </c>
      <c r="B160" s="1">
        <v>2022</v>
      </c>
      <c r="C160" s="2">
        <v>44849</v>
      </c>
      <c r="D160" s="1" t="s">
        <v>19</v>
      </c>
      <c r="E160" s="1" t="s">
        <v>105</v>
      </c>
      <c r="F160" s="1" t="s">
        <v>30</v>
      </c>
      <c r="G160" s="10">
        <f>(C160-VLOOKUP(E160,Riders!$A$2:$E$7777,4,FALSE))/365</f>
        <v>29.846575342465755</v>
      </c>
      <c r="H160" s="1">
        <v>22</v>
      </c>
      <c r="I160">
        <v>4.84</v>
      </c>
      <c r="J160">
        <v>4.9009999999999998</v>
      </c>
      <c r="K160" s="41">
        <f t="shared" si="11"/>
        <v>6.0999999999999943E-2</v>
      </c>
      <c r="L160">
        <v>9.7409999999999997</v>
      </c>
      <c r="M160">
        <v>73.914000000000001</v>
      </c>
    </row>
    <row r="161" spans="1:13">
      <c r="A161" s="1" t="s">
        <v>18</v>
      </c>
      <c r="B161" s="1">
        <v>2022</v>
      </c>
      <c r="C161" s="2">
        <v>44849</v>
      </c>
      <c r="D161" s="1" t="s">
        <v>19</v>
      </c>
      <c r="E161" s="3" t="s">
        <v>27</v>
      </c>
      <c r="F161" s="1" t="s">
        <v>28</v>
      </c>
      <c r="G161" s="10">
        <f>(C161-VLOOKUP(E161,Riders!$A$2:$E$7777,4,FALSE))/365</f>
        <v>26.827397260273973</v>
      </c>
      <c r="H161" s="1">
        <v>23</v>
      </c>
      <c r="I161">
        <v>4.8550000000000004</v>
      </c>
      <c r="J161">
        <v>4.9509999999999996</v>
      </c>
      <c r="K161" s="41">
        <f t="shared" si="11"/>
        <v>9.5999999999999197E-2</v>
      </c>
      <c r="L161">
        <v>9.8059999999999992</v>
      </c>
      <c r="M161">
        <v>73.424000000000007</v>
      </c>
    </row>
    <row r="162" spans="1:13">
      <c r="A162" s="1" t="s">
        <v>18</v>
      </c>
      <c r="B162" s="1">
        <v>2022</v>
      </c>
      <c r="C162" s="2">
        <v>44849</v>
      </c>
      <c r="D162" s="1" t="s">
        <v>19</v>
      </c>
      <c r="E162" s="1" t="s">
        <v>45</v>
      </c>
      <c r="F162" s="1" t="s">
        <v>32</v>
      </c>
      <c r="G162" s="10">
        <f>(C162-VLOOKUP(E162,Riders!$A$2:$E$7777,4,FALSE))/365</f>
        <v>25.87945205479452</v>
      </c>
      <c r="H162" s="1">
        <v>24</v>
      </c>
      <c r="I162">
        <v>4.851</v>
      </c>
      <c r="J162">
        <v>4.9660000000000002</v>
      </c>
      <c r="K162" s="41">
        <f t="shared" si="11"/>
        <v>0.11500000000000021</v>
      </c>
      <c r="L162">
        <v>9.8170000000000002</v>
      </c>
      <c r="M162">
        <v>73.341999999999999</v>
      </c>
    </row>
    <row r="163" spans="1:13">
      <c r="A163" s="1" t="s">
        <v>18</v>
      </c>
      <c r="B163" s="1">
        <v>2022</v>
      </c>
      <c r="C163" s="2">
        <v>44849</v>
      </c>
      <c r="D163" s="1" t="s">
        <v>19</v>
      </c>
      <c r="E163" s="1" t="s">
        <v>47</v>
      </c>
      <c r="F163" s="1" t="s">
        <v>37</v>
      </c>
      <c r="G163" s="10">
        <f>(C163-VLOOKUP(E163,Riders!$A$2:$E$7777,4,FALSE))/365</f>
        <v>21.890410958904109</v>
      </c>
      <c r="H163" s="1">
        <v>25</v>
      </c>
      <c r="I163">
        <v>4.8460000000000001</v>
      </c>
      <c r="J163">
        <v>4.9809999999999999</v>
      </c>
      <c r="K163" s="41">
        <f t="shared" si="11"/>
        <v>0.13499999999999979</v>
      </c>
      <c r="L163">
        <v>9.827</v>
      </c>
      <c r="M163">
        <v>73.268000000000001</v>
      </c>
    </row>
    <row r="164" spans="1:13">
      <c r="A164" s="1" t="s">
        <v>18</v>
      </c>
      <c r="B164" s="1">
        <v>2022</v>
      </c>
      <c r="C164" s="2">
        <v>44849</v>
      </c>
      <c r="D164" s="1" t="s">
        <v>19</v>
      </c>
      <c r="E164" s="1" t="s">
        <v>165</v>
      </c>
      <c r="F164" s="1" t="s">
        <v>44</v>
      </c>
      <c r="G164" s="10">
        <f>(C164-VLOOKUP(E164,Riders!$A$2:$E$7777,4,FALSE))/365</f>
        <v>32.789041095890411</v>
      </c>
      <c r="H164" s="1">
        <v>26</v>
      </c>
      <c r="I164">
        <v>4.8860000000000001</v>
      </c>
      <c r="J164">
        <v>4.95</v>
      </c>
      <c r="K164" s="41">
        <f t="shared" si="11"/>
        <v>6.4000000000000057E-2</v>
      </c>
      <c r="L164">
        <v>9.8360000000000003</v>
      </c>
      <c r="M164">
        <v>73.2</v>
      </c>
    </row>
    <row r="165" spans="1:13">
      <c r="A165" s="1" t="s">
        <v>18</v>
      </c>
      <c r="B165" s="1">
        <v>2022</v>
      </c>
      <c r="C165" s="2">
        <v>44849</v>
      </c>
      <c r="D165" s="1" t="s">
        <v>19</v>
      </c>
      <c r="E165" s="1" t="s">
        <v>91</v>
      </c>
      <c r="F165" s="1" t="s">
        <v>50</v>
      </c>
      <c r="G165" s="10">
        <f>(C165-VLOOKUP(E165,Riders!$A$2:$E$7777,4,FALSE))/365</f>
        <v>26.904109589041095</v>
      </c>
      <c r="H165" s="1">
        <v>27</v>
      </c>
      <c r="I165">
        <v>4.8460000000000001</v>
      </c>
      <c r="J165">
        <v>4.9939999999999998</v>
      </c>
      <c r="K165" s="41">
        <f t="shared" si="11"/>
        <v>0.14799999999999969</v>
      </c>
      <c r="L165">
        <v>9.84</v>
      </c>
      <c r="M165">
        <v>73.171000000000006</v>
      </c>
    </row>
    <row r="166" spans="1:13">
      <c r="A166" s="1" t="s">
        <v>18</v>
      </c>
      <c r="B166" s="1">
        <v>2022</v>
      </c>
      <c r="C166" s="2">
        <v>44849</v>
      </c>
      <c r="D166" s="1" t="s">
        <v>19</v>
      </c>
      <c r="E166" s="1" t="s">
        <v>34</v>
      </c>
      <c r="F166" s="1" t="s">
        <v>35</v>
      </c>
      <c r="G166" s="10">
        <f>(C166-VLOOKUP(E166,Riders!$A$2:$E$7777,4,FALSE))/365</f>
        <v>24.4</v>
      </c>
      <c r="H166" s="1">
        <v>28</v>
      </c>
      <c r="I166">
        <v>4.8849999999999998</v>
      </c>
      <c r="J166">
        <v>4.9619999999999997</v>
      </c>
      <c r="K166" s="41">
        <f t="shared" si="11"/>
        <v>7.6999999999999957E-2</v>
      </c>
      <c r="L166">
        <v>9.8469999999999995</v>
      </c>
      <c r="M166">
        <v>73.119</v>
      </c>
    </row>
    <row r="167" spans="1:13">
      <c r="A167" s="1" t="s">
        <v>18</v>
      </c>
      <c r="B167" s="1">
        <v>2022</v>
      </c>
      <c r="C167" s="2">
        <v>44849</v>
      </c>
      <c r="D167" s="1" t="s">
        <v>19</v>
      </c>
      <c r="E167" s="1" t="s">
        <v>113</v>
      </c>
      <c r="F167" s="1" t="s">
        <v>114</v>
      </c>
      <c r="G167" s="10">
        <f>(C167-VLOOKUP(E167,Riders!$A$2:$E$7777,4,FALSE))/365</f>
        <v>27.67945205479452</v>
      </c>
      <c r="H167" s="1">
        <v>29</v>
      </c>
      <c r="I167">
        <v>4.8780000000000001</v>
      </c>
      <c r="J167">
        <v>4.9889999999999999</v>
      </c>
      <c r="K167" s="41">
        <f t="shared" si="11"/>
        <v>0.11099999999999977</v>
      </c>
      <c r="L167">
        <v>9.8670000000000009</v>
      </c>
      <c r="M167">
        <v>72.971000000000004</v>
      </c>
    </row>
    <row r="168" spans="1:13">
      <c r="A168" s="1" t="s">
        <v>18</v>
      </c>
      <c r="B168" s="1">
        <v>2022</v>
      </c>
      <c r="C168" s="2">
        <v>44849</v>
      </c>
      <c r="D168" s="1" t="s">
        <v>19</v>
      </c>
      <c r="E168" s="1" t="s">
        <v>92</v>
      </c>
      <c r="F168" s="1" t="s">
        <v>93</v>
      </c>
      <c r="G168" s="10">
        <f>(C168-VLOOKUP(E168,Riders!$A$2:$E$7777,4,FALSE))/365</f>
        <v>27.802739726027397</v>
      </c>
      <c r="H168" s="1">
        <v>30</v>
      </c>
      <c r="I168">
        <v>4.875</v>
      </c>
      <c r="J168">
        <v>5.03</v>
      </c>
      <c r="K168" s="41">
        <f t="shared" si="11"/>
        <v>0.15500000000000025</v>
      </c>
      <c r="L168">
        <v>9.9049999999999994</v>
      </c>
      <c r="M168">
        <v>72.691000000000003</v>
      </c>
    </row>
    <row r="169" spans="1:13">
      <c r="A169" s="1" t="s">
        <v>18</v>
      </c>
      <c r="B169" s="1">
        <v>2022</v>
      </c>
      <c r="C169" s="2">
        <v>44849</v>
      </c>
      <c r="D169" s="1" t="s">
        <v>19</v>
      </c>
      <c r="E169" s="1" t="s">
        <v>967</v>
      </c>
      <c r="F169" s="1" t="s">
        <v>59</v>
      </c>
      <c r="G169" s="10">
        <f>(C169-VLOOKUP(E169,Riders!$A$2:$E$7777,4,FALSE))/365</f>
        <v>20.328767123287673</v>
      </c>
      <c r="H169" s="1">
        <v>31</v>
      </c>
      <c r="I169">
        <v>4.8789999999999996</v>
      </c>
      <c r="J169">
        <v>5.0309999999999997</v>
      </c>
      <c r="K169" s="41">
        <f t="shared" si="11"/>
        <v>0.15200000000000014</v>
      </c>
      <c r="L169">
        <v>9.91</v>
      </c>
      <c r="M169">
        <v>72.653999999999996</v>
      </c>
    </row>
    <row r="170" spans="1:13">
      <c r="A170" s="1" t="s">
        <v>18</v>
      </c>
      <c r="B170" s="1">
        <v>2022</v>
      </c>
      <c r="C170" s="2">
        <v>44849</v>
      </c>
      <c r="D170" s="1" t="s">
        <v>19</v>
      </c>
      <c r="E170" s="1" t="s">
        <v>55</v>
      </c>
      <c r="F170" s="1" t="s">
        <v>56</v>
      </c>
      <c r="G170" s="10">
        <f>(C170-VLOOKUP(E170,Riders!$A$2:$E$7777,4,FALSE))/365</f>
        <v>22.758904109589039</v>
      </c>
      <c r="H170" s="1">
        <v>32</v>
      </c>
      <c r="I170">
        <v>4.907</v>
      </c>
      <c r="J170">
        <v>5.0039999999999996</v>
      </c>
      <c r="K170" s="41">
        <f t="shared" si="11"/>
        <v>9.6999999999999531E-2</v>
      </c>
      <c r="L170">
        <v>9.9109999999999996</v>
      </c>
      <c r="M170">
        <v>72.647000000000006</v>
      </c>
    </row>
    <row r="171" spans="1:13">
      <c r="A171" s="1" t="s">
        <v>18</v>
      </c>
      <c r="B171" s="1">
        <v>2022</v>
      </c>
      <c r="C171" s="2">
        <v>44849</v>
      </c>
      <c r="D171" s="1" t="s">
        <v>19</v>
      </c>
      <c r="E171" s="1" t="s">
        <v>108</v>
      </c>
      <c r="F171" s="1" t="s">
        <v>56</v>
      </c>
      <c r="G171" s="10">
        <f>(C171-VLOOKUP(E171,Riders!$A$2:$E$7777,4,FALSE))/365</f>
        <v>24.517808219178082</v>
      </c>
      <c r="H171" s="1">
        <v>33</v>
      </c>
      <c r="I171">
        <v>4.9080000000000004</v>
      </c>
      <c r="J171">
        <v>5.0330000000000004</v>
      </c>
      <c r="K171" s="41">
        <f t="shared" si="11"/>
        <v>0.125</v>
      </c>
      <c r="L171">
        <v>9.9410000000000007</v>
      </c>
      <c r="M171">
        <v>72.427000000000007</v>
      </c>
    </row>
    <row r="172" spans="1:13">
      <c r="A172" s="1" t="s">
        <v>18</v>
      </c>
      <c r="B172" s="1">
        <v>2022</v>
      </c>
      <c r="C172" s="2">
        <v>44849</v>
      </c>
      <c r="D172" s="1" t="s">
        <v>19</v>
      </c>
      <c r="E172" s="1" t="s">
        <v>101</v>
      </c>
      <c r="F172" s="1" t="s">
        <v>102</v>
      </c>
      <c r="G172" s="10">
        <f>(C172-VLOOKUP(E172,Riders!$A$2:$E$7777,4,FALSE))/365</f>
        <v>28.723287671232878</v>
      </c>
      <c r="H172" s="1">
        <v>34</v>
      </c>
      <c r="I172">
        <v>4.915</v>
      </c>
      <c r="J172">
        <v>5.0970000000000004</v>
      </c>
      <c r="K172" s="41">
        <f t="shared" si="11"/>
        <v>0.18200000000000038</v>
      </c>
      <c r="L172">
        <v>10.012</v>
      </c>
      <c r="M172">
        <v>71.914000000000001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60</v>
      </c>
      <c r="F173" s="1" t="s">
        <v>61</v>
      </c>
      <c r="G173" s="10">
        <f>(C173-VLOOKUP(E173,Riders!$A$2:$E$7777,4,FALSE))/365</f>
        <v>32.904109589041099</v>
      </c>
      <c r="H173" s="1">
        <v>35</v>
      </c>
      <c r="I173">
        <v>4.9710000000000001</v>
      </c>
      <c r="J173">
        <v>5.0730000000000004</v>
      </c>
      <c r="K173" s="41">
        <f t="shared" si="11"/>
        <v>0.10200000000000031</v>
      </c>
      <c r="L173">
        <v>10.044</v>
      </c>
      <c r="M173">
        <v>71.685000000000002</v>
      </c>
    </row>
    <row r="174" spans="1:13">
      <c r="A174" s="4" t="s">
        <v>137</v>
      </c>
      <c r="B174" s="4">
        <v>2022</v>
      </c>
      <c r="C174" s="5">
        <v>44752</v>
      </c>
      <c r="D174" s="4" t="s">
        <v>64</v>
      </c>
      <c r="E174" s="4" t="s">
        <v>90</v>
      </c>
      <c r="F174" s="4" t="s">
        <v>22</v>
      </c>
      <c r="G174" s="10">
        <f>(C174-VLOOKUP(E174,Riders!$A$2:$E$7777,4,FALSE))/365</f>
        <v>25.339726027397262</v>
      </c>
      <c r="H174" s="4">
        <v>1</v>
      </c>
      <c r="I174">
        <v>4.7210000000000001</v>
      </c>
      <c r="J174">
        <f t="shared" ref="J174:J210" si="12">L174-I174</f>
        <v>4.74</v>
      </c>
      <c r="K174" s="41">
        <f t="shared" si="11"/>
        <v>1.9000000000000128E-2</v>
      </c>
      <c r="L174">
        <v>9.4610000000000003</v>
      </c>
      <c r="M174">
        <f t="shared" ref="M174:M205" si="13">3.6*200/L174</f>
        <v>76.101891977592217</v>
      </c>
    </row>
    <row r="175" spans="1:13">
      <c r="A175" s="4" t="s">
        <v>137</v>
      </c>
      <c r="B175" s="4">
        <v>2022</v>
      </c>
      <c r="C175" s="5">
        <v>44752</v>
      </c>
      <c r="D175" s="4" t="s">
        <v>64</v>
      </c>
      <c r="E175" s="4" t="s">
        <v>126</v>
      </c>
      <c r="F175" s="4" t="s">
        <v>102</v>
      </c>
      <c r="G175" s="10">
        <f>(C175-VLOOKUP(E175,Riders!$A$2:$E$7777,4,FALSE))/365</f>
        <v>23.81095890410959</v>
      </c>
      <c r="H175" s="4">
        <v>2</v>
      </c>
      <c r="I175">
        <v>4.7290000000000001</v>
      </c>
      <c r="J175">
        <f t="shared" si="12"/>
        <v>4.774</v>
      </c>
      <c r="K175" s="41">
        <f t="shared" si="11"/>
        <v>4.4999999999999929E-2</v>
      </c>
      <c r="L175">
        <v>9.5030000000000001</v>
      </c>
      <c r="M175">
        <f t="shared" si="13"/>
        <v>75.765547721772066</v>
      </c>
    </row>
    <row r="176" spans="1:13">
      <c r="A176" s="4" t="s">
        <v>137</v>
      </c>
      <c r="B176" s="4">
        <v>2022</v>
      </c>
      <c r="C176" s="5">
        <v>44752</v>
      </c>
      <c r="D176" s="4" t="s">
        <v>64</v>
      </c>
      <c r="E176" s="4" t="s">
        <v>21</v>
      </c>
      <c r="F176" s="4" t="s">
        <v>22</v>
      </c>
      <c r="G176" s="10">
        <f>(C176-VLOOKUP(E176,Riders!$A$2:$E$7777,4,FALSE))/365</f>
        <v>29.336986301369862</v>
      </c>
      <c r="H176" s="4">
        <v>3</v>
      </c>
      <c r="I176">
        <v>4.8179999999999996</v>
      </c>
      <c r="J176">
        <f t="shared" si="12"/>
        <v>4.7919999999999998</v>
      </c>
      <c r="K176" s="41">
        <f t="shared" si="11"/>
        <v>-2.5999999999999801E-2</v>
      </c>
      <c r="L176">
        <v>9.61</v>
      </c>
      <c r="M176">
        <f t="shared" si="13"/>
        <v>74.921956295525504</v>
      </c>
    </row>
    <row r="177" spans="1:13">
      <c r="A177" s="4" t="s">
        <v>137</v>
      </c>
      <c r="B177" s="4">
        <v>2022</v>
      </c>
      <c r="C177" s="5">
        <v>44752</v>
      </c>
      <c r="D177" s="4" t="s">
        <v>64</v>
      </c>
      <c r="E177" s="4" t="s">
        <v>41</v>
      </c>
      <c r="F177" s="4" t="s">
        <v>42</v>
      </c>
      <c r="G177" s="10">
        <f>(C177-VLOOKUP(E177,Riders!$A$2:$E$7777,4,FALSE))/365</f>
        <v>21.791780821917808</v>
      </c>
      <c r="H177" s="4">
        <v>4</v>
      </c>
      <c r="I177">
        <v>4.83</v>
      </c>
      <c r="J177">
        <f t="shared" si="12"/>
        <v>4.8740000000000006</v>
      </c>
      <c r="K177" s="41">
        <f t="shared" si="11"/>
        <v>4.4000000000000483E-2</v>
      </c>
      <c r="L177">
        <v>9.7040000000000006</v>
      </c>
      <c r="M177">
        <f t="shared" si="13"/>
        <v>74.196207749381699</v>
      </c>
    </row>
    <row r="178" spans="1:13">
      <c r="A178" s="4" t="s">
        <v>137</v>
      </c>
      <c r="B178" s="4">
        <v>2022</v>
      </c>
      <c r="C178" s="5">
        <v>44752</v>
      </c>
      <c r="D178" s="4" t="s">
        <v>64</v>
      </c>
      <c r="E178" s="3" t="s">
        <v>27</v>
      </c>
      <c r="F178" s="4" t="s">
        <v>28</v>
      </c>
      <c r="G178" s="10">
        <f>(C178-VLOOKUP(E178,Riders!$A$2:$E$7777,4,FALSE))/365</f>
        <v>26.561643835616437</v>
      </c>
      <c r="H178" s="4">
        <v>5</v>
      </c>
      <c r="I178">
        <v>4.8490000000000002</v>
      </c>
      <c r="J178">
        <f t="shared" si="12"/>
        <v>4.9260000000000002</v>
      </c>
      <c r="K178" s="41">
        <f t="shared" si="11"/>
        <v>7.6999999999999957E-2</v>
      </c>
      <c r="L178">
        <v>9.7750000000000004</v>
      </c>
      <c r="M178">
        <f t="shared" si="13"/>
        <v>73.657289002557548</v>
      </c>
    </row>
    <row r="179" spans="1:13">
      <c r="A179" s="4" t="s">
        <v>137</v>
      </c>
      <c r="B179" s="4">
        <v>2022</v>
      </c>
      <c r="C179" s="5">
        <v>44752</v>
      </c>
      <c r="D179" s="4" t="s">
        <v>64</v>
      </c>
      <c r="E179" s="4" t="s">
        <v>106</v>
      </c>
      <c r="F179" s="4" t="s">
        <v>107</v>
      </c>
      <c r="G179" s="10">
        <f>(C179-VLOOKUP(E179,Riders!$A$2:$E$7777,4,FALSE))/365</f>
        <v>28.742465753424657</v>
      </c>
      <c r="H179" s="4">
        <v>6</v>
      </c>
      <c r="I179">
        <v>4.8550000000000004</v>
      </c>
      <c r="J179">
        <f t="shared" si="12"/>
        <v>4.9509999999999987</v>
      </c>
      <c r="K179" s="41">
        <f t="shared" si="11"/>
        <v>9.5999999999998309E-2</v>
      </c>
      <c r="L179">
        <v>9.8059999999999992</v>
      </c>
      <c r="M179">
        <f t="shared" si="13"/>
        <v>73.424434019987771</v>
      </c>
    </row>
    <row r="180" spans="1:13">
      <c r="A180" s="4" t="s">
        <v>137</v>
      </c>
      <c r="B180" s="4">
        <v>2022</v>
      </c>
      <c r="C180" s="5">
        <v>44752</v>
      </c>
      <c r="D180" s="4" t="s">
        <v>64</v>
      </c>
      <c r="E180" s="4" t="s">
        <v>103</v>
      </c>
      <c r="F180" s="4" t="s">
        <v>37</v>
      </c>
      <c r="G180" s="10">
        <f>(C180-VLOOKUP(E180,Riders!$A$2:$E$7777,4,FALSE))/365</f>
        <v>23.526027397260275</v>
      </c>
      <c r="H180" s="4">
        <v>7</v>
      </c>
      <c r="I180">
        <v>4.9249999999999998</v>
      </c>
      <c r="J180">
        <f t="shared" si="12"/>
        <v>4.8950000000000005</v>
      </c>
      <c r="K180" s="41">
        <f t="shared" si="11"/>
        <v>-2.9999999999999361E-2</v>
      </c>
      <c r="L180">
        <v>9.82</v>
      </c>
      <c r="M180">
        <f t="shared" si="13"/>
        <v>73.319755600814659</v>
      </c>
    </row>
    <row r="181" spans="1:13">
      <c r="A181" s="4" t="s">
        <v>137</v>
      </c>
      <c r="B181" s="4">
        <v>2022</v>
      </c>
      <c r="C181" s="5">
        <v>44752</v>
      </c>
      <c r="D181" s="4" t="s">
        <v>64</v>
      </c>
      <c r="E181" s="4" t="s">
        <v>25</v>
      </c>
      <c r="F181" s="4" t="s">
        <v>26</v>
      </c>
      <c r="G181" s="10">
        <f>(C181-VLOOKUP(E181,Riders!$A$2:$E$7777,4,FALSE))/365</f>
        <v>24.797260273972604</v>
      </c>
      <c r="H181" s="4">
        <v>8</v>
      </c>
      <c r="I181">
        <v>4.9109999999999996</v>
      </c>
      <c r="J181">
        <f t="shared" si="12"/>
        <v>4.9480000000000004</v>
      </c>
      <c r="K181" s="41">
        <f t="shared" si="11"/>
        <v>3.700000000000081E-2</v>
      </c>
      <c r="L181">
        <v>9.859</v>
      </c>
      <c r="M181">
        <f t="shared" si="13"/>
        <v>73.029719038442039</v>
      </c>
    </row>
    <row r="182" spans="1:13">
      <c r="A182" s="4" t="s">
        <v>137</v>
      </c>
      <c r="B182" s="4">
        <v>2022</v>
      </c>
      <c r="C182" s="5">
        <v>44752</v>
      </c>
      <c r="D182" s="4" t="s">
        <v>64</v>
      </c>
      <c r="E182" s="4" t="s">
        <v>36</v>
      </c>
      <c r="F182" s="4" t="s">
        <v>37</v>
      </c>
      <c r="G182" s="10">
        <f>(C182-VLOOKUP(E182,Riders!$A$2:$E$7777,4,FALSE))/365</f>
        <v>21.463013698630139</v>
      </c>
      <c r="H182" s="4">
        <v>9</v>
      </c>
      <c r="I182">
        <v>4.8979999999999997</v>
      </c>
      <c r="J182">
        <f t="shared" si="12"/>
        <v>4.9939999999999998</v>
      </c>
      <c r="K182" s="41">
        <f t="shared" si="11"/>
        <v>9.6000000000000085E-2</v>
      </c>
      <c r="L182">
        <v>9.8919999999999995</v>
      </c>
      <c r="M182">
        <f t="shared" si="13"/>
        <v>72.786089769510724</v>
      </c>
    </row>
    <row r="183" spans="1:13">
      <c r="A183" s="4" t="s">
        <v>137</v>
      </c>
      <c r="B183" s="4">
        <v>2022</v>
      </c>
      <c r="C183" s="5">
        <v>44752</v>
      </c>
      <c r="D183" s="4" t="s">
        <v>64</v>
      </c>
      <c r="E183" s="4" t="s">
        <v>127</v>
      </c>
      <c r="F183" s="4" t="s">
        <v>33</v>
      </c>
      <c r="G183" s="10">
        <f>(C183-VLOOKUP(E183,Riders!$A$2:$E$7777,4,FALSE))/365</f>
        <v>31.005479452054793</v>
      </c>
      <c r="H183" s="4">
        <v>10</v>
      </c>
      <c r="I183">
        <v>4.9039999999999999</v>
      </c>
      <c r="J183">
        <f t="shared" si="12"/>
        <v>4.9890000000000008</v>
      </c>
      <c r="K183" s="41">
        <f t="shared" si="11"/>
        <v>8.5000000000000853E-2</v>
      </c>
      <c r="L183">
        <v>9.8930000000000007</v>
      </c>
      <c r="M183">
        <f t="shared" si="13"/>
        <v>72.778732437076712</v>
      </c>
    </row>
    <row r="184" spans="1:13">
      <c r="A184" s="4" t="s">
        <v>137</v>
      </c>
      <c r="B184" s="4">
        <v>2022</v>
      </c>
      <c r="C184" s="5">
        <v>44752</v>
      </c>
      <c r="D184" s="4" t="s">
        <v>64</v>
      </c>
      <c r="E184" s="4" t="s">
        <v>48</v>
      </c>
      <c r="F184" s="4" t="s">
        <v>42</v>
      </c>
      <c r="G184" s="10">
        <f>(C184-VLOOKUP(E184,Riders!$A$2:$E$7777,4,FALSE))/365</f>
        <v>27.991780821917807</v>
      </c>
      <c r="H184" s="4">
        <v>11</v>
      </c>
      <c r="I184">
        <v>4.9210000000000003</v>
      </c>
      <c r="J184">
        <f t="shared" si="12"/>
        <v>5.008</v>
      </c>
      <c r="K184" s="41">
        <f t="shared" si="11"/>
        <v>8.6999999999999744E-2</v>
      </c>
      <c r="L184">
        <v>9.9290000000000003</v>
      </c>
      <c r="M184">
        <f t="shared" si="13"/>
        <v>72.514855473864429</v>
      </c>
    </row>
    <row r="185" spans="1:13">
      <c r="A185" s="4" t="s">
        <v>137</v>
      </c>
      <c r="B185" s="4">
        <v>2022</v>
      </c>
      <c r="C185" s="5">
        <v>44752</v>
      </c>
      <c r="D185" s="4" t="s">
        <v>64</v>
      </c>
      <c r="E185" s="4" t="s">
        <v>113</v>
      </c>
      <c r="F185" s="4" t="s">
        <v>114</v>
      </c>
      <c r="G185" s="10">
        <f>(C185-VLOOKUP(E185,Riders!$A$2:$E$7777,4,FALSE))/365</f>
        <v>27.413698630136988</v>
      </c>
      <c r="H185" s="4">
        <v>12</v>
      </c>
      <c r="I185">
        <v>4.9160000000000004</v>
      </c>
      <c r="J185">
        <f t="shared" si="12"/>
        <v>5.016</v>
      </c>
      <c r="K185" s="41">
        <f t="shared" si="11"/>
        <v>9.9999999999999645E-2</v>
      </c>
      <c r="L185">
        <v>9.9320000000000004</v>
      </c>
      <c r="M185">
        <f t="shared" si="13"/>
        <v>72.492952074103897</v>
      </c>
    </row>
    <row r="186" spans="1:13">
      <c r="A186" s="4" t="s">
        <v>137</v>
      </c>
      <c r="B186" s="4">
        <v>2022</v>
      </c>
      <c r="C186" s="5">
        <v>44752</v>
      </c>
      <c r="D186" s="4" t="s">
        <v>64</v>
      </c>
      <c r="E186" s="4" t="s">
        <v>55</v>
      </c>
      <c r="F186" s="4" t="s">
        <v>56</v>
      </c>
      <c r="G186" s="10">
        <f>(C186-VLOOKUP(E186,Riders!$A$2:$E$7777,4,FALSE))/365</f>
        <v>22.493150684931507</v>
      </c>
      <c r="H186" s="4">
        <v>13</v>
      </c>
      <c r="I186">
        <v>4.9550000000000001</v>
      </c>
      <c r="J186">
        <f t="shared" si="12"/>
        <v>5.0079999999999991</v>
      </c>
      <c r="K186" s="41">
        <f t="shared" si="11"/>
        <v>5.2999999999999048E-2</v>
      </c>
      <c r="L186">
        <v>9.9629999999999992</v>
      </c>
      <c r="M186">
        <f t="shared" si="13"/>
        <v>72.267389340560072</v>
      </c>
    </row>
    <row r="187" spans="1:13">
      <c r="A187" s="4" t="s">
        <v>137</v>
      </c>
      <c r="B187" s="4">
        <v>2022</v>
      </c>
      <c r="C187" s="5">
        <v>44752</v>
      </c>
      <c r="D187" s="4" t="s">
        <v>64</v>
      </c>
      <c r="E187" s="4" t="s">
        <v>47</v>
      </c>
      <c r="F187" s="4" t="s">
        <v>717</v>
      </c>
      <c r="G187" s="10">
        <f>(C187-VLOOKUP(E187,Riders!$A$2:$E$7777,4,FALSE))/365</f>
        <v>21.624657534246577</v>
      </c>
      <c r="H187" s="4">
        <v>14</v>
      </c>
      <c r="I187">
        <v>4.9370000000000003</v>
      </c>
      <c r="J187">
        <f t="shared" si="12"/>
        <v>5.0430000000000001</v>
      </c>
      <c r="K187" s="41">
        <f t="shared" si="11"/>
        <v>0.10599999999999987</v>
      </c>
      <c r="L187">
        <v>9.98</v>
      </c>
      <c r="M187">
        <f t="shared" si="13"/>
        <v>72.144288577154299</v>
      </c>
    </row>
    <row r="188" spans="1:13">
      <c r="A188" s="4" t="s">
        <v>137</v>
      </c>
      <c r="B188" s="4">
        <v>2022</v>
      </c>
      <c r="C188" s="5">
        <v>44752</v>
      </c>
      <c r="D188" s="4" t="s">
        <v>64</v>
      </c>
      <c r="E188" s="4" t="s">
        <v>134</v>
      </c>
      <c r="F188" s="4" t="s">
        <v>33</v>
      </c>
      <c r="G188" s="10">
        <f>(C188-VLOOKUP(E188,Riders!$A$2:$E$7777,4,FALSE))/365</f>
        <v>25.863013698630137</v>
      </c>
      <c r="H188" s="4">
        <v>15</v>
      </c>
      <c r="I188">
        <v>4.9800000000000004</v>
      </c>
      <c r="J188">
        <f t="shared" si="12"/>
        <v>5.0640000000000001</v>
      </c>
      <c r="K188" s="41">
        <f t="shared" si="11"/>
        <v>8.3999999999999631E-2</v>
      </c>
      <c r="L188">
        <v>10.044</v>
      </c>
      <c r="M188">
        <f t="shared" si="13"/>
        <v>71.68458781362007</v>
      </c>
    </row>
    <row r="189" spans="1:13">
      <c r="A189" s="4" t="s">
        <v>137</v>
      </c>
      <c r="B189" s="4">
        <v>2022</v>
      </c>
      <c r="C189" s="5">
        <v>44752</v>
      </c>
      <c r="D189" s="4" t="s">
        <v>64</v>
      </c>
      <c r="E189" s="4" t="s">
        <v>101</v>
      </c>
      <c r="F189" s="4" t="s">
        <v>102</v>
      </c>
      <c r="G189" s="10">
        <f>(C189-VLOOKUP(E189,Riders!$A$2:$E$7777,4,FALSE))/365</f>
        <v>28.457534246575342</v>
      </c>
      <c r="H189" s="4">
        <v>16</v>
      </c>
      <c r="I189">
        <v>4.9649999999999999</v>
      </c>
      <c r="J189">
        <f t="shared" si="12"/>
        <v>5.1029999999999998</v>
      </c>
      <c r="K189" s="41">
        <f t="shared" si="11"/>
        <v>0.1379999999999999</v>
      </c>
      <c r="L189">
        <v>10.068</v>
      </c>
      <c r="M189">
        <f t="shared" si="13"/>
        <v>71.513706793802143</v>
      </c>
    </row>
    <row r="190" spans="1:13">
      <c r="A190" s="4" t="s">
        <v>137</v>
      </c>
      <c r="B190" s="4">
        <v>2022</v>
      </c>
      <c r="C190" s="5">
        <v>44752</v>
      </c>
      <c r="D190" s="4" t="s">
        <v>64</v>
      </c>
      <c r="E190" s="4" t="s">
        <v>31</v>
      </c>
      <c r="F190" s="4" t="s">
        <v>32</v>
      </c>
      <c r="G190" s="10">
        <f>(C190-VLOOKUP(E190,Riders!$A$2:$E$7777,4,FALSE))/365</f>
        <v>20.663013698630138</v>
      </c>
      <c r="H190" s="4">
        <v>17</v>
      </c>
      <c r="I190">
        <v>5.008</v>
      </c>
      <c r="J190">
        <f t="shared" si="12"/>
        <v>5.0669999999999993</v>
      </c>
      <c r="K190" s="41">
        <f t="shared" si="11"/>
        <v>5.8999999999999275E-2</v>
      </c>
      <c r="L190">
        <v>10.074999999999999</v>
      </c>
      <c r="M190">
        <f t="shared" si="13"/>
        <v>71.464019851116632</v>
      </c>
    </row>
    <row r="191" spans="1:13">
      <c r="A191" s="4" t="s">
        <v>137</v>
      </c>
      <c r="B191" s="4">
        <v>2022</v>
      </c>
      <c r="C191" s="5">
        <v>44752</v>
      </c>
      <c r="D191" s="4" t="s">
        <v>64</v>
      </c>
      <c r="E191" s="4" t="s">
        <v>34</v>
      </c>
      <c r="F191" s="4" t="s">
        <v>35</v>
      </c>
      <c r="G191" s="10">
        <f>(C191-VLOOKUP(E191,Riders!$A$2:$E$7777,4,FALSE))/365</f>
        <v>24.134246575342466</v>
      </c>
      <c r="H191" s="4">
        <v>18</v>
      </c>
      <c r="I191">
        <v>5.0110000000000001</v>
      </c>
      <c r="J191">
        <f t="shared" si="12"/>
        <v>5.0720000000000001</v>
      </c>
      <c r="K191" s="41">
        <f t="shared" si="11"/>
        <v>6.0999999999999943E-2</v>
      </c>
      <c r="L191">
        <v>10.083</v>
      </c>
      <c r="M191">
        <f t="shared" si="13"/>
        <v>71.407319250223154</v>
      </c>
    </row>
    <row r="192" spans="1:13">
      <c r="A192" s="4" t="s">
        <v>137</v>
      </c>
      <c r="B192" s="4">
        <v>2022</v>
      </c>
      <c r="C192" s="5">
        <v>44752</v>
      </c>
      <c r="D192" s="4" t="s">
        <v>64</v>
      </c>
      <c r="E192" s="4" t="s">
        <v>141</v>
      </c>
      <c r="F192" s="4" t="s">
        <v>93</v>
      </c>
      <c r="G192" s="10">
        <f>(C192-VLOOKUP(E192,Riders!$A$2:$E$7777,4,FALSE))/365</f>
        <v>27.271232876712329</v>
      </c>
      <c r="H192" s="4">
        <v>19</v>
      </c>
      <c r="I192">
        <v>4.9909999999999997</v>
      </c>
      <c r="J192">
        <f t="shared" si="12"/>
        <v>5.0999999999999996</v>
      </c>
      <c r="K192" s="41">
        <f t="shared" si="11"/>
        <v>0.10899999999999999</v>
      </c>
      <c r="L192">
        <v>10.090999999999999</v>
      </c>
      <c r="M192">
        <f t="shared" si="13"/>
        <v>71.350708552175206</v>
      </c>
    </row>
    <row r="193" spans="1:13">
      <c r="A193" s="4" t="s">
        <v>137</v>
      </c>
      <c r="B193" s="4">
        <v>2022</v>
      </c>
      <c r="C193" s="5">
        <v>44752</v>
      </c>
      <c r="D193" s="4" t="s">
        <v>64</v>
      </c>
      <c r="E193" s="4" t="s">
        <v>142</v>
      </c>
      <c r="F193" s="4" t="s">
        <v>143</v>
      </c>
      <c r="G193" s="10">
        <f>(C193-VLOOKUP(E193,Riders!$A$2:$E$7777,4,FALSE))/365</f>
        <v>21.969863013698632</v>
      </c>
      <c r="H193" s="4">
        <v>20</v>
      </c>
      <c r="I193">
        <v>5.0049999999999999</v>
      </c>
      <c r="J193">
        <f t="shared" si="12"/>
        <v>5.096000000000001</v>
      </c>
      <c r="K193" s="41">
        <f t="shared" si="11"/>
        <v>9.100000000000108E-2</v>
      </c>
      <c r="L193">
        <v>10.101000000000001</v>
      </c>
      <c r="M193">
        <f t="shared" si="13"/>
        <v>71.280071280071269</v>
      </c>
    </row>
    <row r="194" spans="1:13">
      <c r="A194" s="4" t="s">
        <v>137</v>
      </c>
      <c r="B194" s="4">
        <v>2022</v>
      </c>
      <c r="C194" s="5">
        <v>44752</v>
      </c>
      <c r="D194" s="4" t="s">
        <v>64</v>
      </c>
      <c r="E194" s="4" t="s">
        <v>108</v>
      </c>
      <c r="F194" s="4" t="s">
        <v>56</v>
      </c>
      <c r="G194" s="10">
        <f>(C194-VLOOKUP(E194,Riders!$A$2:$E$7777,4,FALSE))/365</f>
        <v>24.252054794520546</v>
      </c>
      <c r="H194" s="4">
        <v>21</v>
      </c>
      <c r="I194">
        <v>5.0149999999999997</v>
      </c>
      <c r="J194">
        <f t="shared" si="12"/>
        <v>5.0949999999999998</v>
      </c>
      <c r="K194" s="41">
        <f t="shared" si="11"/>
        <v>8.0000000000000071E-2</v>
      </c>
      <c r="L194">
        <v>10.11</v>
      </c>
      <c r="M194">
        <f t="shared" si="13"/>
        <v>71.2166172106825</v>
      </c>
    </row>
    <row r="195" spans="1:13">
      <c r="A195" s="4" t="s">
        <v>137</v>
      </c>
      <c r="B195" s="4">
        <v>2022</v>
      </c>
      <c r="C195" s="5">
        <v>44752</v>
      </c>
      <c r="D195" s="4" t="s">
        <v>64</v>
      </c>
      <c r="E195" s="4" t="s">
        <v>230</v>
      </c>
      <c r="F195" s="4" t="s">
        <v>210</v>
      </c>
      <c r="G195" s="10">
        <f>(C195-VLOOKUP(E195,Riders!$A$2:$E$7777,4,FALSE))/365</f>
        <v>23.55890410958904</v>
      </c>
      <c r="H195" s="4">
        <v>22</v>
      </c>
      <c r="I195">
        <v>5.0170000000000003</v>
      </c>
      <c r="J195">
        <f t="shared" si="12"/>
        <v>5.1209999999999996</v>
      </c>
      <c r="K195" s="41">
        <f t="shared" si="11"/>
        <v>0.1039999999999992</v>
      </c>
      <c r="L195">
        <v>10.138</v>
      </c>
      <c r="M195">
        <f t="shared" si="13"/>
        <v>71.019925034523581</v>
      </c>
    </row>
    <row r="196" spans="1:13">
      <c r="A196" s="4" t="s">
        <v>137</v>
      </c>
      <c r="B196" s="4">
        <v>2022</v>
      </c>
      <c r="C196" s="5">
        <v>44752</v>
      </c>
      <c r="D196" s="4" t="s">
        <v>64</v>
      </c>
      <c r="E196" s="4" t="s">
        <v>156</v>
      </c>
      <c r="F196" s="4" t="s">
        <v>143</v>
      </c>
      <c r="G196" s="10">
        <f>(C196-VLOOKUP(E196,Riders!$A$2:$E$7777,4,FALSE))/365</f>
        <v>36.238356164383561</v>
      </c>
      <c r="H196" s="4">
        <v>23</v>
      </c>
      <c r="I196">
        <v>5.0609999999999999</v>
      </c>
      <c r="J196">
        <f t="shared" si="12"/>
        <v>5.1110000000000007</v>
      </c>
      <c r="K196" s="41">
        <f t="shared" si="11"/>
        <v>5.0000000000000711E-2</v>
      </c>
      <c r="L196">
        <v>10.172000000000001</v>
      </c>
      <c r="M196">
        <f t="shared" si="13"/>
        <v>70.782540306724343</v>
      </c>
    </row>
    <row r="197" spans="1:13">
      <c r="A197" s="4" t="s">
        <v>137</v>
      </c>
      <c r="B197" s="4">
        <v>2022</v>
      </c>
      <c r="C197" s="5">
        <v>44752</v>
      </c>
      <c r="D197" s="4" t="s">
        <v>64</v>
      </c>
      <c r="E197" s="4" t="s">
        <v>57</v>
      </c>
      <c r="F197" s="4" t="s">
        <v>35</v>
      </c>
      <c r="G197" s="10">
        <f>(C197-VLOOKUP(E197,Riders!$A$2:$E$7777,4,FALSE))/365</f>
        <v>28.660273972602738</v>
      </c>
      <c r="H197" s="4">
        <v>24</v>
      </c>
      <c r="I197">
        <v>5.05</v>
      </c>
      <c r="J197">
        <f t="shared" si="12"/>
        <v>5.1450000000000005</v>
      </c>
      <c r="K197" s="41">
        <f t="shared" si="11"/>
        <v>9.5000000000000639E-2</v>
      </c>
      <c r="L197">
        <v>10.195</v>
      </c>
      <c r="M197">
        <f t="shared" si="13"/>
        <v>70.62285434036292</v>
      </c>
    </row>
    <row r="198" spans="1:13">
      <c r="A198" s="4" t="s">
        <v>137</v>
      </c>
      <c r="B198" s="4">
        <v>2022</v>
      </c>
      <c r="C198" s="5">
        <v>44752</v>
      </c>
      <c r="D198" s="4" t="s">
        <v>64</v>
      </c>
      <c r="E198" s="4" t="s">
        <v>139</v>
      </c>
      <c r="F198" s="4" t="s">
        <v>140</v>
      </c>
      <c r="G198" s="10">
        <f>(C198-VLOOKUP(E198,Riders!$A$2:$E$7777,4,FALSE))/365</f>
        <v>28.512328767123286</v>
      </c>
      <c r="H198" s="4">
        <v>25</v>
      </c>
      <c r="I198">
        <v>5.0529999999999999</v>
      </c>
      <c r="J198">
        <f t="shared" si="12"/>
        <v>5.1740000000000004</v>
      </c>
      <c r="K198" s="41">
        <f t="shared" si="11"/>
        <v>0.12100000000000044</v>
      </c>
      <c r="L198">
        <v>10.227</v>
      </c>
      <c r="M198">
        <f t="shared" si="13"/>
        <v>70.401877383396894</v>
      </c>
    </row>
    <row r="199" spans="1:13">
      <c r="A199" s="4" t="s">
        <v>137</v>
      </c>
      <c r="B199" s="4">
        <v>2022</v>
      </c>
      <c r="C199" s="5">
        <v>44752</v>
      </c>
      <c r="D199" s="4" t="s">
        <v>64</v>
      </c>
      <c r="E199" s="4" t="s">
        <v>53</v>
      </c>
      <c r="F199" s="4" t="s">
        <v>54</v>
      </c>
      <c r="G199" s="10">
        <f>(C199-VLOOKUP(E199,Riders!$A$2:$E$7777,4,FALSE))/365</f>
        <v>21.761643835616439</v>
      </c>
      <c r="H199" s="4">
        <v>26</v>
      </c>
      <c r="I199">
        <v>5.0650000000000004</v>
      </c>
      <c r="J199">
        <f t="shared" si="12"/>
        <v>5.2160000000000002</v>
      </c>
      <c r="K199" s="41">
        <f t="shared" si="11"/>
        <v>0.1509999999999998</v>
      </c>
      <c r="L199">
        <v>10.281000000000001</v>
      </c>
      <c r="M199">
        <f t="shared" si="13"/>
        <v>70.032098044937257</v>
      </c>
    </row>
    <row r="200" spans="1:13">
      <c r="A200" s="4" t="s">
        <v>137</v>
      </c>
      <c r="B200" s="4">
        <v>2022</v>
      </c>
      <c r="C200" s="5">
        <v>44752</v>
      </c>
      <c r="D200" s="4" t="s">
        <v>64</v>
      </c>
      <c r="E200" s="4" t="s">
        <v>92</v>
      </c>
      <c r="F200" s="4" t="s">
        <v>93</v>
      </c>
      <c r="G200" s="10">
        <f>(C200-VLOOKUP(E200,Riders!$A$2:$E$7777,4,FALSE))/365</f>
        <v>27.536986301369861</v>
      </c>
      <c r="H200" s="4">
        <v>27</v>
      </c>
      <c r="I200">
        <v>5.0709999999999997</v>
      </c>
      <c r="J200">
        <f t="shared" si="12"/>
        <v>5.2240000000000002</v>
      </c>
      <c r="K200" s="41">
        <f t="shared" si="11"/>
        <v>0.15300000000000047</v>
      </c>
      <c r="L200">
        <v>10.295</v>
      </c>
      <c r="M200">
        <f t="shared" si="13"/>
        <v>69.936862554638168</v>
      </c>
    </row>
    <row r="201" spans="1:13">
      <c r="A201" s="4" t="s">
        <v>137</v>
      </c>
      <c r="B201" s="4">
        <v>2022</v>
      </c>
      <c r="C201" s="5">
        <v>44752</v>
      </c>
      <c r="D201" s="4" t="s">
        <v>64</v>
      </c>
      <c r="E201" s="4" t="s">
        <v>146</v>
      </c>
      <c r="F201" s="4" t="s">
        <v>54</v>
      </c>
      <c r="G201" s="10">
        <f>(C201-VLOOKUP(E201,Riders!$A$2:$E$7777,4,FALSE))/365</f>
        <v>28.076712328767123</v>
      </c>
      <c r="H201" s="4">
        <v>28</v>
      </c>
      <c r="I201">
        <v>5.0960000000000001</v>
      </c>
      <c r="J201">
        <f t="shared" si="12"/>
        <v>5.2029999999999994</v>
      </c>
      <c r="K201" s="41">
        <f t="shared" si="11"/>
        <v>0.10699999999999932</v>
      </c>
      <c r="L201">
        <v>10.298999999999999</v>
      </c>
      <c r="M201">
        <f t="shared" si="13"/>
        <v>69.90969997087096</v>
      </c>
    </row>
    <row r="202" spans="1:13">
      <c r="A202" s="4" t="s">
        <v>137</v>
      </c>
      <c r="B202" s="4">
        <v>2022</v>
      </c>
      <c r="C202" s="5">
        <v>44752</v>
      </c>
      <c r="D202" s="4" t="s">
        <v>64</v>
      </c>
      <c r="E202" s="4" t="s">
        <v>155</v>
      </c>
      <c r="F202" s="4" t="s">
        <v>140</v>
      </c>
      <c r="G202" s="10">
        <f>(C202-VLOOKUP(E202,Riders!$A$2:$E$7777,4,FALSE))/365</f>
        <v>32.350684931506848</v>
      </c>
      <c r="H202" s="4">
        <v>29</v>
      </c>
      <c r="I202">
        <v>5.1429999999999998</v>
      </c>
      <c r="J202">
        <f t="shared" si="12"/>
        <v>5.2240000000000011</v>
      </c>
      <c r="K202" s="41">
        <f t="shared" si="11"/>
        <v>8.1000000000001293E-2</v>
      </c>
      <c r="L202">
        <v>10.367000000000001</v>
      </c>
      <c r="M202">
        <f t="shared" si="13"/>
        <v>69.451143050062697</v>
      </c>
    </row>
    <row r="203" spans="1:13">
      <c r="A203" s="4" t="s">
        <v>137</v>
      </c>
      <c r="B203" s="4">
        <v>2022</v>
      </c>
      <c r="C203" s="5">
        <v>44752</v>
      </c>
      <c r="D203" s="4" t="s">
        <v>64</v>
      </c>
      <c r="E203" s="4" t="s">
        <v>157</v>
      </c>
      <c r="F203" s="4" t="s">
        <v>154</v>
      </c>
      <c r="G203" s="10">
        <f>(C203-VLOOKUP(E203,Riders!$A$2:$E$7777,4,FALSE))/365</f>
        <v>24.506849315068493</v>
      </c>
      <c r="H203" s="4">
        <v>30</v>
      </c>
      <c r="I203">
        <v>5.2</v>
      </c>
      <c r="J203">
        <f t="shared" si="12"/>
        <v>5.3259999999999996</v>
      </c>
      <c r="K203" s="41">
        <f t="shared" si="11"/>
        <v>0.12599999999999945</v>
      </c>
      <c r="L203">
        <v>10.526</v>
      </c>
      <c r="M203">
        <f t="shared" si="13"/>
        <v>68.402052061561847</v>
      </c>
    </row>
    <row r="204" spans="1:13">
      <c r="A204" s="4" t="s">
        <v>137</v>
      </c>
      <c r="B204" s="4">
        <v>2022</v>
      </c>
      <c r="C204" s="5">
        <v>44752</v>
      </c>
      <c r="D204" s="4" t="s">
        <v>64</v>
      </c>
      <c r="E204" s="4" t="s">
        <v>149</v>
      </c>
      <c r="F204" s="4" t="s">
        <v>150</v>
      </c>
      <c r="G204" s="10">
        <f>(C204-VLOOKUP(E204,Riders!$A$2:$E$7777,4,FALSE))/365</f>
        <v>22.997260273972604</v>
      </c>
      <c r="H204" s="4">
        <v>31</v>
      </c>
      <c r="I204">
        <v>5.2220000000000004</v>
      </c>
      <c r="J204">
        <f t="shared" si="12"/>
        <v>5.3090000000000002</v>
      </c>
      <c r="K204" s="41">
        <f t="shared" si="11"/>
        <v>8.6999999999999744E-2</v>
      </c>
      <c r="L204">
        <v>10.531000000000001</v>
      </c>
      <c r="M204">
        <f t="shared" si="13"/>
        <v>68.369575538885186</v>
      </c>
    </row>
    <row r="205" spans="1:13">
      <c r="A205" s="4" t="s">
        <v>137</v>
      </c>
      <c r="B205" s="4">
        <v>2022</v>
      </c>
      <c r="C205" s="5">
        <v>44752</v>
      </c>
      <c r="D205" s="4" t="s">
        <v>64</v>
      </c>
      <c r="E205" s="4" t="s">
        <v>716</v>
      </c>
      <c r="F205" s="4" t="s">
        <v>152</v>
      </c>
      <c r="G205" s="10">
        <f>(C205-VLOOKUP(E205,Riders!$A$2:$E$7777,4,FALSE))/365</f>
        <v>20.783561643835615</v>
      </c>
      <c r="H205" s="4">
        <v>32</v>
      </c>
      <c r="I205">
        <v>5.2549999999999999</v>
      </c>
      <c r="J205">
        <f t="shared" si="12"/>
        <v>5.3679999999999994</v>
      </c>
      <c r="K205" s="41">
        <f t="shared" si="11"/>
        <v>0.11299999999999955</v>
      </c>
      <c r="L205">
        <v>10.622999999999999</v>
      </c>
      <c r="M205">
        <f t="shared" si="13"/>
        <v>67.777463993222256</v>
      </c>
    </row>
    <row r="206" spans="1:13">
      <c r="A206" s="4" t="s">
        <v>137</v>
      </c>
      <c r="B206" s="4">
        <v>2022</v>
      </c>
      <c r="C206" s="5">
        <v>44752</v>
      </c>
      <c r="D206" s="4" t="s">
        <v>64</v>
      </c>
      <c r="E206" s="4" t="s">
        <v>144</v>
      </c>
      <c r="F206" s="4" t="s">
        <v>145</v>
      </c>
      <c r="G206" s="10">
        <f>(C206-VLOOKUP(E206,Riders!$A$2:$E$7777,4,FALSE))/365</f>
        <v>25.652054794520549</v>
      </c>
      <c r="H206" s="4">
        <v>33</v>
      </c>
      <c r="I206">
        <v>5.3170000000000002</v>
      </c>
      <c r="J206">
        <f t="shared" si="12"/>
        <v>5.4190000000000005</v>
      </c>
      <c r="K206" s="41">
        <f t="shared" si="11"/>
        <v>0.10200000000000031</v>
      </c>
      <c r="L206">
        <v>10.736000000000001</v>
      </c>
      <c r="M206">
        <f t="shared" ref="M206:M237" si="14">3.6*200/L206</f>
        <v>67.064083457526081</v>
      </c>
    </row>
    <row r="207" spans="1:13">
      <c r="A207" s="4" t="s">
        <v>137</v>
      </c>
      <c r="B207" s="4">
        <v>2022</v>
      </c>
      <c r="C207" s="5">
        <v>44752</v>
      </c>
      <c r="D207" s="4" t="s">
        <v>64</v>
      </c>
      <c r="E207" s="4" t="s">
        <v>153</v>
      </c>
      <c r="F207" s="4" t="s">
        <v>154</v>
      </c>
      <c r="G207" s="10">
        <f>(C207-VLOOKUP(E207,Riders!$A$2:$E$7777,4,FALSE))/365</f>
        <v>25.331506849315069</v>
      </c>
      <c r="H207" s="4">
        <v>34</v>
      </c>
      <c r="I207">
        <v>5.3029999999999999</v>
      </c>
      <c r="J207">
        <f t="shared" si="12"/>
        <v>5.4479999999999995</v>
      </c>
      <c r="K207" s="41">
        <f t="shared" si="11"/>
        <v>0.14499999999999957</v>
      </c>
      <c r="L207">
        <v>10.750999999999999</v>
      </c>
      <c r="M207">
        <f t="shared" si="14"/>
        <v>66.970514370756206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147</v>
      </c>
      <c r="F208" s="4" t="s">
        <v>148</v>
      </c>
      <c r="G208" s="10">
        <f>(C208-VLOOKUP(E208,Riders!$A$2:$E$7777,4,FALSE))/365</f>
        <v>21.024657534246575</v>
      </c>
      <c r="H208" s="4">
        <v>35</v>
      </c>
      <c r="I208">
        <v>5.407</v>
      </c>
      <c r="J208">
        <f t="shared" si="12"/>
        <v>5.4260000000000002</v>
      </c>
      <c r="K208" s="41">
        <f t="shared" si="11"/>
        <v>1.9000000000000128E-2</v>
      </c>
      <c r="L208">
        <v>10.833</v>
      </c>
      <c r="M208">
        <f t="shared" si="14"/>
        <v>66.463583494876758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158</v>
      </c>
      <c r="F209" s="4" t="s">
        <v>159</v>
      </c>
      <c r="G209" s="10">
        <f>(C209-VLOOKUP(E209,Riders!$A$2:$E$7777,4,FALSE))/365</f>
        <v>20.205479452054796</v>
      </c>
      <c r="H209" s="4">
        <v>36</v>
      </c>
      <c r="I209">
        <v>5.383</v>
      </c>
      <c r="J209">
        <f t="shared" si="12"/>
        <v>5.5509999999999993</v>
      </c>
      <c r="K209" s="41">
        <f t="shared" si="11"/>
        <v>0.16799999999999926</v>
      </c>
      <c r="L209">
        <v>10.933999999999999</v>
      </c>
      <c r="M209">
        <f t="shared" si="14"/>
        <v>65.849643314432058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128</v>
      </c>
      <c r="F210" s="4" t="s">
        <v>129</v>
      </c>
      <c r="G210" s="10">
        <f>(C210-VLOOKUP(E210,Riders!$A$2:$E$7777,4,FALSE))/365</f>
        <v>20.336986301369862</v>
      </c>
      <c r="H210" s="4">
        <v>37</v>
      </c>
      <c r="I210">
        <v>5.7140000000000004</v>
      </c>
      <c r="J210">
        <f t="shared" si="12"/>
        <v>5.782</v>
      </c>
      <c r="K210" s="41">
        <f t="shared" si="11"/>
        <v>6.7999999999999616E-2</v>
      </c>
      <c r="L210">
        <v>11.496</v>
      </c>
      <c r="M210">
        <f t="shared" si="14"/>
        <v>62.630480167014611</v>
      </c>
    </row>
    <row r="211" spans="1:13">
      <c r="A211" s="1" t="s">
        <v>160</v>
      </c>
      <c r="B211" s="1">
        <v>2022</v>
      </c>
      <c r="C211" s="2">
        <v>44694</v>
      </c>
      <c r="D211" s="1" t="s">
        <v>64</v>
      </c>
      <c r="E211" s="1" t="s">
        <v>99</v>
      </c>
      <c r="F211" s="1" t="s">
        <v>100</v>
      </c>
      <c r="G211" s="10">
        <f>(C211-VLOOKUP(E211,Riders!$A$2:$E$7777,4,FALSE))/365</f>
        <v>23.087671232876712</v>
      </c>
      <c r="H211" s="1">
        <v>1</v>
      </c>
      <c r="I211">
        <f t="shared" ref="I211:I245" si="15">L211-J211</f>
        <v>4.7940000000000005</v>
      </c>
      <c r="J211">
        <v>4.7560000000000002</v>
      </c>
      <c r="K211" s="41">
        <f t="shared" ref="K211:K274" si="16">J211-I211</f>
        <v>-3.8000000000000256E-2</v>
      </c>
      <c r="L211">
        <v>9.5500000000000007</v>
      </c>
      <c r="M211">
        <f t="shared" si="14"/>
        <v>75.392670157068054</v>
      </c>
    </row>
    <row r="212" spans="1:13">
      <c r="A212" s="1" t="s">
        <v>160</v>
      </c>
      <c r="B212" s="1">
        <v>2022</v>
      </c>
      <c r="C212" s="2">
        <v>44694</v>
      </c>
      <c r="D212" s="1" t="s">
        <v>64</v>
      </c>
      <c r="E212" s="1" t="s">
        <v>104</v>
      </c>
      <c r="F212" s="1" t="s">
        <v>100</v>
      </c>
      <c r="G212" s="10">
        <f>(C212-VLOOKUP(E212,Riders!$A$2:$E$7777,4,FALSE))/365</f>
        <v>29.736986301369864</v>
      </c>
      <c r="H212" s="1">
        <v>2</v>
      </c>
      <c r="I212">
        <f t="shared" si="15"/>
        <v>4.8010000000000002</v>
      </c>
      <c r="J212">
        <v>4.7569999999999997</v>
      </c>
      <c r="K212" s="41">
        <f t="shared" si="16"/>
        <v>-4.4000000000000483E-2</v>
      </c>
      <c r="L212">
        <v>9.5579999999999998</v>
      </c>
      <c r="M212">
        <f t="shared" si="14"/>
        <v>75.329566854990588</v>
      </c>
    </row>
    <row r="213" spans="1:13">
      <c r="A213" s="1" t="s">
        <v>160</v>
      </c>
      <c r="B213" s="1">
        <v>2022</v>
      </c>
      <c r="C213" s="2">
        <v>44694</v>
      </c>
      <c r="D213" s="1" t="s">
        <v>64</v>
      </c>
      <c r="E213" s="1" t="s">
        <v>200</v>
      </c>
      <c r="F213" s="1" t="s">
        <v>44</v>
      </c>
      <c r="G213" s="10">
        <f>(C213-VLOOKUP(E213,Riders!$A$2:$E$7777,4,FALSE))/365</f>
        <v>26.832876712328765</v>
      </c>
      <c r="H213" s="1">
        <v>3</v>
      </c>
      <c r="I213">
        <f t="shared" si="15"/>
        <v>4.8170000000000002</v>
      </c>
      <c r="J213">
        <v>4.7699999999999996</v>
      </c>
      <c r="K213" s="41">
        <f t="shared" si="16"/>
        <v>-4.7000000000000597E-2</v>
      </c>
      <c r="L213">
        <v>9.5869999999999997</v>
      </c>
      <c r="M213">
        <f t="shared" si="14"/>
        <v>75.101700219046634</v>
      </c>
    </row>
    <row r="214" spans="1:13">
      <c r="A214" s="1" t="s">
        <v>160</v>
      </c>
      <c r="B214" s="1">
        <v>2022</v>
      </c>
      <c r="C214" s="2">
        <v>44694</v>
      </c>
      <c r="D214" s="1" t="s">
        <v>64</v>
      </c>
      <c r="E214" s="1" t="s">
        <v>110</v>
      </c>
      <c r="F214" s="1" t="s">
        <v>73</v>
      </c>
      <c r="G214" s="10">
        <f>(C214-VLOOKUP(E214,Riders!$A$2:$E$7777,4,FALSE))/365</f>
        <v>25.07123287671233</v>
      </c>
      <c r="H214" s="1">
        <v>4</v>
      </c>
      <c r="I214">
        <f t="shared" si="15"/>
        <v>4.8239999999999998</v>
      </c>
      <c r="J214">
        <v>4.7880000000000003</v>
      </c>
      <c r="K214" s="41">
        <f t="shared" si="16"/>
        <v>-3.5999999999999588E-2</v>
      </c>
      <c r="L214">
        <v>9.6120000000000001</v>
      </c>
      <c r="M214">
        <f t="shared" si="14"/>
        <v>74.906367041198507</v>
      </c>
    </row>
    <row r="215" spans="1:13">
      <c r="A215" s="1" t="s">
        <v>160</v>
      </c>
      <c r="B215" s="1">
        <v>2022</v>
      </c>
      <c r="C215" s="2">
        <v>44694</v>
      </c>
      <c r="D215" s="1" t="s">
        <v>64</v>
      </c>
      <c r="E215" s="1" t="s">
        <v>169</v>
      </c>
      <c r="F215" s="1" t="s">
        <v>80</v>
      </c>
      <c r="G215" s="10">
        <f>(C215-VLOOKUP(E215,Riders!$A$2:$E$7777,4,FALSE))/365</f>
        <v>31.882191780821916</v>
      </c>
      <c r="H215" s="1">
        <v>5</v>
      </c>
      <c r="I215">
        <f t="shared" si="15"/>
        <v>4.8629999999999995</v>
      </c>
      <c r="J215">
        <v>4.7880000000000003</v>
      </c>
      <c r="K215" s="41">
        <f t="shared" si="16"/>
        <v>-7.4999999999999289E-2</v>
      </c>
      <c r="L215">
        <v>9.6509999999999998</v>
      </c>
      <c r="M215">
        <f t="shared" si="14"/>
        <v>74.603668013677336</v>
      </c>
    </row>
    <row r="216" spans="1:13">
      <c r="A216" s="1" t="s">
        <v>160</v>
      </c>
      <c r="B216" s="1">
        <v>2022</v>
      </c>
      <c r="C216" s="2">
        <v>44694</v>
      </c>
      <c r="D216" s="1" t="s">
        <v>64</v>
      </c>
      <c r="E216" s="1" t="s">
        <v>132</v>
      </c>
      <c r="F216" s="1" t="s">
        <v>32</v>
      </c>
      <c r="G216" s="10">
        <f>(C216-VLOOKUP(E216,Riders!$A$2:$E$7777,4,FALSE))/365</f>
        <v>22.575342465753426</v>
      </c>
      <c r="H216" s="1">
        <v>6</v>
      </c>
      <c r="I216">
        <f t="shared" si="15"/>
        <v>4.87</v>
      </c>
      <c r="J216">
        <v>4.8029999999999999</v>
      </c>
      <c r="K216" s="41">
        <f t="shared" si="16"/>
        <v>-6.7000000000000171E-2</v>
      </c>
      <c r="L216">
        <v>9.673</v>
      </c>
      <c r="M216">
        <f t="shared" si="14"/>
        <v>74.433991522795409</v>
      </c>
    </row>
    <row r="217" spans="1:13">
      <c r="A217" s="1" t="s">
        <v>160</v>
      </c>
      <c r="B217" s="1">
        <v>2022</v>
      </c>
      <c r="C217" s="2">
        <v>44694</v>
      </c>
      <c r="D217" s="1" t="s">
        <v>64</v>
      </c>
      <c r="E217" s="1" t="s">
        <v>45</v>
      </c>
      <c r="F217" s="1" t="s">
        <v>32</v>
      </c>
      <c r="G217" s="10">
        <f>(C217-VLOOKUP(E217,Riders!$A$2:$E$7777,4,FALSE))/365</f>
        <v>25.454794520547946</v>
      </c>
      <c r="H217" s="1">
        <v>7</v>
      </c>
      <c r="I217">
        <f t="shared" si="15"/>
        <v>4.8740000000000006</v>
      </c>
      <c r="J217">
        <v>4.843</v>
      </c>
      <c r="K217" s="41">
        <f t="shared" si="16"/>
        <v>-3.1000000000000583E-2</v>
      </c>
      <c r="L217">
        <v>9.7170000000000005</v>
      </c>
      <c r="M217">
        <f t="shared" si="14"/>
        <v>74.096943501080574</v>
      </c>
    </row>
    <row r="218" spans="1:13">
      <c r="A218" s="1" t="s">
        <v>160</v>
      </c>
      <c r="B218" s="1">
        <v>2022</v>
      </c>
      <c r="C218" s="2">
        <v>44694</v>
      </c>
      <c r="D218" s="1" t="s">
        <v>64</v>
      </c>
      <c r="E218" s="1" t="s">
        <v>123</v>
      </c>
      <c r="F218" s="1" t="s">
        <v>73</v>
      </c>
      <c r="G218" s="10">
        <f>(C218-VLOOKUP(E218,Riders!$A$2:$E$7777,4,FALSE))/365</f>
        <v>25.257534246575343</v>
      </c>
      <c r="H218" s="1">
        <v>8</v>
      </c>
      <c r="I218">
        <f t="shared" si="15"/>
        <v>4.9260000000000002</v>
      </c>
      <c r="J218">
        <v>4.827</v>
      </c>
      <c r="K218" s="41">
        <f t="shared" si="16"/>
        <v>-9.9000000000000199E-2</v>
      </c>
      <c r="L218">
        <v>9.7530000000000001</v>
      </c>
      <c r="M218">
        <f t="shared" si="14"/>
        <v>73.82343894186404</v>
      </c>
    </row>
    <row r="219" spans="1:13">
      <c r="A219" s="1" t="s">
        <v>160</v>
      </c>
      <c r="B219" s="1">
        <v>2022</v>
      </c>
      <c r="C219" s="2">
        <v>44694</v>
      </c>
      <c r="D219" s="1" t="s">
        <v>64</v>
      </c>
      <c r="E219" s="1" t="s">
        <v>293</v>
      </c>
      <c r="F219" s="1" t="s">
        <v>226</v>
      </c>
      <c r="G219" s="10">
        <f>(C219-VLOOKUP(E219,Riders!$A$2:$E$7777,4,FALSE))/365</f>
        <v>24.432876712328767</v>
      </c>
      <c r="H219" s="1">
        <v>9</v>
      </c>
      <c r="I219">
        <f t="shared" si="15"/>
        <v>4.907</v>
      </c>
      <c r="J219">
        <v>4.8550000000000004</v>
      </c>
      <c r="K219" s="41">
        <f t="shared" si="16"/>
        <v>-5.1999999999999602E-2</v>
      </c>
      <c r="L219">
        <v>9.7620000000000005</v>
      </c>
      <c r="M219">
        <f t="shared" si="14"/>
        <v>73.755377996312234</v>
      </c>
    </row>
    <row r="220" spans="1:13">
      <c r="A220" s="1" t="s">
        <v>160</v>
      </c>
      <c r="B220" s="1">
        <v>2022</v>
      </c>
      <c r="C220" s="2">
        <v>44694</v>
      </c>
      <c r="D220" s="1" t="s">
        <v>64</v>
      </c>
      <c r="E220" s="1" t="s">
        <v>21</v>
      </c>
      <c r="F220" s="1" t="s">
        <v>22</v>
      </c>
      <c r="G220" s="10">
        <f>(C220-VLOOKUP(E220,Riders!$A$2:$E$7777,4,FALSE))/365</f>
        <v>29.17808219178082</v>
      </c>
      <c r="H220" s="1">
        <v>10</v>
      </c>
      <c r="I220">
        <f t="shared" si="15"/>
        <v>4.9009999999999998</v>
      </c>
      <c r="J220">
        <v>4.8620000000000001</v>
      </c>
      <c r="K220" s="41">
        <f t="shared" si="16"/>
        <v>-3.8999999999999702E-2</v>
      </c>
      <c r="L220">
        <v>9.7629999999999999</v>
      </c>
      <c r="M220">
        <f t="shared" si="14"/>
        <v>73.747823414933933</v>
      </c>
    </row>
    <row r="221" spans="1:13">
      <c r="A221" s="1" t="s">
        <v>160</v>
      </c>
      <c r="B221" s="1">
        <v>2022</v>
      </c>
      <c r="C221" s="2">
        <v>44694</v>
      </c>
      <c r="D221" s="1" t="s">
        <v>64</v>
      </c>
      <c r="E221" s="1" t="s">
        <v>105</v>
      </c>
      <c r="F221" s="1" t="s">
        <v>166</v>
      </c>
      <c r="G221" s="10">
        <f>(C221-VLOOKUP(E221,Riders!$A$2:$E$7777,4,FALSE))/365</f>
        <v>29.421917808219177</v>
      </c>
      <c r="H221" s="1">
        <v>11</v>
      </c>
      <c r="I221">
        <f t="shared" si="15"/>
        <v>4.9050000000000002</v>
      </c>
      <c r="J221">
        <v>4.8579999999999997</v>
      </c>
      <c r="K221" s="41">
        <f t="shared" si="16"/>
        <v>-4.7000000000000597E-2</v>
      </c>
      <c r="L221">
        <v>9.7629999999999999</v>
      </c>
      <c r="M221">
        <f t="shared" si="14"/>
        <v>73.747823414933933</v>
      </c>
    </row>
    <row r="222" spans="1:13">
      <c r="A222" s="1" t="s">
        <v>160</v>
      </c>
      <c r="B222" s="1">
        <v>2022</v>
      </c>
      <c r="C222" s="2">
        <v>44694</v>
      </c>
      <c r="D222" s="1" t="s">
        <v>64</v>
      </c>
      <c r="E222" s="1" t="s">
        <v>29</v>
      </c>
      <c r="F222" s="1" t="s">
        <v>30</v>
      </c>
      <c r="G222" s="10">
        <f>(C222-VLOOKUP(E222,Riders!$A$2:$E$7777,4,FALSE))/365</f>
        <v>26.219178082191782</v>
      </c>
      <c r="H222" s="1">
        <v>12</v>
      </c>
      <c r="I222">
        <f t="shared" si="15"/>
        <v>4.9160000000000004</v>
      </c>
      <c r="J222">
        <v>4.8499999999999996</v>
      </c>
      <c r="K222" s="41">
        <f t="shared" si="16"/>
        <v>-6.6000000000000725E-2</v>
      </c>
      <c r="L222">
        <v>9.766</v>
      </c>
      <c r="M222">
        <f t="shared" si="14"/>
        <v>73.725168953512181</v>
      </c>
    </row>
    <row r="223" spans="1:13">
      <c r="A223" s="1" t="s">
        <v>160</v>
      </c>
      <c r="B223" s="1">
        <v>2022</v>
      </c>
      <c r="C223" s="2">
        <v>44694</v>
      </c>
      <c r="D223" s="1" t="s">
        <v>64</v>
      </c>
      <c r="E223" s="1" t="s">
        <v>670</v>
      </c>
      <c r="F223" s="1" t="s">
        <v>37</v>
      </c>
      <c r="G223" s="10">
        <f>(C223-VLOOKUP(E223,Riders!$A$2:$E$7777,4,FALSE))/365</f>
        <v>24.175342465753424</v>
      </c>
      <c r="H223" s="1">
        <v>13</v>
      </c>
      <c r="I223">
        <f t="shared" si="15"/>
        <v>4.9259999999999993</v>
      </c>
      <c r="J223">
        <v>4.87</v>
      </c>
      <c r="K223" s="41">
        <f t="shared" si="16"/>
        <v>-5.5999999999999162E-2</v>
      </c>
      <c r="L223">
        <v>9.7959999999999994</v>
      </c>
      <c r="M223">
        <f t="shared" si="14"/>
        <v>73.499387505104124</v>
      </c>
    </row>
    <row r="224" spans="1:13">
      <c r="A224" s="1" t="s">
        <v>160</v>
      </c>
      <c r="B224" s="1">
        <v>2022</v>
      </c>
      <c r="C224" s="2">
        <v>44694</v>
      </c>
      <c r="D224" s="1" t="s">
        <v>64</v>
      </c>
      <c r="E224" s="1" t="s">
        <v>141</v>
      </c>
      <c r="F224" s="1" t="s">
        <v>93</v>
      </c>
      <c r="G224" s="10">
        <f>(C224-VLOOKUP(E224,Riders!$A$2:$E$7777,4,FALSE))/365</f>
        <v>27.112328767123287</v>
      </c>
      <c r="H224" s="1">
        <v>14</v>
      </c>
      <c r="I224">
        <f t="shared" si="15"/>
        <v>4.95</v>
      </c>
      <c r="J224">
        <v>4.8760000000000003</v>
      </c>
      <c r="K224" s="41">
        <f t="shared" si="16"/>
        <v>-7.3999999999999844E-2</v>
      </c>
      <c r="L224">
        <v>9.8260000000000005</v>
      </c>
      <c r="M224">
        <f t="shared" si="14"/>
        <v>73.274984734378179</v>
      </c>
    </row>
    <row r="225" spans="1:13">
      <c r="A225" s="1" t="s">
        <v>160</v>
      </c>
      <c r="B225" s="1">
        <v>2022</v>
      </c>
      <c r="C225" s="2">
        <v>44694</v>
      </c>
      <c r="D225" s="1" t="s">
        <v>64</v>
      </c>
      <c r="E225" s="1" t="s">
        <v>98</v>
      </c>
      <c r="F225" s="1" t="s">
        <v>42</v>
      </c>
      <c r="G225" s="10">
        <f>(C225-VLOOKUP(E225,Riders!$A$2:$E$7777,4,FALSE))/365</f>
        <v>23.556164383561644</v>
      </c>
      <c r="H225" s="1">
        <v>15</v>
      </c>
      <c r="I225">
        <f t="shared" si="15"/>
        <v>4.923</v>
      </c>
      <c r="J225">
        <v>4.9109999999999996</v>
      </c>
      <c r="K225" s="41">
        <f t="shared" si="16"/>
        <v>-1.2000000000000455E-2</v>
      </c>
      <c r="L225">
        <v>9.8339999999999996</v>
      </c>
      <c r="M225">
        <f t="shared" si="14"/>
        <v>73.215375228798052</v>
      </c>
    </row>
    <row r="226" spans="1:13">
      <c r="A226" s="1" t="s">
        <v>160</v>
      </c>
      <c r="B226" s="1">
        <v>2022</v>
      </c>
      <c r="C226" s="2">
        <v>44694</v>
      </c>
      <c r="D226" s="1" t="s">
        <v>64</v>
      </c>
      <c r="E226" s="1" t="s">
        <v>95</v>
      </c>
      <c r="F226" s="1" t="s">
        <v>28</v>
      </c>
      <c r="G226" s="10">
        <f>(C226-VLOOKUP(E226,Riders!$A$2:$E$7777,4,FALSE))/365</f>
        <v>30.298630136986301</v>
      </c>
      <c r="H226" s="1">
        <v>16</v>
      </c>
      <c r="I226">
        <f t="shared" si="15"/>
        <v>4.9430000000000005</v>
      </c>
      <c r="J226">
        <v>4.899</v>
      </c>
      <c r="K226" s="41">
        <f t="shared" si="16"/>
        <v>-4.4000000000000483E-2</v>
      </c>
      <c r="L226">
        <v>9.8420000000000005</v>
      </c>
      <c r="M226">
        <f t="shared" si="14"/>
        <v>73.155862629546831</v>
      </c>
    </row>
    <row r="227" spans="1:13">
      <c r="A227" s="1" t="s">
        <v>160</v>
      </c>
      <c r="B227" s="1">
        <v>2022</v>
      </c>
      <c r="C227" s="2">
        <v>44694</v>
      </c>
      <c r="D227" s="1" t="s">
        <v>64</v>
      </c>
      <c r="E227" s="1" t="s">
        <v>170</v>
      </c>
      <c r="F227" s="1" t="s">
        <v>40</v>
      </c>
      <c r="G227" s="10">
        <f>(C227-VLOOKUP(E227,Riders!$A$2:$E$7777,4,FALSE))/365</f>
        <v>23.578082191780823</v>
      </c>
      <c r="H227" s="1">
        <v>17</v>
      </c>
      <c r="I227">
        <f t="shared" si="15"/>
        <v>4.9639999999999995</v>
      </c>
      <c r="J227">
        <v>4.88</v>
      </c>
      <c r="K227" s="41">
        <f t="shared" si="16"/>
        <v>-8.3999999999999631E-2</v>
      </c>
      <c r="L227">
        <v>9.8439999999999994</v>
      </c>
      <c r="M227">
        <f t="shared" si="14"/>
        <v>73.140999593661121</v>
      </c>
    </row>
    <row r="228" spans="1:13">
      <c r="A228" s="1" t="s">
        <v>160</v>
      </c>
      <c r="B228" s="1">
        <v>2022</v>
      </c>
      <c r="C228" s="2">
        <v>44694</v>
      </c>
      <c r="D228" s="1" t="s">
        <v>64</v>
      </c>
      <c r="E228" s="1" t="s">
        <v>535</v>
      </c>
      <c r="F228" s="1" t="s">
        <v>226</v>
      </c>
      <c r="G228" s="10">
        <f>(C228-VLOOKUP(E228,Riders!$A$2:$E$7777,4,FALSE))/365</f>
        <v>21.161643835616438</v>
      </c>
      <c r="H228" s="1">
        <v>18</v>
      </c>
      <c r="I228">
        <f t="shared" si="15"/>
        <v>4.9899999999999993</v>
      </c>
      <c r="J228">
        <v>4.88</v>
      </c>
      <c r="K228" s="41">
        <f t="shared" si="16"/>
        <v>-0.10999999999999943</v>
      </c>
      <c r="L228">
        <v>9.8699999999999992</v>
      </c>
      <c r="M228">
        <f t="shared" si="14"/>
        <v>72.948328267477208</v>
      </c>
    </row>
    <row r="229" spans="1:13">
      <c r="A229" s="1" t="s">
        <v>160</v>
      </c>
      <c r="B229" s="1">
        <v>2022</v>
      </c>
      <c r="C229" s="2">
        <v>44694</v>
      </c>
      <c r="D229" s="1" t="s">
        <v>64</v>
      </c>
      <c r="E229" s="1" t="s">
        <v>130</v>
      </c>
      <c r="F229" s="1" t="s">
        <v>111</v>
      </c>
      <c r="G229" s="10">
        <f>(C229-VLOOKUP(E229,Riders!$A$2:$E$7777,4,FALSE))/365</f>
        <v>22.849315068493151</v>
      </c>
      <c r="H229" s="1">
        <v>19</v>
      </c>
      <c r="I229">
        <f t="shared" si="15"/>
        <v>4.9880000000000004</v>
      </c>
      <c r="J229">
        <v>4.8869999999999996</v>
      </c>
      <c r="K229" s="41">
        <f t="shared" si="16"/>
        <v>-0.10100000000000087</v>
      </c>
      <c r="L229">
        <v>9.875</v>
      </c>
      <c r="M229">
        <f t="shared" si="14"/>
        <v>72.911392405063296</v>
      </c>
    </row>
    <row r="230" spans="1:13">
      <c r="A230" s="1" t="s">
        <v>160</v>
      </c>
      <c r="B230" s="1">
        <v>2022</v>
      </c>
      <c r="C230" s="2">
        <v>44694</v>
      </c>
      <c r="D230" s="1" t="s">
        <v>64</v>
      </c>
      <c r="E230" s="1" t="s">
        <v>103</v>
      </c>
      <c r="F230" s="1" t="s">
        <v>37</v>
      </c>
      <c r="G230" s="10">
        <f>(C230-VLOOKUP(E230,Riders!$A$2:$E$7777,4,FALSE))/365</f>
        <v>23.367123287671234</v>
      </c>
      <c r="H230" s="1">
        <v>20</v>
      </c>
      <c r="I230">
        <f t="shared" si="15"/>
        <v>4.9459999999999997</v>
      </c>
      <c r="J230">
        <v>4.9390000000000001</v>
      </c>
      <c r="K230" s="41">
        <f t="shared" si="16"/>
        <v>-6.9999999999996732E-3</v>
      </c>
      <c r="L230">
        <v>9.8849999999999998</v>
      </c>
      <c r="M230">
        <f t="shared" si="14"/>
        <v>72.837632776934754</v>
      </c>
    </row>
    <row r="231" spans="1:13">
      <c r="A231" s="1" t="s">
        <v>160</v>
      </c>
      <c r="B231" s="1">
        <v>2022</v>
      </c>
      <c r="C231" s="2">
        <v>44694</v>
      </c>
      <c r="D231" s="1" t="s">
        <v>64</v>
      </c>
      <c r="E231" s="1" t="s">
        <v>96</v>
      </c>
      <c r="F231" s="1" t="s">
        <v>166</v>
      </c>
      <c r="G231" s="10">
        <f>(C231-VLOOKUP(E231,Riders!$A$2:$E$7777,4,FALSE))/365</f>
        <v>28.372602739726027</v>
      </c>
      <c r="H231" s="1">
        <v>21</v>
      </c>
      <c r="I231">
        <f t="shared" si="15"/>
        <v>5.0129999999999999</v>
      </c>
      <c r="J231">
        <v>4.8819999999999997</v>
      </c>
      <c r="K231" s="41">
        <f t="shared" si="16"/>
        <v>-0.13100000000000023</v>
      </c>
      <c r="L231">
        <v>9.8949999999999996</v>
      </c>
      <c r="M231">
        <f t="shared" si="14"/>
        <v>72.764022233451243</v>
      </c>
    </row>
    <row r="232" spans="1:13">
      <c r="A232" s="1" t="s">
        <v>160</v>
      </c>
      <c r="B232" s="1">
        <v>2022</v>
      </c>
      <c r="C232" s="2">
        <v>44694</v>
      </c>
      <c r="D232" s="1" t="s">
        <v>64</v>
      </c>
      <c r="E232" s="1" t="s">
        <v>171</v>
      </c>
      <c r="F232" s="1" t="s">
        <v>44</v>
      </c>
      <c r="G232" s="10">
        <f>(C232-VLOOKUP(E232,Riders!$A$2:$E$7777,4,FALSE))/365</f>
        <v>22.717808219178082</v>
      </c>
      <c r="H232" s="1">
        <v>22</v>
      </c>
      <c r="I232">
        <f t="shared" si="15"/>
        <v>5.0089999999999995</v>
      </c>
      <c r="J232">
        <v>4.9340000000000002</v>
      </c>
      <c r="K232" s="41">
        <f t="shared" si="16"/>
        <v>-7.4999999999999289E-2</v>
      </c>
      <c r="L232">
        <v>9.9429999999999996</v>
      </c>
      <c r="M232">
        <f t="shared" si="14"/>
        <v>72.412752690334912</v>
      </c>
    </row>
    <row r="233" spans="1:13">
      <c r="A233" s="1" t="s">
        <v>160</v>
      </c>
      <c r="B233" s="1">
        <v>2022</v>
      </c>
      <c r="C233" s="2">
        <v>44694</v>
      </c>
      <c r="D233" s="1" t="s">
        <v>64</v>
      </c>
      <c r="E233" s="1" t="s">
        <v>48</v>
      </c>
      <c r="F233" s="1" t="s">
        <v>42</v>
      </c>
      <c r="G233" s="10">
        <f>(C233-VLOOKUP(E233,Riders!$A$2:$E$7777,4,FALSE))/365</f>
        <v>27.832876712328765</v>
      </c>
      <c r="H233" s="1">
        <v>23</v>
      </c>
      <c r="I233">
        <f t="shared" si="15"/>
        <v>5.0199999999999996</v>
      </c>
      <c r="J233">
        <v>4.9290000000000003</v>
      </c>
      <c r="K233" s="41">
        <f t="shared" si="16"/>
        <v>-9.0999999999999304E-2</v>
      </c>
      <c r="L233">
        <v>9.9489999999999998</v>
      </c>
      <c r="M233">
        <f t="shared" si="14"/>
        <v>72.369082319831136</v>
      </c>
    </row>
    <row r="234" spans="1:13">
      <c r="A234" s="1" t="s">
        <v>160</v>
      </c>
      <c r="B234" s="1">
        <v>2022</v>
      </c>
      <c r="C234" s="2">
        <v>44694</v>
      </c>
      <c r="D234" s="1" t="s">
        <v>64</v>
      </c>
      <c r="E234" s="1" t="s">
        <v>34</v>
      </c>
      <c r="F234" s="1" t="s">
        <v>35</v>
      </c>
      <c r="G234" s="10">
        <f>(C234-VLOOKUP(E234,Riders!$A$2:$E$7777,4,FALSE))/365</f>
        <v>23.975342465753425</v>
      </c>
      <c r="H234" s="1">
        <v>24</v>
      </c>
      <c r="I234">
        <f t="shared" si="15"/>
        <v>5.0429999999999993</v>
      </c>
      <c r="J234">
        <v>5</v>
      </c>
      <c r="K234" s="41">
        <f t="shared" si="16"/>
        <v>-4.2999999999999261E-2</v>
      </c>
      <c r="L234">
        <v>10.042999999999999</v>
      </c>
      <c r="M234">
        <f t="shared" si="14"/>
        <v>71.691725580005979</v>
      </c>
    </row>
    <row r="235" spans="1:13">
      <c r="A235" s="1" t="s">
        <v>160</v>
      </c>
      <c r="B235" s="1">
        <v>2022</v>
      </c>
      <c r="C235" s="2">
        <v>44694</v>
      </c>
      <c r="D235" s="1" t="s">
        <v>64</v>
      </c>
      <c r="E235" s="1" t="s">
        <v>736</v>
      </c>
      <c r="F235" s="1" t="s">
        <v>40</v>
      </c>
      <c r="G235" s="10">
        <f>(C235-VLOOKUP(E235,Riders!$A$2:$E$7777,4,FALSE))/365</f>
        <v>28.802739726027397</v>
      </c>
      <c r="H235" s="1">
        <v>25</v>
      </c>
      <c r="I235">
        <f t="shared" si="15"/>
        <v>5.1319999999999997</v>
      </c>
      <c r="J235">
        <v>5.0060000000000002</v>
      </c>
      <c r="K235" s="41">
        <f t="shared" si="16"/>
        <v>-0.12599999999999945</v>
      </c>
      <c r="L235">
        <v>10.138</v>
      </c>
      <c r="M235">
        <f t="shared" si="14"/>
        <v>71.019925034523581</v>
      </c>
    </row>
    <row r="236" spans="1:13">
      <c r="A236" s="1" t="s">
        <v>160</v>
      </c>
      <c r="B236" s="1">
        <v>2022</v>
      </c>
      <c r="C236" s="2">
        <v>44694</v>
      </c>
      <c r="D236" s="1" t="s">
        <v>64</v>
      </c>
      <c r="E236" s="1" t="s">
        <v>172</v>
      </c>
      <c r="F236" s="1" t="s">
        <v>35</v>
      </c>
      <c r="G236" s="10">
        <f>(C236-VLOOKUP(E236,Riders!$A$2:$E$7777,4,FALSE))/365</f>
        <v>32.010958904109586</v>
      </c>
      <c r="H236" s="1">
        <v>26</v>
      </c>
      <c r="I236">
        <f t="shared" si="15"/>
        <v>5.0970000000000004</v>
      </c>
      <c r="J236">
        <v>5.0430000000000001</v>
      </c>
      <c r="K236" s="41">
        <f t="shared" si="16"/>
        <v>-5.400000000000027E-2</v>
      </c>
      <c r="L236">
        <v>10.14</v>
      </c>
      <c r="M236">
        <f t="shared" si="14"/>
        <v>71.005917159763314</v>
      </c>
    </row>
    <row r="237" spans="1:13">
      <c r="A237" s="1" t="s">
        <v>160</v>
      </c>
      <c r="B237" s="1">
        <v>2022</v>
      </c>
      <c r="C237" s="2">
        <v>44694</v>
      </c>
      <c r="D237" s="1" t="s">
        <v>64</v>
      </c>
      <c r="E237" s="1" t="s">
        <v>101</v>
      </c>
      <c r="F237" s="1" t="s">
        <v>102</v>
      </c>
      <c r="G237" s="10">
        <f>(C237-VLOOKUP(E237,Riders!$A$2:$E$7777,4,FALSE))/365</f>
        <v>28.298630136986301</v>
      </c>
      <c r="H237" s="1">
        <v>27</v>
      </c>
      <c r="I237">
        <f t="shared" si="15"/>
        <v>5.1589999999999998</v>
      </c>
      <c r="J237">
        <v>4.9889999999999999</v>
      </c>
      <c r="K237" s="41">
        <f t="shared" si="16"/>
        <v>-0.16999999999999993</v>
      </c>
      <c r="L237">
        <v>10.148</v>
      </c>
      <c r="M237">
        <f t="shared" si="14"/>
        <v>70.949940875049279</v>
      </c>
    </row>
    <row r="238" spans="1:13">
      <c r="A238" s="1" t="s">
        <v>160</v>
      </c>
      <c r="B238" s="1">
        <v>2022</v>
      </c>
      <c r="C238" s="2">
        <v>44694</v>
      </c>
      <c r="D238" s="1" t="s">
        <v>64</v>
      </c>
      <c r="E238" s="1" t="s">
        <v>60</v>
      </c>
      <c r="F238" s="1" t="s">
        <v>61</v>
      </c>
      <c r="G238" s="10">
        <f>(C238-VLOOKUP(E238,Riders!$A$2:$E$7777,4,FALSE))/365</f>
        <v>32.479452054794521</v>
      </c>
      <c r="H238" s="1">
        <v>28</v>
      </c>
      <c r="I238">
        <f t="shared" si="15"/>
        <v>5.1049999999999995</v>
      </c>
      <c r="J238">
        <v>5.0659999999999998</v>
      </c>
      <c r="K238" s="41">
        <f t="shared" si="16"/>
        <v>-3.8999999999999702E-2</v>
      </c>
      <c r="L238">
        <v>10.170999999999999</v>
      </c>
      <c r="M238">
        <f t="shared" ref="M238:M245" si="17">3.6*200/L238</f>
        <v>70.789499557565634</v>
      </c>
    </row>
    <row r="239" spans="1:13">
      <c r="A239" s="1" t="s">
        <v>160</v>
      </c>
      <c r="B239" s="1">
        <v>2022</v>
      </c>
      <c r="C239" s="2">
        <v>44694</v>
      </c>
      <c r="D239" s="1" t="s">
        <v>64</v>
      </c>
      <c r="E239" s="1" t="s">
        <v>146</v>
      </c>
      <c r="F239" s="1" t="s">
        <v>54</v>
      </c>
      <c r="G239" s="10">
        <f>(C239-VLOOKUP(E239,Riders!$A$2:$E$7777,4,FALSE))/365</f>
        <v>27.917808219178081</v>
      </c>
      <c r="H239" s="1">
        <v>29</v>
      </c>
      <c r="I239">
        <f t="shared" si="15"/>
        <v>5.19</v>
      </c>
      <c r="J239">
        <v>5.0940000000000003</v>
      </c>
      <c r="K239" s="41">
        <f t="shared" si="16"/>
        <v>-9.6000000000000085E-2</v>
      </c>
      <c r="L239">
        <v>10.284000000000001</v>
      </c>
      <c r="M239">
        <f t="shared" si="17"/>
        <v>70.01166861143524</v>
      </c>
    </row>
    <row r="240" spans="1:13">
      <c r="A240" s="1" t="s">
        <v>160</v>
      </c>
      <c r="B240" s="1">
        <v>2022</v>
      </c>
      <c r="C240" s="2">
        <v>44694</v>
      </c>
      <c r="D240" s="1" t="s">
        <v>64</v>
      </c>
      <c r="E240" s="1" t="s">
        <v>161</v>
      </c>
      <c r="F240" s="1" t="s">
        <v>162</v>
      </c>
      <c r="G240" s="10">
        <f>(C240-VLOOKUP(E240,Riders!$A$2:$E$7777,4,FALSE))/365</f>
        <v>21.961643835616439</v>
      </c>
      <c r="H240" s="1">
        <v>30</v>
      </c>
      <c r="I240">
        <f t="shared" si="15"/>
        <v>5.2110000000000003</v>
      </c>
      <c r="J240">
        <v>5.0730000000000004</v>
      </c>
      <c r="K240" s="41">
        <f t="shared" si="16"/>
        <v>-0.1379999999999999</v>
      </c>
      <c r="L240">
        <v>10.284000000000001</v>
      </c>
      <c r="M240">
        <f t="shared" si="17"/>
        <v>70.01166861143524</v>
      </c>
    </row>
    <row r="241" spans="1:13">
      <c r="A241" s="1" t="s">
        <v>160</v>
      </c>
      <c r="B241" s="1">
        <v>2022</v>
      </c>
      <c r="C241" s="2">
        <v>44694</v>
      </c>
      <c r="D241" s="1" t="s">
        <v>64</v>
      </c>
      <c r="E241" s="1" t="s">
        <v>679</v>
      </c>
      <c r="F241" s="1" t="s">
        <v>93</v>
      </c>
      <c r="G241" s="10">
        <f>(C241-VLOOKUP(E241,Riders!$A$2:$E$7777,4,FALSE))/365</f>
        <v>24.4986301369863</v>
      </c>
      <c r="H241" s="1">
        <v>31</v>
      </c>
      <c r="I241">
        <f t="shared" si="15"/>
        <v>5.2009999999999996</v>
      </c>
      <c r="J241">
        <v>5.1420000000000003</v>
      </c>
      <c r="K241" s="41">
        <f t="shared" si="16"/>
        <v>-5.8999999999999275E-2</v>
      </c>
      <c r="L241">
        <v>10.343</v>
      </c>
      <c r="M241">
        <f t="shared" si="17"/>
        <v>69.612298172677171</v>
      </c>
    </row>
    <row r="242" spans="1:13">
      <c r="A242" s="1" t="s">
        <v>160</v>
      </c>
      <c r="B242" s="1">
        <v>2022</v>
      </c>
      <c r="C242" s="2">
        <v>44694</v>
      </c>
      <c r="D242" s="1" t="s">
        <v>64</v>
      </c>
      <c r="E242" s="1" t="s">
        <v>163</v>
      </c>
      <c r="F242" s="1" t="s">
        <v>164</v>
      </c>
      <c r="G242" s="10">
        <f>(C242-VLOOKUP(E242,Riders!$A$2:$E$7777,4,FALSE))/365</f>
        <v>20.904109589041095</v>
      </c>
      <c r="H242" s="1">
        <v>32</v>
      </c>
      <c r="I242">
        <f t="shared" si="15"/>
        <v>5.2809999999999988</v>
      </c>
      <c r="J242">
        <v>5.1020000000000003</v>
      </c>
      <c r="K242" s="41">
        <f t="shared" si="16"/>
        <v>-0.17899999999999849</v>
      </c>
      <c r="L242">
        <v>10.382999999999999</v>
      </c>
      <c r="M242">
        <f t="shared" si="17"/>
        <v>69.344120196475018</v>
      </c>
    </row>
    <row r="243" spans="1:13">
      <c r="A243" s="1" t="s">
        <v>160</v>
      </c>
      <c r="B243" s="1">
        <v>2022</v>
      </c>
      <c r="C243" s="2">
        <v>44694</v>
      </c>
      <c r="D243" s="1" t="s">
        <v>64</v>
      </c>
      <c r="E243" s="1" t="s">
        <v>173</v>
      </c>
      <c r="F243" s="1" t="s">
        <v>80</v>
      </c>
      <c r="G243" s="10">
        <f>(C243-VLOOKUP(E243,Riders!$A$2:$E$7777,4,FALSE))/365</f>
        <v>20.536986301369861</v>
      </c>
      <c r="H243" s="1">
        <v>33</v>
      </c>
      <c r="I243">
        <f t="shared" si="15"/>
        <v>5.2630000000000008</v>
      </c>
      <c r="J243">
        <v>5.1269999999999998</v>
      </c>
      <c r="K243" s="41">
        <f t="shared" si="16"/>
        <v>-0.13600000000000101</v>
      </c>
      <c r="L243">
        <v>10.39</v>
      </c>
      <c r="M243">
        <f t="shared" si="17"/>
        <v>69.297401347449465</v>
      </c>
    </row>
    <row r="244" spans="1:13">
      <c r="A244" s="1" t="s">
        <v>160</v>
      </c>
      <c r="B244" s="1">
        <v>2022</v>
      </c>
      <c r="C244" s="2">
        <v>44694</v>
      </c>
      <c r="D244" s="1" t="s">
        <v>64</v>
      </c>
      <c r="E244" s="1" t="s">
        <v>53</v>
      </c>
      <c r="F244" s="1" t="s">
        <v>54</v>
      </c>
      <c r="G244" s="10">
        <f>(C244-VLOOKUP(E244,Riders!$A$2:$E$7777,4,FALSE))/365</f>
        <v>21.602739726027398</v>
      </c>
      <c r="H244" s="1">
        <v>34</v>
      </c>
      <c r="I244">
        <f t="shared" si="15"/>
        <v>5.3010000000000002</v>
      </c>
      <c r="J244">
        <v>5.1349999999999998</v>
      </c>
      <c r="K244" s="41">
        <f t="shared" si="16"/>
        <v>-0.16600000000000037</v>
      </c>
      <c r="L244">
        <v>10.436</v>
      </c>
      <c r="M244">
        <f t="shared" si="17"/>
        <v>68.991950939057105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168</v>
      </c>
      <c r="F245" s="1" t="s">
        <v>162</v>
      </c>
      <c r="G245" s="10">
        <f>(C245-VLOOKUP(E245,Riders!$A$2:$E$7777,4,FALSE))/365</f>
        <v>22.008219178082193</v>
      </c>
      <c r="H245" s="1">
        <v>35</v>
      </c>
      <c r="I245">
        <f t="shared" si="15"/>
        <v>5.306</v>
      </c>
      <c r="J245">
        <v>5.181</v>
      </c>
      <c r="K245" s="41">
        <f t="shared" si="16"/>
        <v>-0.125</v>
      </c>
      <c r="L245">
        <v>10.487</v>
      </c>
      <c r="M245">
        <f t="shared" si="17"/>
        <v>68.656431772670928</v>
      </c>
    </row>
    <row r="246" spans="1:13">
      <c r="A246" s="1" t="s">
        <v>63</v>
      </c>
      <c r="B246" s="1">
        <v>2022</v>
      </c>
      <c r="C246" s="76">
        <v>44675</v>
      </c>
      <c r="D246" s="1" t="s">
        <v>64</v>
      </c>
      <c r="E246" s="3" t="s">
        <v>90</v>
      </c>
      <c r="F246" s="3" t="s">
        <v>22</v>
      </c>
      <c r="G246" s="10">
        <f>(C246-VLOOKUP(E246,Riders!$A$2:$E$7777,4,FALSE))/365</f>
        <v>25.12876712328767</v>
      </c>
      <c r="H246" s="1">
        <v>1</v>
      </c>
      <c r="I246">
        <v>4.6920000000000002</v>
      </c>
      <c r="J246" s="29">
        <f t="shared" ref="J246:J285" si="18">L246-I246</f>
        <v>4.7409734828634313</v>
      </c>
      <c r="K246" s="41">
        <f t="shared" si="16"/>
        <v>4.8973482863431173E-2</v>
      </c>
      <c r="L246" s="29">
        <f t="shared" ref="L246:L285" si="19">3.6*200/M246</f>
        <v>9.4329734828634315</v>
      </c>
      <c r="M246">
        <v>76.328000000000003</v>
      </c>
    </row>
    <row r="247" spans="1:13">
      <c r="A247" s="1" t="s">
        <v>63</v>
      </c>
      <c r="B247" s="1">
        <v>2022</v>
      </c>
      <c r="C247" s="76">
        <v>44675</v>
      </c>
      <c r="D247" s="1" t="s">
        <v>64</v>
      </c>
      <c r="E247" s="3" t="s">
        <v>126</v>
      </c>
      <c r="F247" s="3" t="s">
        <v>102</v>
      </c>
      <c r="G247" s="10">
        <f>(C247-VLOOKUP(E247,Riders!$A$2:$E$7777,4,FALSE))/365</f>
        <v>23.6</v>
      </c>
      <c r="H247" s="1">
        <v>2</v>
      </c>
      <c r="I247">
        <v>4.6929999999999996</v>
      </c>
      <c r="J247" s="29">
        <f t="shared" si="18"/>
        <v>4.8599992437208943</v>
      </c>
      <c r="K247" s="41">
        <f t="shared" si="16"/>
        <v>0.1669992437208947</v>
      </c>
      <c r="L247" s="29">
        <f t="shared" si="19"/>
        <v>9.5529992437208939</v>
      </c>
      <c r="M247">
        <v>75.369</v>
      </c>
    </row>
    <row r="248" spans="1:13">
      <c r="A248" s="1" t="s">
        <v>63</v>
      </c>
      <c r="B248" s="1">
        <v>2022</v>
      </c>
      <c r="C248" s="76">
        <v>44675</v>
      </c>
      <c r="D248" s="1" t="s">
        <v>64</v>
      </c>
      <c r="E248" s="3" t="s">
        <v>110</v>
      </c>
      <c r="F248" s="3" t="s">
        <v>111</v>
      </c>
      <c r="G248" s="10">
        <f>(C248-VLOOKUP(E248,Riders!$A$2:$E$7777,4,FALSE))/365</f>
        <v>25.019178082191782</v>
      </c>
      <c r="H248" s="1">
        <v>3</v>
      </c>
      <c r="I248">
        <v>4.7519999999999998</v>
      </c>
      <c r="J248" s="29">
        <f t="shared" si="18"/>
        <v>4.8569683704791133</v>
      </c>
      <c r="K248" s="41">
        <f t="shared" si="16"/>
        <v>0.10496837047911356</v>
      </c>
      <c r="L248" s="29">
        <f t="shared" si="19"/>
        <v>9.6089683704791131</v>
      </c>
      <c r="M248">
        <v>74.930000000000007</v>
      </c>
    </row>
    <row r="249" spans="1:13">
      <c r="A249" s="1" t="s">
        <v>63</v>
      </c>
      <c r="B249" s="1">
        <v>2022</v>
      </c>
      <c r="C249" s="76">
        <v>44675</v>
      </c>
      <c r="D249" s="1" t="s">
        <v>64</v>
      </c>
      <c r="E249" s="3" t="s">
        <v>97</v>
      </c>
      <c r="F249" s="3" t="s">
        <v>26</v>
      </c>
      <c r="G249" s="10">
        <f>(C249-VLOOKUP(E249,Riders!$A$2:$E$7777,4,FALSE))/365</f>
        <v>25.032876712328768</v>
      </c>
      <c r="H249" s="1">
        <v>4</v>
      </c>
      <c r="I249">
        <v>4.7439999999999998</v>
      </c>
      <c r="J249" s="29">
        <f t="shared" si="18"/>
        <v>4.8699723064186617</v>
      </c>
      <c r="K249" s="41">
        <f t="shared" si="16"/>
        <v>0.12597230641866197</v>
      </c>
      <c r="L249" s="29">
        <f t="shared" si="19"/>
        <v>9.6139723064186615</v>
      </c>
      <c r="M249">
        <v>74.891000000000005</v>
      </c>
    </row>
    <row r="250" spans="1:13">
      <c r="A250" s="1" t="s">
        <v>63</v>
      </c>
      <c r="B250" s="1">
        <v>2022</v>
      </c>
      <c r="C250" s="76">
        <v>44675</v>
      </c>
      <c r="D250" s="1" t="s">
        <v>64</v>
      </c>
      <c r="E250" s="3" t="s">
        <v>112</v>
      </c>
      <c r="F250" s="3" t="s">
        <v>100</v>
      </c>
      <c r="G250" s="10">
        <f>(C250-VLOOKUP(E250,Riders!$A$2:$E$7777,4,FALSE))/365</f>
        <v>22.202739726027396</v>
      </c>
      <c r="H250" s="1">
        <v>5</v>
      </c>
      <c r="I250">
        <v>4.7910000000000004</v>
      </c>
      <c r="J250" s="29">
        <f t="shared" si="18"/>
        <v>4.8409781675161518</v>
      </c>
      <c r="K250" s="41">
        <f t="shared" si="16"/>
        <v>4.9978167516151473E-2</v>
      </c>
      <c r="L250" s="29">
        <f t="shared" si="19"/>
        <v>9.6319781675161522</v>
      </c>
      <c r="M250">
        <v>74.751000000000005</v>
      </c>
    </row>
    <row r="251" spans="1:13">
      <c r="A251" s="1" t="s">
        <v>63</v>
      </c>
      <c r="B251" s="1">
        <v>2022</v>
      </c>
      <c r="C251" s="76">
        <v>44675</v>
      </c>
      <c r="D251" s="1" t="s">
        <v>64</v>
      </c>
      <c r="E251" t="s">
        <v>99</v>
      </c>
      <c r="F251" s="3" t="s">
        <v>100</v>
      </c>
      <c r="G251" s="10">
        <f>(C251-VLOOKUP(E251,Riders!$A$2:$E$7777,4,FALSE))/365</f>
        <v>23.035616438356165</v>
      </c>
      <c r="H251" s="1">
        <v>6</v>
      </c>
      <c r="I251">
        <v>4.8150000000000004</v>
      </c>
      <c r="J251" s="29">
        <f t="shared" si="18"/>
        <v>4.8609887651019337</v>
      </c>
      <c r="K251" s="41">
        <f t="shared" si="16"/>
        <v>4.5988765101933282E-2</v>
      </c>
      <c r="L251" s="29">
        <f t="shared" si="19"/>
        <v>9.6759887651019341</v>
      </c>
      <c r="M251">
        <v>74.411000000000001</v>
      </c>
    </row>
    <row r="252" spans="1:13">
      <c r="A252" s="1" t="s">
        <v>63</v>
      </c>
      <c r="B252" s="1">
        <v>2022</v>
      </c>
      <c r="C252" s="76">
        <v>44675</v>
      </c>
      <c r="D252" s="1" t="s">
        <v>64</v>
      </c>
      <c r="E252" t="s">
        <v>106</v>
      </c>
      <c r="F252" s="3" t="s">
        <v>107</v>
      </c>
      <c r="G252" s="10">
        <f>(C252-VLOOKUP(E252,Riders!$A$2:$E$7777,4,FALSE))/365</f>
        <v>28.531506849315068</v>
      </c>
      <c r="H252" s="1">
        <v>7</v>
      </c>
      <c r="I252">
        <v>4.8289999999999997</v>
      </c>
      <c r="J252" s="29">
        <f t="shared" si="18"/>
        <v>4.8979693735561538</v>
      </c>
      <c r="K252" s="41">
        <f t="shared" si="16"/>
        <v>6.8969373556154068E-2</v>
      </c>
      <c r="L252" s="29">
        <f t="shared" si="19"/>
        <v>9.7269693735561535</v>
      </c>
      <c r="M252">
        <v>74.021000000000001</v>
      </c>
    </row>
    <row r="253" spans="1:13">
      <c r="A253" s="1" t="s">
        <v>63</v>
      </c>
      <c r="B253" s="1">
        <v>2022</v>
      </c>
      <c r="C253" s="76">
        <v>44675</v>
      </c>
      <c r="D253" s="1" t="s">
        <v>64</v>
      </c>
      <c r="E253" s="3" t="s">
        <v>170</v>
      </c>
      <c r="F253" s="3" t="s">
        <v>40</v>
      </c>
      <c r="G253" s="10">
        <f>(C253-VLOOKUP(E253,Riders!$A$2:$E$7777,4,FALSE))/365</f>
        <v>23.526027397260275</v>
      </c>
      <c r="H253" s="1">
        <v>8</v>
      </c>
      <c r="I253">
        <v>4.8129999999999997</v>
      </c>
      <c r="J253" s="29">
        <f t="shared" si="18"/>
        <v>4.9180447357751058</v>
      </c>
      <c r="K253" s="41">
        <f t="shared" si="16"/>
        <v>0.10504473577510609</v>
      </c>
      <c r="L253" s="29">
        <f t="shared" si="19"/>
        <v>9.7310447357751055</v>
      </c>
      <c r="M253">
        <v>73.989999999999995</v>
      </c>
    </row>
    <row r="254" spans="1:13">
      <c r="A254" s="1" t="s">
        <v>63</v>
      </c>
      <c r="B254" s="1">
        <v>2022</v>
      </c>
      <c r="C254" s="76">
        <v>44675</v>
      </c>
      <c r="D254" s="1" t="s">
        <v>64</v>
      </c>
      <c r="E254" s="3" t="s">
        <v>132</v>
      </c>
      <c r="F254" s="3" t="s">
        <v>32</v>
      </c>
      <c r="G254" s="10">
        <f>(C254-VLOOKUP(E254,Riders!$A$2:$E$7777,4,FALSE))/365</f>
        <v>22.523287671232875</v>
      </c>
      <c r="H254" s="1">
        <v>9</v>
      </c>
      <c r="I254">
        <v>4.8159999999999998</v>
      </c>
      <c r="J254" s="29">
        <f t="shared" si="18"/>
        <v>4.9239962122236962</v>
      </c>
      <c r="K254" s="41">
        <f t="shared" si="16"/>
        <v>0.10799621222369638</v>
      </c>
      <c r="L254" s="29">
        <f t="shared" si="19"/>
        <v>9.739996212223696</v>
      </c>
      <c r="M254">
        <v>73.921999999999997</v>
      </c>
    </row>
    <row r="255" spans="1:13">
      <c r="A255" s="1" t="s">
        <v>63</v>
      </c>
      <c r="B255" s="1">
        <v>2022</v>
      </c>
      <c r="C255" s="76">
        <v>44675</v>
      </c>
      <c r="D255" s="1" t="s">
        <v>64</v>
      </c>
      <c r="E255" t="s">
        <v>38</v>
      </c>
      <c r="F255" s="3" t="s">
        <v>28</v>
      </c>
      <c r="G255" s="10">
        <f>(C255-VLOOKUP(E255,Riders!$A$2:$E$7777,4,FALSE))/365</f>
        <v>26.273972602739725</v>
      </c>
      <c r="H255" s="1">
        <v>10</v>
      </c>
      <c r="I255">
        <v>4.8380000000000001</v>
      </c>
      <c r="J255" s="29">
        <f t="shared" si="18"/>
        <v>4.9280223804679553</v>
      </c>
      <c r="K255" s="41">
        <f t="shared" si="16"/>
        <v>9.0022380467955188E-2</v>
      </c>
      <c r="L255" s="29">
        <f t="shared" si="19"/>
        <v>9.7660223804679553</v>
      </c>
      <c r="M255">
        <v>73.724999999999994</v>
      </c>
    </row>
    <row r="256" spans="1:13">
      <c r="A256" s="1" t="s">
        <v>63</v>
      </c>
      <c r="B256" s="1">
        <v>2022</v>
      </c>
      <c r="C256" s="76">
        <v>44675</v>
      </c>
      <c r="D256" s="1" t="s">
        <v>64</v>
      </c>
      <c r="E256" t="s">
        <v>169</v>
      </c>
      <c r="F256" s="3" t="s">
        <v>80</v>
      </c>
      <c r="G256" s="10">
        <f>(C256-VLOOKUP(E256,Riders!$A$2:$E$7777,4,FALSE))/365</f>
        <v>31.830136986301369</v>
      </c>
      <c r="H256" s="1">
        <v>11</v>
      </c>
      <c r="I256">
        <v>4.83</v>
      </c>
      <c r="J256" s="29">
        <f t="shared" si="18"/>
        <v>4.941986970684038</v>
      </c>
      <c r="K256" s="41">
        <f t="shared" si="16"/>
        <v>0.11198697068403796</v>
      </c>
      <c r="L256" s="29">
        <f t="shared" si="19"/>
        <v>9.7719869706840381</v>
      </c>
      <c r="M256">
        <v>73.680000000000007</v>
      </c>
    </row>
    <row r="257" spans="1:13">
      <c r="A257" s="1" t="s">
        <v>63</v>
      </c>
      <c r="B257" s="1">
        <v>2022</v>
      </c>
      <c r="C257" s="76">
        <v>44675</v>
      </c>
      <c r="D257" s="1" t="s">
        <v>64</v>
      </c>
      <c r="E257" s="3" t="s">
        <v>130</v>
      </c>
      <c r="F257" s="3" t="s">
        <v>73</v>
      </c>
      <c r="G257" s="10">
        <f>(C257-VLOOKUP(E257,Riders!$A$2:$E$7777,4,FALSE))/365</f>
        <v>22.797260273972604</v>
      </c>
      <c r="H257" s="1">
        <v>12</v>
      </c>
      <c r="I257">
        <v>4.8499999999999996</v>
      </c>
      <c r="J257" s="29">
        <f t="shared" si="18"/>
        <v>4.9780098280098279</v>
      </c>
      <c r="K257" s="41">
        <f t="shared" si="16"/>
        <v>0.1280098280098283</v>
      </c>
      <c r="L257" s="29">
        <f t="shared" si="19"/>
        <v>9.8280098280098276</v>
      </c>
      <c r="M257">
        <v>73.260000000000005</v>
      </c>
    </row>
    <row r="258" spans="1:13">
      <c r="A258" s="1" t="s">
        <v>63</v>
      </c>
      <c r="B258" s="1">
        <v>2022</v>
      </c>
      <c r="C258" s="76">
        <v>44675</v>
      </c>
      <c r="D258" s="1" t="s">
        <v>64</v>
      </c>
      <c r="E258" s="3" t="s">
        <v>65</v>
      </c>
      <c r="F258" s="3" t="s">
        <v>30</v>
      </c>
      <c r="G258" s="10">
        <f>(C258-VLOOKUP(E258,Riders!$A$2:$E$7777,4,FALSE))/365</f>
        <v>28.493150684931507</v>
      </c>
      <c r="H258" s="1">
        <v>13</v>
      </c>
      <c r="I258">
        <v>4.8739999999999997</v>
      </c>
      <c r="J258" s="29">
        <f t="shared" si="18"/>
        <v>4.9770035709887948</v>
      </c>
      <c r="K258" s="41">
        <f t="shared" si="16"/>
        <v>0.10300357098879509</v>
      </c>
      <c r="L258" s="29">
        <f t="shared" si="19"/>
        <v>9.8510035709887944</v>
      </c>
      <c r="M258">
        <v>73.088999999999999</v>
      </c>
    </row>
    <row r="259" spans="1:13">
      <c r="A259" s="1" t="s">
        <v>63</v>
      </c>
      <c r="B259" s="1">
        <v>2022</v>
      </c>
      <c r="C259" s="76">
        <v>44675</v>
      </c>
      <c r="D259" s="1" t="s">
        <v>64</v>
      </c>
      <c r="E259" s="3" t="s">
        <v>123</v>
      </c>
      <c r="F259" s="3" t="s">
        <v>111</v>
      </c>
      <c r="G259" s="10">
        <f>(C259-VLOOKUP(E259,Riders!$A$2:$E$7777,4,FALSE))/365</f>
        <v>25.205479452054796</v>
      </c>
      <c r="H259" s="1">
        <v>14</v>
      </c>
      <c r="I259">
        <v>4.8819999999999997</v>
      </c>
      <c r="J259" s="29">
        <f t="shared" si="18"/>
        <v>5.0079740388181477</v>
      </c>
      <c r="K259" s="41">
        <f t="shared" si="16"/>
        <v>0.12597403881814806</v>
      </c>
      <c r="L259" s="29">
        <f t="shared" si="19"/>
        <v>9.8899740388181474</v>
      </c>
      <c r="M259">
        <v>72.801000000000002</v>
      </c>
    </row>
    <row r="260" spans="1:13">
      <c r="A260" s="1" t="s">
        <v>63</v>
      </c>
      <c r="B260" s="1">
        <v>2022</v>
      </c>
      <c r="C260" s="76">
        <v>44675</v>
      </c>
      <c r="D260" s="1" t="s">
        <v>64</v>
      </c>
      <c r="E260" s="3" t="s">
        <v>98</v>
      </c>
      <c r="F260" s="3" t="s">
        <v>42</v>
      </c>
      <c r="G260" s="10">
        <f>(C260-VLOOKUP(E260,Riders!$A$2:$E$7777,4,FALSE))/365</f>
        <v>23.504109589041096</v>
      </c>
      <c r="H260" s="1">
        <v>15</v>
      </c>
      <c r="I260">
        <v>4.8920000000000003</v>
      </c>
      <c r="J260" s="29">
        <f t="shared" si="18"/>
        <v>5.0059956558796825</v>
      </c>
      <c r="K260" s="41">
        <f t="shared" si="16"/>
        <v>0.11399565587968219</v>
      </c>
      <c r="L260" s="29">
        <f t="shared" si="19"/>
        <v>9.8979956558796829</v>
      </c>
      <c r="M260">
        <v>72.742000000000004</v>
      </c>
    </row>
    <row r="261" spans="1:13">
      <c r="A261" s="1" t="s">
        <v>63</v>
      </c>
      <c r="B261" s="1">
        <v>2022</v>
      </c>
      <c r="C261" s="76">
        <v>44675</v>
      </c>
      <c r="D261" s="1" t="s">
        <v>64</v>
      </c>
      <c r="E261" t="s">
        <v>91</v>
      </c>
      <c r="F261" s="3" t="s">
        <v>50</v>
      </c>
      <c r="G261" s="10">
        <f>(C261-VLOOKUP(E261,Riders!$A$2:$E$7777,4,FALSE))/365</f>
        <v>26.427397260273974</v>
      </c>
      <c r="H261" s="1">
        <v>16</v>
      </c>
      <c r="I261">
        <v>4.8979999999999997</v>
      </c>
      <c r="J261" s="29">
        <f t="shared" si="18"/>
        <v>5.0050328037961638</v>
      </c>
      <c r="K261" s="41">
        <f t="shared" si="16"/>
        <v>0.10703280379616409</v>
      </c>
      <c r="L261" s="29">
        <f t="shared" si="19"/>
        <v>9.9030328037961635</v>
      </c>
      <c r="M261">
        <v>72.704999999999998</v>
      </c>
    </row>
    <row r="262" spans="1:13">
      <c r="A262" s="1" t="s">
        <v>63</v>
      </c>
      <c r="B262" s="1">
        <v>2022</v>
      </c>
      <c r="C262" s="76">
        <v>44675</v>
      </c>
      <c r="D262" s="1" t="s">
        <v>64</v>
      </c>
      <c r="E262" s="3" t="s">
        <v>25</v>
      </c>
      <c r="F262" s="3" t="s">
        <v>26</v>
      </c>
      <c r="G262" s="10">
        <f>(C262-VLOOKUP(E262,Riders!$A$2:$E$7777,4,FALSE))/365</f>
        <v>24.586301369863012</v>
      </c>
      <c r="H262" s="1">
        <v>17</v>
      </c>
      <c r="I262">
        <v>4.9050000000000002</v>
      </c>
      <c r="J262" s="29">
        <f t="shared" si="18"/>
        <v>5.0220636572957025</v>
      </c>
      <c r="K262" s="41">
        <f t="shared" si="16"/>
        <v>0.11706365729570223</v>
      </c>
      <c r="L262" s="29">
        <f t="shared" si="19"/>
        <v>9.9270636572957027</v>
      </c>
      <c r="M262">
        <v>72.528999999999996</v>
      </c>
    </row>
    <row r="263" spans="1:13">
      <c r="A263" s="1" t="s">
        <v>63</v>
      </c>
      <c r="B263" s="1">
        <v>2022</v>
      </c>
      <c r="C263" s="76">
        <v>44675</v>
      </c>
      <c r="D263" s="1" t="s">
        <v>64</v>
      </c>
      <c r="E263" s="3" t="s">
        <v>165</v>
      </c>
      <c r="F263" s="3" t="s">
        <v>44</v>
      </c>
      <c r="G263" s="10">
        <f>(C263-VLOOKUP(E263,Riders!$A$2:$E$7777,4,FALSE))/365</f>
        <v>32.31232876712329</v>
      </c>
      <c r="H263" s="1">
        <v>18</v>
      </c>
      <c r="I263">
        <v>4.9160000000000004</v>
      </c>
      <c r="J263" s="29">
        <f t="shared" si="18"/>
        <v>5.0120218416480498</v>
      </c>
      <c r="K263" s="41">
        <f t="shared" si="16"/>
        <v>9.6021841648049389E-2</v>
      </c>
      <c r="L263" s="29">
        <f t="shared" si="19"/>
        <v>9.9280218416480501</v>
      </c>
      <c r="M263">
        <v>72.522000000000006</v>
      </c>
    </row>
    <row r="264" spans="1:13">
      <c r="A264" s="1" t="s">
        <v>63</v>
      </c>
      <c r="B264" s="1">
        <v>2022</v>
      </c>
      <c r="C264" s="76">
        <v>44675</v>
      </c>
      <c r="D264" s="1" t="s">
        <v>64</v>
      </c>
      <c r="E264" t="s">
        <v>171</v>
      </c>
      <c r="F264" s="3" t="s">
        <v>44</v>
      </c>
      <c r="G264" s="10">
        <f>(C264-VLOOKUP(E264,Riders!$A$2:$E$7777,4,FALSE))/365</f>
        <v>22.665753424657535</v>
      </c>
      <c r="H264" s="1">
        <v>19</v>
      </c>
      <c r="I264">
        <v>4.9050000000000002</v>
      </c>
      <c r="J264" s="29">
        <f t="shared" si="18"/>
        <v>5.0230218416480499</v>
      </c>
      <c r="K264" s="41">
        <f t="shared" si="16"/>
        <v>0.11802184164804963</v>
      </c>
      <c r="L264" s="29">
        <f t="shared" si="19"/>
        <v>9.9280218416480501</v>
      </c>
      <c r="M264">
        <v>72.522000000000006</v>
      </c>
    </row>
    <row r="265" spans="1:13">
      <c r="A265" s="1" t="s">
        <v>63</v>
      </c>
      <c r="B265" s="1">
        <v>2022</v>
      </c>
      <c r="C265" s="76">
        <v>44675</v>
      </c>
      <c r="D265" s="1" t="s">
        <v>64</v>
      </c>
      <c r="E265" s="3" t="s">
        <v>45</v>
      </c>
      <c r="F265" s="3" t="s">
        <v>32</v>
      </c>
      <c r="G265" s="10">
        <f>(C265-VLOOKUP(E265,Riders!$A$2:$E$7777,4,FALSE))/365</f>
        <v>25.402739726027399</v>
      </c>
      <c r="H265" s="1">
        <v>20</v>
      </c>
      <c r="I265">
        <v>4.9109999999999996</v>
      </c>
      <c r="J265" s="29">
        <f t="shared" si="18"/>
        <v>5.0450275450095425</v>
      </c>
      <c r="K265" s="41">
        <f t="shared" si="16"/>
        <v>0.13402754500954295</v>
      </c>
      <c r="L265" s="29">
        <f t="shared" si="19"/>
        <v>9.9560275450095421</v>
      </c>
      <c r="M265">
        <v>72.317999999999998</v>
      </c>
    </row>
    <row r="266" spans="1:13">
      <c r="A266" s="1" t="s">
        <v>63</v>
      </c>
      <c r="B266" s="1">
        <v>2022</v>
      </c>
      <c r="C266" s="76">
        <v>44675</v>
      </c>
      <c r="D266" s="1" t="s">
        <v>64</v>
      </c>
      <c r="E266" s="3" t="s">
        <v>293</v>
      </c>
      <c r="F266" s="3" t="s">
        <v>226</v>
      </c>
      <c r="G266" s="10">
        <f>(C266-VLOOKUP(E266,Riders!$A$2:$E$7777,4,FALSE))/365</f>
        <v>24.38082191780822</v>
      </c>
      <c r="H266" s="1">
        <v>21</v>
      </c>
      <c r="I266">
        <v>4.9390000000000001</v>
      </c>
      <c r="J266" s="29">
        <f t="shared" si="18"/>
        <v>5.0330229356527525</v>
      </c>
      <c r="K266" s="41">
        <f t="shared" si="16"/>
        <v>9.4022935652752437E-2</v>
      </c>
      <c r="L266" s="29">
        <f t="shared" si="19"/>
        <v>9.9720229356527526</v>
      </c>
      <c r="M266">
        <v>72.201999999999998</v>
      </c>
    </row>
    <row r="267" spans="1:13">
      <c r="A267" s="1" t="s">
        <v>63</v>
      </c>
      <c r="B267" s="1">
        <v>2022</v>
      </c>
      <c r="C267" s="76">
        <v>44675</v>
      </c>
      <c r="D267" s="1" t="s">
        <v>64</v>
      </c>
      <c r="E267" s="3" t="s">
        <v>535</v>
      </c>
      <c r="F267" s="3" t="s">
        <v>22</v>
      </c>
      <c r="G267" s="10">
        <f>(C267-VLOOKUP(E267,Riders!$A$2:$E$7777,4,FALSE))/365</f>
        <v>21.109589041095891</v>
      </c>
      <c r="H267" s="1">
        <v>22</v>
      </c>
      <c r="I267">
        <v>4.9210000000000003</v>
      </c>
      <c r="J267" s="29">
        <f t="shared" si="18"/>
        <v>5.0540623441396493</v>
      </c>
      <c r="K267" s="41">
        <f t="shared" si="16"/>
        <v>0.13306234413964901</v>
      </c>
      <c r="L267" s="29">
        <f t="shared" si="19"/>
        <v>9.9750623441396495</v>
      </c>
      <c r="M267">
        <v>72.180000000000007</v>
      </c>
    </row>
    <row r="268" spans="1:13">
      <c r="A268" s="1" t="s">
        <v>63</v>
      </c>
      <c r="B268" s="1">
        <v>2022</v>
      </c>
      <c r="C268" s="76">
        <v>44675</v>
      </c>
      <c r="D268" s="1" t="s">
        <v>64</v>
      </c>
      <c r="E268" s="3" t="s">
        <v>48</v>
      </c>
      <c r="F268" s="3" t="s">
        <v>42</v>
      </c>
      <c r="G268" s="10">
        <f>(C268-VLOOKUP(E268,Riders!$A$2:$E$7777,4,FALSE))/365</f>
        <v>27.780821917808218</v>
      </c>
      <c r="H268" s="1">
        <v>23</v>
      </c>
      <c r="I268">
        <v>4.9370000000000003</v>
      </c>
      <c r="J268" s="29">
        <f t="shared" si="18"/>
        <v>5.0419333629005427</v>
      </c>
      <c r="K268" s="41">
        <f t="shared" si="16"/>
        <v>0.10493336290054245</v>
      </c>
      <c r="L268" s="29">
        <f t="shared" si="19"/>
        <v>9.978933362900543</v>
      </c>
      <c r="M268">
        <v>72.152000000000001</v>
      </c>
    </row>
    <row r="269" spans="1:13">
      <c r="A269" s="1" t="s">
        <v>63</v>
      </c>
      <c r="B269" s="1">
        <v>2022</v>
      </c>
      <c r="C269" s="76">
        <v>44675</v>
      </c>
      <c r="D269" s="1" t="s">
        <v>64</v>
      </c>
      <c r="E269" s="3" t="s">
        <v>177</v>
      </c>
      <c r="F269" s="3" t="s">
        <v>140</v>
      </c>
      <c r="G269" s="10">
        <f>(C269-VLOOKUP(E269,Riders!$A$2:$E$7777,4,FALSE))/365</f>
        <v>20.515068493150686</v>
      </c>
      <c r="H269" s="1">
        <v>24</v>
      </c>
      <c r="I269">
        <v>4.9870000000000001</v>
      </c>
      <c r="J269" s="29">
        <f t="shared" si="18"/>
        <v>5.007031342392736</v>
      </c>
      <c r="K269" s="41">
        <f t="shared" si="16"/>
        <v>2.0031342392735851E-2</v>
      </c>
      <c r="L269" s="29">
        <f t="shared" si="19"/>
        <v>9.9940313423927361</v>
      </c>
      <c r="M269">
        <v>72.043000000000006</v>
      </c>
    </row>
    <row r="270" spans="1:13">
      <c r="A270" s="1" t="s">
        <v>63</v>
      </c>
      <c r="B270" s="1">
        <v>2022</v>
      </c>
      <c r="C270" s="76">
        <v>44675</v>
      </c>
      <c r="D270" s="1" t="s">
        <v>64</v>
      </c>
      <c r="E270" t="s">
        <v>178</v>
      </c>
      <c r="F270" s="3" t="s">
        <v>166</v>
      </c>
      <c r="G270" s="10">
        <f>(C270-VLOOKUP(E270,Riders!$A$2:$E$7777,4,FALSE))/365</f>
        <v>29.6</v>
      </c>
      <c r="H270" s="1">
        <v>25</v>
      </c>
      <c r="I270">
        <v>4.9340000000000002</v>
      </c>
      <c r="J270" s="29">
        <f t="shared" si="18"/>
        <v>5.0829732045966773</v>
      </c>
      <c r="K270" s="41">
        <f t="shared" si="16"/>
        <v>0.14897320459667718</v>
      </c>
      <c r="L270" s="29">
        <f t="shared" si="19"/>
        <v>10.016973204596678</v>
      </c>
      <c r="M270">
        <v>71.878</v>
      </c>
    </row>
    <row r="271" spans="1:13">
      <c r="A271" s="1" t="s">
        <v>63</v>
      </c>
      <c r="B271" s="1">
        <v>2022</v>
      </c>
      <c r="C271" s="76">
        <v>44675</v>
      </c>
      <c r="D271" s="1" t="s">
        <v>64</v>
      </c>
      <c r="E271" s="3" t="s">
        <v>34</v>
      </c>
      <c r="F271" s="3" t="s">
        <v>35</v>
      </c>
      <c r="G271" s="10">
        <f>(C271-VLOOKUP(E271,Riders!$A$2:$E$7777,4,FALSE))/365</f>
        <v>23.923287671232877</v>
      </c>
      <c r="H271" s="1">
        <v>26</v>
      </c>
      <c r="I271">
        <v>4.976</v>
      </c>
      <c r="J271" s="29">
        <f t="shared" si="18"/>
        <v>5.0519948188693435</v>
      </c>
      <c r="K271" s="41">
        <f t="shared" si="16"/>
        <v>7.5994818869343561E-2</v>
      </c>
      <c r="L271" s="29">
        <f t="shared" si="19"/>
        <v>10.027994818869344</v>
      </c>
      <c r="M271">
        <v>71.799000000000007</v>
      </c>
    </row>
    <row r="272" spans="1:13">
      <c r="A272" s="1" t="s">
        <v>63</v>
      </c>
      <c r="B272" s="1">
        <v>2022</v>
      </c>
      <c r="C272" s="76">
        <v>44675</v>
      </c>
      <c r="D272" s="1" t="s">
        <v>64</v>
      </c>
      <c r="E272" s="3" t="s">
        <v>39</v>
      </c>
      <c r="F272" s="3" t="s">
        <v>40</v>
      </c>
      <c r="G272" s="10">
        <f>(C272-VLOOKUP(E272,Riders!$A$2:$E$7777,4,FALSE))/365</f>
        <v>29.224657534246575</v>
      </c>
      <c r="H272" s="1">
        <v>27</v>
      </c>
      <c r="I272">
        <v>4.9749999999999996</v>
      </c>
      <c r="J272" s="29">
        <f t="shared" si="18"/>
        <v>5.0849404786855015</v>
      </c>
      <c r="K272" s="41">
        <f t="shared" si="16"/>
        <v>0.10994047868550183</v>
      </c>
      <c r="L272" s="29">
        <f t="shared" si="19"/>
        <v>10.059940478685501</v>
      </c>
      <c r="M272">
        <v>71.570999999999998</v>
      </c>
    </row>
    <row r="273" spans="1:13">
      <c r="A273" s="1" t="s">
        <v>63</v>
      </c>
      <c r="B273" s="1">
        <v>2022</v>
      </c>
      <c r="C273" s="76">
        <v>44675</v>
      </c>
      <c r="D273" s="1" t="s">
        <v>64</v>
      </c>
      <c r="E273" s="3" t="s">
        <v>68</v>
      </c>
      <c r="F273" s="3" t="s">
        <v>28</v>
      </c>
      <c r="G273" s="10">
        <f>(C273-VLOOKUP(E273,Riders!$A$2:$E$7777,4,FALSE))/365</f>
        <v>21.745205479452054</v>
      </c>
      <c r="H273" s="1">
        <v>28</v>
      </c>
      <c r="I273">
        <v>4.96</v>
      </c>
      <c r="J273" s="29">
        <f t="shared" si="18"/>
        <v>5.105003145313483</v>
      </c>
      <c r="K273" s="41">
        <f t="shared" si="16"/>
        <v>0.14500314531348302</v>
      </c>
      <c r="L273" s="29">
        <f t="shared" si="19"/>
        <v>10.065003145313483</v>
      </c>
      <c r="M273">
        <v>71.534999999999997</v>
      </c>
    </row>
    <row r="274" spans="1:13">
      <c r="A274" s="1" t="s">
        <v>63</v>
      </c>
      <c r="B274" s="1">
        <v>2022</v>
      </c>
      <c r="C274" s="76">
        <v>44675</v>
      </c>
      <c r="D274" s="1" t="s">
        <v>64</v>
      </c>
      <c r="E274" t="s">
        <v>967</v>
      </c>
      <c r="F274" s="3" t="s">
        <v>59</v>
      </c>
      <c r="G274" s="10">
        <f>(C274-VLOOKUP(E274,Riders!$A$2:$E$7777,4,FALSE))/365</f>
        <v>19.852054794520548</v>
      </c>
      <c r="H274" s="1">
        <v>29</v>
      </c>
      <c r="I274">
        <v>4.97</v>
      </c>
      <c r="J274" s="29">
        <f t="shared" si="18"/>
        <v>5.0999300699300703</v>
      </c>
      <c r="K274" s="41">
        <f t="shared" si="16"/>
        <v>0.1299300699300705</v>
      </c>
      <c r="L274" s="29">
        <f t="shared" si="19"/>
        <v>10.06993006993007</v>
      </c>
      <c r="M274">
        <v>71.5</v>
      </c>
    </row>
    <row r="275" spans="1:13">
      <c r="A275" s="1" t="s">
        <v>63</v>
      </c>
      <c r="B275" s="1">
        <v>2022</v>
      </c>
      <c r="C275" s="76">
        <v>44675</v>
      </c>
      <c r="D275" s="1" t="s">
        <v>64</v>
      </c>
      <c r="E275" s="3" t="s">
        <v>113</v>
      </c>
      <c r="F275" s="3" t="s">
        <v>114</v>
      </c>
      <c r="G275" s="10">
        <f>(C275-VLOOKUP(E275,Riders!$A$2:$E$7777,4,FALSE))/365</f>
        <v>27.202739726027396</v>
      </c>
      <c r="H275" s="1">
        <v>30</v>
      </c>
      <c r="I275">
        <v>4.9969999999999999</v>
      </c>
      <c r="J275" s="29">
        <f t="shared" si="18"/>
        <v>5.0809642512212534</v>
      </c>
      <c r="K275" s="41">
        <f t="shared" ref="K275:K338" si="20">J275-I275</f>
        <v>8.3964251221253505E-2</v>
      </c>
      <c r="L275" s="29">
        <f t="shared" si="19"/>
        <v>10.077964251221253</v>
      </c>
      <c r="M275">
        <v>71.442999999999998</v>
      </c>
    </row>
    <row r="276" spans="1:13">
      <c r="A276" s="1" t="s">
        <v>63</v>
      </c>
      <c r="B276" s="1">
        <v>2022</v>
      </c>
      <c r="C276" s="76">
        <v>44675</v>
      </c>
      <c r="D276" s="1" t="s">
        <v>64</v>
      </c>
      <c r="E276" t="s">
        <v>101</v>
      </c>
      <c r="F276" s="3" t="s">
        <v>102</v>
      </c>
      <c r="G276" s="10">
        <f>(C276-VLOOKUP(E276,Riders!$A$2:$E$7777,4,FALSE))/365</f>
        <v>28.246575342465754</v>
      </c>
      <c r="H276" s="1">
        <v>31</v>
      </c>
      <c r="I276">
        <v>5.0030000000000001</v>
      </c>
      <c r="J276" s="29">
        <f t="shared" si="18"/>
        <v>5.1660606330240242</v>
      </c>
      <c r="K276" s="41">
        <f t="shared" si="20"/>
        <v>0.16306063302402407</v>
      </c>
      <c r="L276" s="29">
        <f t="shared" si="19"/>
        <v>10.169060633024024</v>
      </c>
      <c r="M276">
        <v>70.802999999999997</v>
      </c>
    </row>
    <row r="277" spans="1:13">
      <c r="A277" s="1" t="s">
        <v>63</v>
      </c>
      <c r="B277" s="1">
        <v>2022</v>
      </c>
      <c r="C277" s="76">
        <v>44675</v>
      </c>
      <c r="D277" s="1" t="s">
        <v>64</v>
      </c>
      <c r="E277" s="3" t="s">
        <v>175</v>
      </c>
      <c r="F277" s="3" t="s">
        <v>176</v>
      </c>
      <c r="G277" s="10">
        <f>(C277-VLOOKUP(E277,Riders!$A$2:$E$7777,4,FALSE))/365</f>
        <v>24.063013698630137</v>
      </c>
      <c r="H277" s="1">
        <v>32</v>
      </c>
      <c r="I277">
        <v>5.0590000000000002</v>
      </c>
      <c r="J277" s="29">
        <f t="shared" si="18"/>
        <v>5.1189731697318388</v>
      </c>
      <c r="K277" s="41">
        <f t="shared" si="20"/>
        <v>5.9973169731838638E-2</v>
      </c>
      <c r="L277" s="29">
        <f t="shared" si="19"/>
        <v>10.177973169731839</v>
      </c>
      <c r="M277">
        <v>70.741</v>
      </c>
    </row>
    <row r="278" spans="1:13">
      <c r="A278" s="1" t="s">
        <v>63</v>
      </c>
      <c r="B278" s="1">
        <v>2022</v>
      </c>
      <c r="C278" s="76">
        <v>44675</v>
      </c>
      <c r="D278" s="1" t="s">
        <v>64</v>
      </c>
      <c r="E278" s="3" t="s">
        <v>57</v>
      </c>
      <c r="F278" s="3" t="s">
        <v>35</v>
      </c>
      <c r="G278" s="10">
        <f>(C278-VLOOKUP(E278,Riders!$A$2:$E$7777,4,FALSE))/365</f>
        <v>28.449315068493149</v>
      </c>
      <c r="H278" s="1">
        <v>33</v>
      </c>
      <c r="I278">
        <v>5.0330000000000004</v>
      </c>
      <c r="J278" s="29">
        <f t="shared" si="18"/>
        <v>5.1729619827916133</v>
      </c>
      <c r="K278" s="41">
        <f t="shared" si="20"/>
        <v>0.13996198279161298</v>
      </c>
      <c r="L278" s="29">
        <f t="shared" si="19"/>
        <v>10.205961982791614</v>
      </c>
      <c r="M278">
        <v>70.546999999999997</v>
      </c>
    </row>
    <row r="279" spans="1:13">
      <c r="A279" s="1" t="s">
        <v>63</v>
      </c>
      <c r="B279" s="1">
        <v>2022</v>
      </c>
      <c r="C279" s="76">
        <v>44675</v>
      </c>
      <c r="D279" s="1" t="s">
        <v>64</v>
      </c>
      <c r="E279" s="3" t="s">
        <v>60</v>
      </c>
      <c r="F279" s="3" t="s">
        <v>61</v>
      </c>
      <c r="G279" s="10">
        <f>(C279-VLOOKUP(E279,Riders!$A$2:$E$7777,4,FALSE))/365</f>
        <v>32.42739726027397</v>
      </c>
      <c r="H279" s="1">
        <v>34</v>
      </c>
      <c r="I279">
        <v>5.0549999999999997</v>
      </c>
      <c r="J279" s="29">
        <f t="shared" si="18"/>
        <v>5.1609539146967851</v>
      </c>
      <c r="K279" s="41">
        <f t="shared" si="20"/>
        <v>0.10595391469678539</v>
      </c>
      <c r="L279" s="29">
        <f t="shared" si="19"/>
        <v>10.215953914696785</v>
      </c>
      <c r="M279">
        <v>70.477999999999994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74</v>
      </c>
      <c r="F280" s="3" t="s">
        <v>50</v>
      </c>
      <c r="G280" s="10">
        <f>(C280-VLOOKUP(E280,Riders!$A$2:$E$7777,4,FALSE))/365</f>
        <v>21.147945205479452</v>
      </c>
      <c r="H280" s="1">
        <v>35</v>
      </c>
      <c r="I280">
        <v>5.0819999999999999</v>
      </c>
      <c r="J280" s="29">
        <f t="shared" si="18"/>
        <v>5.2050369047448966</v>
      </c>
      <c r="K280" s="41">
        <f t="shared" si="20"/>
        <v>0.1230369047448967</v>
      </c>
      <c r="L280" s="29">
        <f t="shared" si="19"/>
        <v>10.287036904744896</v>
      </c>
      <c r="M280">
        <v>69.991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109</v>
      </c>
      <c r="F281" s="3" t="s">
        <v>59</v>
      </c>
      <c r="G281" s="10">
        <f>(C281-VLOOKUP(E281,Riders!$A$2:$E$7777,4,FALSE))/365</f>
        <v>21.136986301369863</v>
      </c>
      <c r="H281" s="1">
        <v>36</v>
      </c>
      <c r="I281">
        <v>5.056</v>
      </c>
      <c r="J281" s="29">
        <f t="shared" si="18"/>
        <v>5.2460503941965113</v>
      </c>
      <c r="K281" s="41">
        <f t="shared" si="20"/>
        <v>0.19005039419651126</v>
      </c>
      <c r="L281" s="29">
        <f t="shared" si="19"/>
        <v>10.302050394196511</v>
      </c>
      <c r="M281">
        <v>69.888999999999996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139</v>
      </c>
      <c r="F282" s="3" t="s">
        <v>140</v>
      </c>
      <c r="G282" s="10">
        <f>(C282-VLOOKUP(E282,Riders!$A$2:$E$7777,4,FALSE))/365</f>
        <v>28.301369863013697</v>
      </c>
      <c r="H282" s="1">
        <v>37</v>
      </c>
      <c r="I282">
        <v>5.08</v>
      </c>
      <c r="J282" s="29">
        <f t="shared" si="18"/>
        <v>5.2249993559375394</v>
      </c>
      <c r="K282" s="41">
        <f t="shared" si="20"/>
        <v>0.14499935593753932</v>
      </c>
      <c r="L282" s="29">
        <f t="shared" si="19"/>
        <v>10.304999355937539</v>
      </c>
      <c r="M282">
        <v>69.869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t="s">
        <v>23</v>
      </c>
      <c r="F283" s="3" t="s">
        <v>24</v>
      </c>
      <c r="G283" s="10">
        <f>(C283-VLOOKUP(E283,Riders!$A$2:$E$7777,4,FALSE))/365</f>
        <v>20.520547945205479</v>
      </c>
      <c r="H283" s="1">
        <v>38</v>
      </c>
      <c r="I283">
        <v>5.125</v>
      </c>
      <c r="J283" s="29">
        <f t="shared" si="18"/>
        <v>5.1980246462213433</v>
      </c>
      <c r="K283" s="41">
        <f t="shared" si="20"/>
        <v>7.3024646221343303E-2</v>
      </c>
      <c r="L283" s="29">
        <f t="shared" si="19"/>
        <v>10.323024646221343</v>
      </c>
      <c r="M283">
        <v>69.747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81</v>
      </c>
      <c r="F284" s="3" t="s">
        <v>80</v>
      </c>
      <c r="G284" s="10">
        <f>(C284-VLOOKUP(E284,Riders!$A$2:$E$7777,4,FALSE))/365</f>
        <v>28.723287671232878</v>
      </c>
      <c r="H284" s="1">
        <v>39</v>
      </c>
      <c r="I284">
        <v>5.0780000000000003</v>
      </c>
      <c r="J284" s="29">
        <f t="shared" si="18"/>
        <v>5.2589560535798876</v>
      </c>
      <c r="K284" s="41">
        <f t="shared" si="20"/>
        <v>0.18095605357988731</v>
      </c>
      <c r="L284" s="29">
        <f t="shared" si="19"/>
        <v>10.336956053579888</v>
      </c>
      <c r="M284">
        <v>69.653000000000006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128</v>
      </c>
      <c r="F285" s="3" t="s">
        <v>129</v>
      </c>
      <c r="G285" s="10">
        <f>(C285-VLOOKUP(E285,Riders!$A$2:$E$7777,4,FALSE))/365</f>
        <v>20.126027397260273</v>
      </c>
      <c r="H285" s="1">
        <v>40</v>
      </c>
      <c r="I285">
        <v>5.6719999999999997</v>
      </c>
      <c r="J285" s="29">
        <f t="shared" si="18"/>
        <v>5.8550084211200408</v>
      </c>
      <c r="K285" s="41">
        <f t="shared" si="20"/>
        <v>0.18300842112004112</v>
      </c>
      <c r="L285" s="29">
        <f t="shared" si="19"/>
        <v>11.527008421120041</v>
      </c>
      <c r="M285">
        <v>62.462000000000003</v>
      </c>
    </row>
    <row r="286" spans="1:13">
      <c r="A286" s="4" t="s">
        <v>180</v>
      </c>
      <c r="B286" s="4">
        <v>2021</v>
      </c>
      <c r="C286" s="5">
        <v>44492</v>
      </c>
      <c r="D286" s="4" t="s">
        <v>19</v>
      </c>
      <c r="E286" s="4" t="s">
        <v>90</v>
      </c>
      <c r="F286" s="4" t="s">
        <v>22</v>
      </c>
      <c r="G286" s="10">
        <f>(C286-VLOOKUP(E286,Riders!$A$2:$E$7777,4,FALSE))/365</f>
        <v>24.627397260273973</v>
      </c>
      <c r="H286" s="4">
        <v>1</v>
      </c>
      <c r="I286">
        <v>4.6779999999999999</v>
      </c>
      <c r="J286" s="29">
        <v>4.7400434014833417</v>
      </c>
      <c r="K286" s="41">
        <f t="shared" si="20"/>
        <v>6.2043401483341754E-2</v>
      </c>
      <c r="L286" s="29">
        <v>9.4180434014833416</v>
      </c>
      <c r="M286">
        <v>76.448999999999998</v>
      </c>
    </row>
    <row r="287" spans="1:13">
      <c r="A287" s="4" t="s">
        <v>180</v>
      </c>
      <c r="B287" s="4">
        <v>2021</v>
      </c>
      <c r="C287" s="5">
        <v>44492</v>
      </c>
      <c r="D287" s="4" t="s">
        <v>19</v>
      </c>
      <c r="E287" s="4" t="s">
        <v>126</v>
      </c>
      <c r="F287" s="4" t="s">
        <v>102</v>
      </c>
      <c r="G287" s="10">
        <f>(C287-VLOOKUP(E287,Riders!$A$2:$E$7777,4,FALSE))/365</f>
        <v>23.098630136986301</v>
      </c>
      <c r="H287" s="4">
        <v>2</v>
      </c>
      <c r="I287">
        <v>4.6619999999999999</v>
      </c>
      <c r="J287" s="29">
        <v>4.7590009813542702</v>
      </c>
      <c r="K287" s="41">
        <f t="shared" si="20"/>
        <v>9.7000981354270266E-2</v>
      </c>
      <c r="L287" s="29">
        <v>9.4210009813542701</v>
      </c>
      <c r="M287">
        <v>76.424999999999997</v>
      </c>
    </row>
    <row r="288" spans="1:13">
      <c r="A288" s="4" t="s">
        <v>180</v>
      </c>
      <c r="B288" s="4">
        <v>2021</v>
      </c>
      <c r="C288" s="5">
        <v>44492</v>
      </c>
      <c r="D288" s="4" t="s">
        <v>19</v>
      </c>
      <c r="E288" s="3" t="s">
        <v>182</v>
      </c>
      <c r="F288" s="4" t="s">
        <v>183</v>
      </c>
      <c r="G288" s="10">
        <f>(C288-VLOOKUP(E288,Riders!$A$2:$E$7777,4,FALSE))/365</f>
        <v>21.156164383561645</v>
      </c>
      <c r="H288" s="4">
        <v>3</v>
      </c>
      <c r="I288">
        <v>4.6989999999999998</v>
      </c>
      <c r="J288" s="29">
        <v>4.8000566908980566</v>
      </c>
      <c r="K288" s="41">
        <f t="shared" si="20"/>
        <v>0.1010566908980568</v>
      </c>
      <c r="L288" s="29">
        <v>9.4990566908980565</v>
      </c>
      <c r="M288">
        <v>75.796999999999997</v>
      </c>
    </row>
    <row r="289" spans="1:13">
      <c r="A289" s="4" t="s">
        <v>180</v>
      </c>
      <c r="B289" s="4">
        <v>2021</v>
      </c>
      <c r="C289" s="5">
        <v>44492</v>
      </c>
      <c r="D289" s="4" t="s">
        <v>19</v>
      </c>
      <c r="E289" s="4" t="s">
        <v>97</v>
      </c>
      <c r="F289" s="4" t="s">
        <v>26</v>
      </c>
      <c r="G289" s="10">
        <f>(C289-VLOOKUP(E289,Riders!$A$2:$E$7777,4,FALSE))/365</f>
        <v>24.531506849315068</v>
      </c>
      <c r="H289" s="4">
        <v>4</v>
      </c>
      <c r="I289">
        <v>4.7480000000000002</v>
      </c>
      <c r="J289" s="29">
        <v>4.835006135785874</v>
      </c>
      <c r="K289" s="41">
        <f t="shared" si="20"/>
        <v>8.7006135785873795E-2</v>
      </c>
      <c r="L289" s="29">
        <v>9.5830061357858742</v>
      </c>
      <c r="M289">
        <v>75.132999999999996</v>
      </c>
    </row>
    <row r="290" spans="1:13">
      <c r="A290" s="4" t="s">
        <v>180</v>
      </c>
      <c r="B290" s="4">
        <v>2021</v>
      </c>
      <c r="C290" s="5">
        <v>44492</v>
      </c>
      <c r="D290" s="4" t="s">
        <v>19</v>
      </c>
      <c r="E290" s="4" t="s">
        <v>200</v>
      </c>
      <c r="F290" s="4" t="s">
        <v>44</v>
      </c>
      <c r="G290" s="10">
        <f>(C290-VLOOKUP(E290,Riders!$A$2:$E$7777,4,FALSE))/365</f>
        <v>26.279452054794522</v>
      </c>
      <c r="H290" s="4">
        <v>5</v>
      </c>
      <c r="I290">
        <v>4.8029999999999999</v>
      </c>
      <c r="J290" s="29">
        <v>4.8380064139473218</v>
      </c>
      <c r="K290" s="41">
        <f t="shared" si="20"/>
        <v>3.5006413947321846E-2</v>
      </c>
      <c r="L290" s="29">
        <v>9.6410064139473217</v>
      </c>
      <c r="M290">
        <v>74.680999999999997</v>
      </c>
    </row>
    <row r="291" spans="1:13">
      <c r="A291" s="4" t="s">
        <v>180</v>
      </c>
      <c r="B291" s="4">
        <v>2021</v>
      </c>
      <c r="C291" s="5">
        <v>44492</v>
      </c>
      <c r="D291" s="4" t="s">
        <v>19</v>
      </c>
      <c r="E291" s="42" t="s">
        <v>21</v>
      </c>
      <c r="F291" s="4" t="s">
        <v>22</v>
      </c>
      <c r="G291" s="10">
        <f>(C291-VLOOKUP(E291,Riders!$A$2:$E$7777,4,FALSE))/365</f>
        <v>28.624657534246577</v>
      </c>
      <c r="H291" s="4">
        <v>6</v>
      </c>
      <c r="I291">
        <v>4.8109999999999999</v>
      </c>
      <c r="J291" s="29">
        <v>4.8549864676189465</v>
      </c>
      <c r="K291" s="41">
        <f t="shared" si="20"/>
        <v>4.3986467618946534E-2</v>
      </c>
      <c r="L291" s="29">
        <v>9.6659864676189464</v>
      </c>
      <c r="M291">
        <v>74.488</v>
      </c>
    </row>
    <row r="292" spans="1:13">
      <c r="A292" s="4" t="s">
        <v>180</v>
      </c>
      <c r="B292" s="4">
        <v>2021</v>
      </c>
      <c r="C292" s="5">
        <v>44492</v>
      </c>
      <c r="D292" s="4" t="s">
        <v>19</v>
      </c>
      <c r="E292" t="s">
        <v>95</v>
      </c>
      <c r="F292" s="4" t="s">
        <v>28</v>
      </c>
      <c r="G292" s="10">
        <f>(C292-VLOOKUP(E292,Riders!$A$2:$E$7777,4,FALSE))/365</f>
        <v>29.745205479452054</v>
      </c>
      <c r="H292" s="4">
        <v>7</v>
      </c>
      <c r="I292">
        <v>4.7969999999999997</v>
      </c>
      <c r="J292" s="29">
        <v>4.8890117846476722</v>
      </c>
      <c r="K292" s="41">
        <f t="shared" si="20"/>
        <v>9.2011784647672457E-2</v>
      </c>
      <c r="L292" s="29">
        <v>9.6860117846476719</v>
      </c>
      <c r="M292">
        <v>74.334000000000003</v>
      </c>
    </row>
    <row r="293" spans="1:13">
      <c r="A293" s="4" t="s">
        <v>180</v>
      </c>
      <c r="B293" s="4">
        <v>2021</v>
      </c>
      <c r="C293" s="5">
        <v>44492</v>
      </c>
      <c r="D293" s="4" t="s">
        <v>19</v>
      </c>
      <c r="E293" s="3" t="s">
        <v>106</v>
      </c>
      <c r="F293" s="4" t="s">
        <v>107</v>
      </c>
      <c r="G293" s="10">
        <f>(C293-VLOOKUP(E293,Riders!$A$2:$E$7777,4,FALSE))/365</f>
        <v>28.030136986301368</v>
      </c>
      <c r="H293" s="4">
        <v>8</v>
      </c>
      <c r="I293">
        <v>4.806</v>
      </c>
      <c r="J293" s="29">
        <v>4.9010362530840057</v>
      </c>
      <c r="K293" s="41">
        <f t="shared" si="20"/>
        <v>9.5036253084005651E-2</v>
      </c>
      <c r="L293" s="29">
        <v>9.7070362530840058</v>
      </c>
      <c r="M293">
        <v>74.173000000000002</v>
      </c>
    </row>
    <row r="294" spans="1:13">
      <c r="A294" s="4" t="s">
        <v>180</v>
      </c>
      <c r="B294" s="4">
        <v>2021</v>
      </c>
      <c r="C294" s="5">
        <v>44492</v>
      </c>
      <c r="D294" s="4" t="s">
        <v>19</v>
      </c>
      <c r="E294" s="4" t="s">
        <v>94</v>
      </c>
      <c r="F294" s="4" t="s">
        <v>26</v>
      </c>
      <c r="G294" s="10">
        <f>(C294-VLOOKUP(E294,Riders!$A$2:$E$7777,4,FALSE))/365</f>
        <v>22.769863013698629</v>
      </c>
      <c r="H294" s="4">
        <v>9</v>
      </c>
      <c r="I294">
        <v>4.8220000000000001</v>
      </c>
      <c r="J294" s="29">
        <v>4.9010287234473546</v>
      </c>
      <c r="K294" s="41">
        <f t="shared" si="20"/>
        <v>7.9028723447354565E-2</v>
      </c>
      <c r="L294" s="29">
        <v>9.7230287234473547</v>
      </c>
      <c r="M294">
        <v>74.051000000000002</v>
      </c>
    </row>
    <row r="295" spans="1:13">
      <c r="A295" s="4" t="s">
        <v>180</v>
      </c>
      <c r="B295" s="4">
        <v>2021</v>
      </c>
      <c r="C295" s="5">
        <v>44492</v>
      </c>
      <c r="D295" s="4" t="s">
        <v>19</v>
      </c>
      <c r="E295" s="42" t="s">
        <v>171</v>
      </c>
      <c r="F295" s="4" t="s">
        <v>44</v>
      </c>
      <c r="G295" s="10">
        <f>(C295-VLOOKUP(E295,Riders!$A$2:$E$7777,4,FALSE))/365</f>
        <v>22.164383561643834</v>
      </c>
      <c r="H295" s="4">
        <v>10</v>
      </c>
      <c r="I295">
        <v>4.8789999999999996</v>
      </c>
      <c r="J295" s="29">
        <v>4.9090612841392627</v>
      </c>
      <c r="K295" s="41">
        <f t="shared" si="20"/>
        <v>3.0061284139263122E-2</v>
      </c>
      <c r="L295" s="29">
        <v>9.7880612841392622</v>
      </c>
      <c r="M295">
        <v>73.558999999999997</v>
      </c>
    </row>
    <row r="296" spans="1:13">
      <c r="A296" s="4" t="s">
        <v>180</v>
      </c>
      <c r="B296" s="4">
        <v>2021</v>
      </c>
      <c r="C296" s="5">
        <v>44492</v>
      </c>
      <c r="D296" s="4" t="s">
        <v>19</v>
      </c>
      <c r="E296" s="4" t="s">
        <v>91</v>
      </c>
      <c r="F296" s="4" t="s">
        <v>50</v>
      </c>
      <c r="G296" s="10">
        <f>(C296-VLOOKUP(E296,Riders!$A$2:$E$7777,4,FALSE))/365</f>
        <v>25.926027397260274</v>
      </c>
      <c r="H296" s="4">
        <v>11</v>
      </c>
      <c r="I296">
        <v>4.8460000000000001</v>
      </c>
      <c r="J296" s="29">
        <v>4.954051722495203</v>
      </c>
      <c r="K296" s="41">
        <f t="shared" si="20"/>
        <v>0.1080517224952029</v>
      </c>
      <c r="L296" s="29">
        <v>9.8000517224952031</v>
      </c>
      <c r="M296">
        <v>73.468999999999994</v>
      </c>
    </row>
    <row r="297" spans="1:13">
      <c r="A297" s="4" t="s">
        <v>180</v>
      </c>
      <c r="B297" s="4">
        <v>2021</v>
      </c>
      <c r="C297" s="5">
        <v>44492</v>
      </c>
      <c r="D297" s="4" t="s">
        <v>19</v>
      </c>
      <c r="E297" s="4" t="s">
        <v>132</v>
      </c>
      <c r="F297" s="4" t="s">
        <v>32</v>
      </c>
      <c r="G297" s="10">
        <f>(C297-VLOOKUP(E297,Riders!$A$2:$E$7777,4,FALSE))/365</f>
        <v>22.021917808219179</v>
      </c>
      <c r="H297" s="4">
        <v>12</v>
      </c>
      <c r="I297">
        <v>4.8860000000000001</v>
      </c>
      <c r="J297" s="29">
        <v>4.9220616818101321</v>
      </c>
      <c r="K297" s="41">
        <f t="shared" si="20"/>
        <v>3.6061681810132029E-2</v>
      </c>
      <c r="L297" s="29">
        <v>9.8080616818101323</v>
      </c>
      <c r="M297">
        <v>73.409000000000006</v>
      </c>
    </row>
    <row r="298" spans="1:13">
      <c r="A298" s="4" t="s">
        <v>180</v>
      </c>
      <c r="B298" s="4">
        <v>2021</v>
      </c>
      <c r="C298" s="5">
        <v>44492</v>
      </c>
      <c r="D298" s="4" t="s">
        <v>19</v>
      </c>
      <c r="E298" s="3" t="s">
        <v>68</v>
      </c>
      <c r="F298" s="4" t="s">
        <v>28</v>
      </c>
      <c r="G298" s="10">
        <f>(C298-VLOOKUP(E298,Riders!$A$2:$E$7777,4,FALSE))/365</f>
        <v>21.243835616438357</v>
      </c>
      <c r="H298" s="4">
        <v>13</v>
      </c>
      <c r="I298">
        <v>4.8710000000000004</v>
      </c>
      <c r="J298" s="29">
        <v>4.9630503995082957</v>
      </c>
      <c r="K298" s="41">
        <f t="shared" si="20"/>
        <v>9.20503995082953E-2</v>
      </c>
      <c r="L298" s="29">
        <v>9.8340503995082962</v>
      </c>
      <c r="M298">
        <v>73.215000000000003</v>
      </c>
    </row>
    <row r="299" spans="1:13">
      <c r="A299" s="4" t="s">
        <v>180</v>
      </c>
      <c r="B299" s="4">
        <v>2021</v>
      </c>
      <c r="C299" s="5">
        <v>44492</v>
      </c>
      <c r="D299" s="4" t="s">
        <v>19</v>
      </c>
      <c r="E299" s="4" t="s">
        <v>105</v>
      </c>
      <c r="F299" s="4" t="s">
        <v>30</v>
      </c>
      <c r="G299" s="10">
        <f>(C299-VLOOKUP(E299,Riders!$A$2:$E$7777,4,FALSE))/365</f>
        <v>28.86849315068493</v>
      </c>
      <c r="H299" s="4">
        <v>14</v>
      </c>
      <c r="I299">
        <v>4.8890000000000002</v>
      </c>
      <c r="J299" s="29">
        <v>4.9459907113976618</v>
      </c>
      <c r="K299" s="41">
        <f t="shared" si="20"/>
        <v>5.6990711397661542E-2</v>
      </c>
      <c r="L299" s="29">
        <v>9.834990711397662</v>
      </c>
      <c r="M299">
        <v>73.207999999999998</v>
      </c>
    </row>
    <row r="300" spans="1:13">
      <c r="A300" s="4" t="s">
        <v>180</v>
      </c>
      <c r="B300" s="4">
        <v>2021</v>
      </c>
      <c r="C300" s="5">
        <v>44492</v>
      </c>
      <c r="D300" s="4" t="s">
        <v>19</v>
      </c>
      <c r="E300" s="42" t="s">
        <v>123</v>
      </c>
      <c r="F300" s="4" t="s">
        <v>111</v>
      </c>
      <c r="G300" s="10">
        <f>(C300-VLOOKUP(E300,Riders!$A$2:$E$7777,4,FALSE))/365</f>
        <v>24.704109589041096</v>
      </c>
      <c r="H300" s="4">
        <v>15</v>
      </c>
      <c r="I300">
        <v>4.891</v>
      </c>
      <c r="J300" s="29">
        <v>4.9450655737704921</v>
      </c>
      <c r="K300" s="41">
        <f t="shared" si="20"/>
        <v>5.4065573770492037E-2</v>
      </c>
      <c r="L300" s="29">
        <v>9.8360655737704921</v>
      </c>
      <c r="M300">
        <v>73.2</v>
      </c>
    </row>
    <row r="301" spans="1:13">
      <c r="A301" s="4" t="s">
        <v>180</v>
      </c>
      <c r="B301" s="4">
        <v>2021</v>
      </c>
      <c r="C301" s="5">
        <v>44492</v>
      </c>
      <c r="D301" s="4" t="s">
        <v>19</v>
      </c>
      <c r="E301" s="4" t="s">
        <v>169</v>
      </c>
      <c r="F301" s="4" t="s">
        <v>80</v>
      </c>
      <c r="G301" s="10">
        <f>(C301-VLOOKUP(E301,Riders!$A$2:$E$7777,4,FALSE))/365</f>
        <v>31.328767123287673</v>
      </c>
      <c r="H301" s="4">
        <v>16</v>
      </c>
      <c r="I301">
        <v>4.8639999999999999</v>
      </c>
      <c r="J301" s="29">
        <v>4.9940171693799043</v>
      </c>
      <c r="K301" s="41">
        <f t="shared" si="20"/>
        <v>0.13001716937990437</v>
      </c>
      <c r="L301" s="29">
        <v>9.8580171693799041</v>
      </c>
      <c r="M301">
        <v>73.037000000000006</v>
      </c>
    </row>
    <row r="302" spans="1:13">
      <c r="A302" s="4" t="s">
        <v>180</v>
      </c>
      <c r="B302" s="4">
        <v>2021</v>
      </c>
      <c r="C302" s="5">
        <v>44492</v>
      </c>
      <c r="D302" s="4" t="s">
        <v>19</v>
      </c>
      <c r="E302" s="4" t="s">
        <v>130</v>
      </c>
      <c r="F302" s="4" t="s">
        <v>111</v>
      </c>
      <c r="G302" s="10">
        <f>(C302-VLOOKUP(E302,Riders!$A$2:$E$7777,4,FALSE))/365</f>
        <v>22.295890410958904</v>
      </c>
      <c r="H302" s="4">
        <v>17</v>
      </c>
      <c r="I302">
        <v>4.9169999999999998</v>
      </c>
      <c r="J302" s="29">
        <v>5.0140344827586212</v>
      </c>
      <c r="K302" s="41">
        <f t="shared" si="20"/>
        <v>9.7034482758621365E-2</v>
      </c>
      <c r="L302" s="29">
        <v>9.931034482758621</v>
      </c>
      <c r="M302">
        <v>72.5</v>
      </c>
    </row>
    <row r="303" spans="1:13">
      <c r="A303" s="4" t="s">
        <v>180</v>
      </c>
      <c r="B303" s="4">
        <v>2021</v>
      </c>
      <c r="C303" s="5">
        <v>44492</v>
      </c>
      <c r="D303" s="4" t="s">
        <v>19</v>
      </c>
      <c r="E303" s="4" t="s">
        <v>237</v>
      </c>
      <c r="F303" s="4" t="s">
        <v>183</v>
      </c>
      <c r="G303" s="10">
        <f>(C303-VLOOKUP(E303,Riders!$A$2:$E$7777,4,FALSE))/365</f>
        <v>34.104109589041094</v>
      </c>
      <c r="H303" s="4">
        <v>18</v>
      </c>
      <c r="I303">
        <v>4.9409999999999998</v>
      </c>
      <c r="J303" s="29">
        <v>5.0159913291200509</v>
      </c>
      <c r="K303" s="41">
        <f t="shared" si="20"/>
        <v>7.499132912005102E-2</v>
      </c>
      <c r="L303" s="29">
        <v>9.9569913291200507</v>
      </c>
      <c r="M303">
        <v>72.311000000000007</v>
      </c>
    </row>
    <row r="304" spans="1:13">
      <c r="A304" s="4" t="s">
        <v>180</v>
      </c>
      <c r="B304" s="4">
        <v>2021</v>
      </c>
      <c r="C304" s="5">
        <v>44492</v>
      </c>
      <c r="D304" s="4" t="s">
        <v>19</v>
      </c>
      <c r="E304" s="4" t="s">
        <v>96</v>
      </c>
      <c r="F304" s="4" t="s">
        <v>30</v>
      </c>
      <c r="G304" s="10">
        <f>(C304-VLOOKUP(E304,Riders!$A$2:$E$7777,4,FALSE))/365</f>
        <v>27.81917808219178</v>
      </c>
      <c r="H304" s="4">
        <v>19</v>
      </c>
      <c r="I304">
        <v>4.9539999999999997</v>
      </c>
      <c r="J304" s="29">
        <v>5.0249333629005433</v>
      </c>
      <c r="K304" s="41">
        <f t="shared" si="20"/>
        <v>7.0933362900543528E-2</v>
      </c>
      <c r="L304" s="29">
        <v>9.978933362900543</v>
      </c>
      <c r="M304">
        <v>72.152000000000001</v>
      </c>
    </row>
    <row r="305" spans="1:13">
      <c r="A305" s="4" t="s">
        <v>180</v>
      </c>
      <c r="B305" s="4">
        <v>2021</v>
      </c>
      <c r="C305" s="5">
        <v>44492</v>
      </c>
      <c r="D305" s="4" t="s">
        <v>19</v>
      </c>
      <c r="E305" s="4" t="s">
        <v>98</v>
      </c>
      <c r="F305" s="4" t="s">
        <v>42</v>
      </c>
      <c r="G305" s="10">
        <f>(C305-VLOOKUP(E305,Riders!$A$2:$E$7777,4,FALSE))/365</f>
        <v>23.002739726027396</v>
      </c>
      <c r="H305" s="4">
        <v>20</v>
      </c>
      <c r="I305">
        <v>4.9359999999999999</v>
      </c>
      <c r="J305" s="29">
        <v>5.0459769859975054</v>
      </c>
      <c r="K305" s="41">
        <f t="shared" si="20"/>
        <v>0.10997698599750549</v>
      </c>
      <c r="L305" s="29">
        <v>9.9819769859975054</v>
      </c>
      <c r="M305">
        <v>72.13</v>
      </c>
    </row>
    <row r="306" spans="1:13">
      <c r="A306" s="4" t="s">
        <v>180</v>
      </c>
      <c r="B306" s="4">
        <v>2021</v>
      </c>
      <c r="C306" s="5">
        <v>44492</v>
      </c>
      <c r="D306" s="4" t="s">
        <v>19</v>
      </c>
      <c r="E306" s="42" t="s">
        <v>172</v>
      </c>
      <c r="F306" s="4" t="s">
        <v>35</v>
      </c>
      <c r="G306" s="10">
        <f>(C306-VLOOKUP(E306,Riders!$A$2:$E$7777,4,FALSE))/365</f>
        <v>31.457534246575342</v>
      </c>
      <c r="H306" s="4">
        <v>21</v>
      </c>
      <c r="I306">
        <v>4.9859999999999998</v>
      </c>
      <c r="J306" s="29">
        <v>5.0180294007308488</v>
      </c>
      <c r="K306" s="41">
        <f t="shared" si="20"/>
        <v>3.2029400730849034E-2</v>
      </c>
      <c r="L306" s="29">
        <v>10.004029400730849</v>
      </c>
      <c r="M306">
        <v>71.971000000000004</v>
      </c>
    </row>
    <row r="307" spans="1:13">
      <c r="A307" s="4" t="s">
        <v>180</v>
      </c>
      <c r="B307" s="4">
        <v>2021</v>
      </c>
      <c r="C307" s="5">
        <v>44492</v>
      </c>
      <c r="D307" s="4" t="s">
        <v>19</v>
      </c>
      <c r="E307" s="3" t="s">
        <v>170</v>
      </c>
      <c r="F307" s="4" t="s">
        <v>40</v>
      </c>
      <c r="G307" s="10">
        <f>(C307-VLOOKUP(E307,Riders!$A$2:$E$7777,4,FALSE))/365</f>
        <v>23.024657534246575</v>
      </c>
      <c r="H307" s="4">
        <v>22</v>
      </c>
      <c r="I307">
        <v>4.9589999999999996</v>
      </c>
      <c r="J307" s="29">
        <v>5.0699725874749273</v>
      </c>
      <c r="K307" s="41">
        <f t="shared" si="20"/>
        <v>0.11097258747492766</v>
      </c>
      <c r="L307" s="29">
        <v>10.028972587474927</v>
      </c>
      <c r="M307">
        <v>71.792000000000002</v>
      </c>
    </row>
    <row r="308" spans="1:13">
      <c r="A308" s="4" t="s">
        <v>180</v>
      </c>
      <c r="B308" s="4">
        <v>2021</v>
      </c>
      <c r="C308" s="5">
        <v>44492</v>
      </c>
      <c r="D308" s="4" t="s">
        <v>19</v>
      </c>
      <c r="E308" s="4" t="s">
        <v>113</v>
      </c>
      <c r="F308" s="4" t="s">
        <v>114</v>
      </c>
      <c r="G308" s="10">
        <f>(C308-VLOOKUP(E308,Riders!$A$2:$E$7777,4,FALSE))/365</f>
        <v>26.701369863013699</v>
      </c>
      <c r="H308" s="4">
        <v>23</v>
      </c>
      <c r="I308">
        <v>4.9969999999999999</v>
      </c>
      <c r="J308" s="29">
        <v>5.0629404786855012</v>
      </c>
      <c r="K308" s="41">
        <f t="shared" si="20"/>
        <v>6.5940478685501347E-2</v>
      </c>
      <c r="L308" s="29">
        <v>10.059940478685501</v>
      </c>
      <c r="M308">
        <v>71.570999999999998</v>
      </c>
    </row>
    <row r="309" spans="1:13">
      <c r="A309" s="4" t="s">
        <v>180</v>
      </c>
      <c r="B309" s="4">
        <v>2021</v>
      </c>
      <c r="C309" s="5">
        <v>44492</v>
      </c>
      <c r="D309" s="4" t="s">
        <v>19</v>
      </c>
      <c r="E309" s="4" t="s">
        <v>141</v>
      </c>
      <c r="F309" s="4" t="s">
        <v>93</v>
      </c>
      <c r="G309" s="10">
        <f>(C309-VLOOKUP(E309,Riders!$A$2:$E$7777,4,FALSE))/365</f>
        <v>26.55890410958904</v>
      </c>
      <c r="H309" s="4">
        <v>24</v>
      </c>
      <c r="I309">
        <v>4.9749999999999996</v>
      </c>
      <c r="J309" s="29">
        <v>5.1639886358835714</v>
      </c>
      <c r="K309" s="41">
        <f t="shared" si="20"/>
        <v>0.18898863588357173</v>
      </c>
      <c r="L309" s="29">
        <v>10.138988635883571</v>
      </c>
      <c r="M309">
        <v>71.013000000000005</v>
      </c>
    </row>
    <row r="310" spans="1:13">
      <c r="A310" s="4" t="s">
        <v>180</v>
      </c>
      <c r="B310" s="4">
        <v>2021</v>
      </c>
      <c r="C310" s="5">
        <v>44492</v>
      </c>
      <c r="D310" s="4" t="s">
        <v>19</v>
      </c>
      <c r="E310" s="42" t="s">
        <v>702</v>
      </c>
      <c r="F310" s="4" t="s">
        <v>42</v>
      </c>
      <c r="G310" s="10">
        <f>(C310-VLOOKUP(E310,Riders!$A$2:$E$7777,4,FALSE))/365</f>
        <v>23.835616438356166</v>
      </c>
      <c r="H310" s="4">
        <v>25</v>
      </c>
      <c r="I310">
        <v>5.01</v>
      </c>
      <c r="J310" s="29">
        <v>5.1910456071747362</v>
      </c>
      <c r="K310" s="41">
        <f t="shared" si="20"/>
        <v>0.18104560717473639</v>
      </c>
      <c r="L310" s="29">
        <v>10.201045607174736</v>
      </c>
      <c r="M310">
        <v>70.581000000000003</v>
      </c>
    </row>
    <row r="311" spans="1:13">
      <c r="A311" s="4" t="s">
        <v>180</v>
      </c>
      <c r="B311" s="4">
        <v>2021</v>
      </c>
      <c r="C311" s="5">
        <v>44492</v>
      </c>
      <c r="D311" s="4" t="s">
        <v>19</v>
      </c>
      <c r="E311" s="4" t="s">
        <v>146</v>
      </c>
      <c r="F311" s="4" t="s">
        <v>54</v>
      </c>
      <c r="G311" s="10">
        <f>(C311-VLOOKUP(E311,Riders!$A$2:$E$7777,4,FALSE))/365</f>
        <v>27.364383561643837</v>
      </c>
      <c r="H311" s="4">
        <v>26</v>
      </c>
      <c r="I311">
        <v>5.1139999999999999</v>
      </c>
      <c r="J311" s="29">
        <v>5.2079887031568086</v>
      </c>
      <c r="K311" s="41">
        <f t="shared" si="20"/>
        <v>9.3988703156808739E-2</v>
      </c>
      <c r="L311" s="29">
        <v>10.321988703156808</v>
      </c>
      <c r="M311">
        <v>69.754000000000005</v>
      </c>
    </row>
    <row r="312" spans="1:13">
      <c r="A312" s="4" t="s">
        <v>180</v>
      </c>
      <c r="B312" s="4">
        <v>2021</v>
      </c>
      <c r="C312" s="5">
        <v>44492</v>
      </c>
      <c r="D312" s="4" t="s">
        <v>19</v>
      </c>
      <c r="E312" s="4" t="s">
        <v>81</v>
      </c>
      <c r="F312" s="4" t="s">
        <v>248</v>
      </c>
      <c r="G312" s="10">
        <f>(C312-VLOOKUP(E312,Riders!$A$2:$E$7777,4,FALSE))/365</f>
        <v>28.221917808219178</v>
      </c>
      <c r="H312" s="4">
        <v>27</v>
      </c>
      <c r="I312">
        <v>5.109</v>
      </c>
      <c r="J312" s="29">
        <v>5.2659387590420472</v>
      </c>
      <c r="K312" s="41">
        <f t="shared" si="20"/>
        <v>0.15693875904204724</v>
      </c>
      <c r="L312" s="29">
        <v>10.374938759042047</v>
      </c>
      <c r="M312">
        <v>69.397999999999996</v>
      </c>
    </row>
    <row r="313" spans="1:13">
      <c r="A313" s="4" t="s">
        <v>180</v>
      </c>
      <c r="B313" s="4">
        <v>2021</v>
      </c>
      <c r="C313" s="5">
        <v>44492</v>
      </c>
      <c r="D313" s="4" t="s">
        <v>19</v>
      </c>
      <c r="E313" s="42" t="s">
        <v>53</v>
      </c>
      <c r="F313" s="4" t="s">
        <v>54</v>
      </c>
      <c r="G313" s="10">
        <f>(C313-VLOOKUP(E313,Riders!$A$2:$E$7777,4,FALSE))/365</f>
        <v>21.049315068493151</v>
      </c>
      <c r="H313" s="4">
        <v>28</v>
      </c>
      <c r="I313">
        <v>5.1539999999999999</v>
      </c>
      <c r="J313" s="29">
        <v>5.2519776560535316</v>
      </c>
      <c r="K313" s="41">
        <f t="shared" si="20"/>
        <v>9.7977656053531703E-2</v>
      </c>
      <c r="L313" s="29">
        <v>10.405977656053532</v>
      </c>
      <c r="M313">
        <v>69.191000000000003</v>
      </c>
    </row>
    <row r="314" spans="1:13">
      <c r="A314" s="4" t="s">
        <v>180</v>
      </c>
      <c r="B314" s="4">
        <v>2021</v>
      </c>
      <c r="C314" s="5">
        <v>44492</v>
      </c>
      <c r="D314" s="4" t="s">
        <v>19</v>
      </c>
      <c r="E314" s="4" t="s">
        <v>187</v>
      </c>
      <c r="F314" s="4" t="s">
        <v>61</v>
      </c>
      <c r="G314" s="10">
        <f>(C314-VLOOKUP(E314,Riders!$A$2:$E$7777,4,FALSE))/365</f>
        <v>24.347945205479451</v>
      </c>
      <c r="H314" s="4">
        <v>29</v>
      </c>
      <c r="I314">
        <v>5.1769999999999996</v>
      </c>
      <c r="J314" s="29">
        <v>5.3079279161205779</v>
      </c>
      <c r="K314" s="41">
        <f t="shared" si="20"/>
        <v>0.1309279161205783</v>
      </c>
      <c r="L314" s="29">
        <v>10.484927916120578</v>
      </c>
      <c r="M314">
        <v>68.67</v>
      </c>
    </row>
    <row r="315" spans="1:13">
      <c r="A315" s="4" t="s">
        <v>180</v>
      </c>
      <c r="B315" s="4">
        <v>2021</v>
      </c>
      <c r="C315" s="5">
        <v>44492</v>
      </c>
      <c r="D315" s="4" t="s">
        <v>19</v>
      </c>
      <c r="E315" s="4" t="s">
        <v>789</v>
      </c>
      <c r="F315" s="4" t="s">
        <v>790</v>
      </c>
      <c r="G315" s="10">
        <f>(C315-VLOOKUP(E315,Riders!$A$2:$E$7777,4,FALSE))/365</f>
        <v>25.364383561643837</v>
      </c>
      <c r="H315" s="4">
        <v>30</v>
      </c>
      <c r="I315">
        <v>5.3049999999999997</v>
      </c>
      <c r="J315" s="29">
        <v>5.3919350309765424</v>
      </c>
      <c r="K315" s="41">
        <f t="shared" si="20"/>
        <v>8.6935030976542649E-2</v>
      </c>
      <c r="L315" s="29">
        <v>10.696935030976542</v>
      </c>
      <c r="M315">
        <v>67.308999999999997</v>
      </c>
    </row>
    <row r="316" spans="1:13">
      <c r="A316" s="1" t="s">
        <v>137</v>
      </c>
      <c r="B316" s="1">
        <v>2021</v>
      </c>
      <c r="C316" s="2">
        <v>44451</v>
      </c>
      <c r="D316" s="1" t="s">
        <v>64</v>
      </c>
      <c r="E316" s="1" t="s">
        <v>126</v>
      </c>
      <c r="F316" s="1" t="s">
        <v>102</v>
      </c>
      <c r="G316" s="10">
        <f>(C316-VLOOKUP(E316,Riders!$A$2:$E$7777,4,FALSE))/365</f>
        <v>22.986301369863014</v>
      </c>
      <c r="H316" s="1">
        <v>1</v>
      </c>
      <c r="I316">
        <v>4.8019999999999996</v>
      </c>
      <c r="J316" s="29">
        <f t="shared" ref="J316:J347" si="21">L316-I316</f>
        <v>4.8580209300453472</v>
      </c>
      <c r="K316" s="41">
        <f t="shared" si="20"/>
        <v>5.6020930045347583E-2</v>
      </c>
      <c r="L316" s="29">
        <v>9.6600209300453468</v>
      </c>
      <c r="M316">
        <v>74.534000000000006</v>
      </c>
    </row>
    <row r="317" spans="1:13">
      <c r="A317" s="1" t="s">
        <v>137</v>
      </c>
      <c r="B317" s="1">
        <v>2021</v>
      </c>
      <c r="C317" s="2">
        <v>44451</v>
      </c>
      <c r="D317" s="1" t="s">
        <v>64</v>
      </c>
      <c r="E317" s="1" t="s">
        <v>132</v>
      </c>
      <c r="F317" s="1" t="s">
        <v>32</v>
      </c>
      <c r="G317" s="10">
        <f>(C317-VLOOKUP(E317,Riders!$A$2:$E$7777,4,FALSE))/365</f>
        <v>21.909589041095892</v>
      </c>
      <c r="H317" s="1">
        <v>2</v>
      </c>
      <c r="I317">
        <v>4.9080000000000004</v>
      </c>
      <c r="J317" s="29">
        <f t="shared" si="21"/>
        <v>4.8840548355070785</v>
      </c>
      <c r="K317" s="41">
        <f t="shared" si="20"/>
        <v>-2.3945164492921833E-2</v>
      </c>
      <c r="L317" s="29">
        <v>9.7920548355070789</v>
      </c>
      <c r="M317">
        <v>73.528999999999996</v>
      </c>
    </row>
    <row r="318" spans="1:13">
      <c r="A318" s="1" t="s">
        <v>137</v>
      </c>
      <c r="B318" s="1">
        <v>2021</v>
      </c>
      <c r="C318" s="2">
        <v>44451</v>
      </c>
      <c r="D318" s="1" t="s">
        <v>64</v>
      </c>
      <c r="E318" s="1" t="s">
        <v>98</v>
      </c>
      <c r="F318" s="1" t="s">
        <v>42</v>
      </c>
      <c r="G318" s="10">
        <f>(C318-VLOOKUP(E318,Riders!$A$2:$E$7777,4,FALSE))/365</f>
        <v>22.890410958904109</v>
      </c>
      <c r="H318" s="1">
        <v>3</v>
      </c>
      <c r="I318">
        <v>4.8819999999999997</v>
      </c>
      <c r="J318" s="29">
        <f t="shared" si="21"/>
        <v>4.9290019485739993</v>
      </c>
      <c r="K318" s="41">
        <f t="shared" si="20"/>
        <v>4.7001948573999641E-2</v>
      </c>
      <c r="L318" s="29">
        <v>9.811001948573999</v>
      </c>
      <c r="M318">
        <v>73.387</v>
      </c>
    </row>
    <row r="319" spans="1:13">
      <c r="A319" s="1" t="s">
        <v>137</v>
      </c>
      <c r="B319" s="1">
        <v>2021</v>
      </c>
      <c r="C319" s="2">
        <v>44451</v>
      </c>
      <c r="D319" s="1" t="s">
        <v>64</v>
      </c>
      <c r="E319" s="1" t="s">
        <v>94</v>
      </c>
      <c r="F319" s="1" t="s">
        <v>26</v>
      </c>
      <c r="G319" s="10">
        <f>(C319-VLOOKUP(E319,Riders!$A$2:$E$7777,4,FALSE))/365</f>
        <v>22.657534246575342</v>
      </c>
      <c r="H319" s="1">
        <v>4</v>
      </c>
      <c r="I319">
        <v>4.8920000000000003</v>
      </c>
      <c r="J319" s="29">
        <f t="shared" si="21"/>
        <v>4.9660171693799038</v>
      </c>
      <c r="K319" s="41">
        <f t="shared" si="20"/>
        <v>7.4017169379903436E-2</v>
      </c>
      <c r="L319" s="29">
        <v>9.8580171693799041</v>
      </c>
      <c r="M319">
        <v>73.037000000000006</v>
      </c>
    </row>
    <row r="320" spans="1:13">
      <c r="A320" s="1" t="s">
        <v>137</v>
      </c>
      <c r="B320" s="1">
        <v>2021</v>
      </c>
      <c r="C320" s="2">
        <v>44451</v>
      </c>
      <c r="D320" s="1" t="s">
        <v>64</v>
      </c>
      <c r="E320" s="1" t="s">
        <v>97</v>
      </c>
      <c r="F320" s="1" t="s">
        <v>26</v>
      </c>
      <c r="G320" s="10">
        <f>(C320-VLOOKUP(E320,Riders!$A$2:$E$7777,4,FALSE))/365</f>
        <v>24.419178082191781</v>
      </c>
      <c r="H320" s="1">
        <v>5</v>
      </c>
      <c r="I320">
        <v>4.9160000000000004</v>
      </c>
      <c r="J320" s="29">
        <f t="shared" si="21"/>
        <v>4.9600013168001755</v>
      </c>
      <c r="K320" s="41">
        <f t="shared" si="20"/>
        <v>4.4001316800175161E-2</v>
      </c>
      <c r="L320" s="29">
        <v>9.8760013168001759</v>
      </c>
      <c r="M320">
        <v>72.903999999999996</v>
      </c>
    </row>
    <row r="321" spans="1:13">
      <c r="A321" s="1" t="s">
        <v>137</v>
      </c>
      <c r="B321" s="1">
        <v>2021</v>
      </c>
      <c r="C321" s="2">
        <v>44451</v>
      </c>
      <c r="D321" s="1" t="s">
        <v>64</v>
      </c>
      <c r="E321" s="1" t="s">
        <v>48</v>
      </c>
      <c r="F321" s="1" t="s">
        <v>42</v>
      </c>
      <c r="G321" s="10">
        <f>(C321-VLOOKUP(E321,Riders!$A$2:$E$7777,4,FALSE))/365</f>
        <v>27.167123287671235</v>
      </c>
      <c r="H321" s="1">
        <v>6</v>
      </c>
      <c r="I321">
        <v>4.91</v>
      </c>
      <c r="J321" s="29">
        <f t="shared" si="21"/>
        <v>4.9689824648061247</v>
      </c>
      <c r="K321" s="41">
        <f t="shared" si="20"/>
        <v>5.8982464806124568E-2</v>
      </c>
      <c r="L321" s="29">
        <v>9.8789824648061249</v>
      </c>
      <c r="M321">
        <v>72.882000000000005</v>
      </c>
    </row>
    <row r="322" spans="1:13">
      <c r="A322" s="1" t="s">
        <v>137</v>
      </c>
      <c r="B322" s="1">
        <v>2021</v>
      </c>
      <c r="C322" s="2">
        <v>44451</v>
      </c>
      <c r="D322" s="1" t="s">
        <v>64</v>
      </c>
      <c r="E322" s="1" t="s">
        <v>43</v>
      </c>
      <c r="F322" s="1" t="s">
        <v>44</v>
      </c>
      <c r="G322" s="10">
        <f>(C322-VLOOKUP(E322,Riders!$A$2:$E$7777,4,FALSE))/365</f>
        <v>25.572602739726026</v>
      </c>
      <c r="H322" s="1">
        <v>7</v>
      </c>
      <c r="I322">
        <v>4.9390000000000001</v>
      </c>
      <c r="J322" s="29">
        <f t="shared" si="21"/>
        <v>4.9909387653776154</v>
      </c>
      <c r="K322" s="41">
        <f t="shared" si="20"/>
        <v>5.1938765377615326E-2</v>
      </c>
      <c r="L322" s="29">
        <v>9.9299387653776154</v>
      </c>
      <c r="M322">
        <v>72.507999999999996</v>
      </c>
    </row>
    <row r="323" spans="1:13">
      <c r="A323" s="1" t="s">
        <v>137</v>
      </c>
      <c r="B323" s="1">
        <v>2021</v>
      </c>
      <c r="C323" s="2">
        <v>44451</v>
      </c>
      <c r="D323" s="1" t="s">
        <v>64</v>
      </c>
      <c r="E323" s="1" t="s">
        <v>171</v>
      </c>
      <c r="F323" s="1" t="s">
        <v>44</v>
      </c>
      <c r="G323" s="10">
        <f>(C323-VLOOKUP(E323,Riders!$A$2:$E$7777,4,FALSE))/365</f>
        <v>22.052054794520547</v>
      </c>
      <c r="H323" s="1">
        <v>8</v>
      </c>
      <c r="I323">
        <v>4.9530000000000003</v>
      </c>
      <c r="J323" s="29">
        <f t="shared" si="21"/>
        <v>5.0280083590945006</v>
      </c>
      <c r="K323" s="41">
        <f t="shared" si="20"/>
        <v>7.5008359094500321E-2</v>
      </c>
      <c r="L323" s="29">
        <v>9.9810083590945009</v>
      </c>
      <c r="M323">
        <v>72.137</v>
      </c>
    </row>
    <row r="324" spans="1:13">
      <c r="A324" s="1" t="s">
        <v>137</v>
      </c>
      <c r="B324" s="1">
        <v>2021</v>
      </c>
      <c r="C324" s="2">
        <v>44451</v>
      </c>
      <c r="D324" s="1" t="s">
        <v>64</v>
      </c>
      <c r="E324" s="1" t="s">
        <v>45</v>
      </c>
      <c r="F324" s="1" t="s">
        <v>32</v>
      </c>
      <c r="G324" s="10">
        <f>(C324-VLOOKUP(E324,Riders!$A$2:$E$7777,4,FALSE))/365</f>
        <v>24.789041095890411</v>
      </c>
      <c r="H324" s="1">
        <v>9</v>
      </c>
      <c r="I324">
        <v>4.9580000000000002</v>
      </c>
      <c r="J324" s="29">
        <f t="shared" si="21"/>
        <v>5.03298036494831</v>
      </c>
      <c r="K324" s="41">
        <f t="shared" si="20"/>
        <v>7.4980364948309841E-2</v>
      </c>
      <c r="L324" s="29">
        <v>9.9909803649483102</v>
      </c>
      <c r="M324">
        <v>72.064999999999998</v>
      </c>
    </row>
    <row r="325" spans="1:13">
      <c r="A325" s="1" t="s">
        <v>137</v>
      </c>
      <c r="B325" s="1">
        <v>2021</v>
      </c>
      <c r="C325" s="2">
        <v>44451</v>
      </c>
      <c r="D325" s="1" t="s">
        <v>64</v>
      </c>
      <c r="E325" s="1" t="s">
        <v>74</v>
      </c>
      <c r="F325" s="1" t="s">
        <v>50</v>
      </c>
      <c r="G325" s="10">
        <f>(C325-VLOOKUP(E325,Riders!$A$2:$E$7777,4,FALSE))/365</f>
        <v>20.534246575342465</v>
      </c>
      <c r="H325" s="1">
        <v>10</v>
      </c>
      <c r="I325">
        <v>5.0010000000000003</v>
      </c>
      <c r="J325" s="29">
        <f t="shared" si="21"/>
        <v>5.1010021607060176</v>
      </c>
      <c r="K325" s="41">
        <f t="shared" si="20"/>
        <v>0.10000216070601731</v>
      </c>
      <c r="L325" s="29">
        <v>10.102002160706018</v>
      </c>
      <c r="M325">
        <v>71.272999999999996</v>
      </c>
    </row>
    <row r="326" spans="1:13">
      <c r="A326" s="1" t="s">
        <v>137</v>
      </c>
      <c r="B326" s="1">
        <v>2021</v>
      </c>
      <c r="C326" s="2">
        <v>44451</v>
      </c>
      <c r="D326" s="1" t="s">
        <v>64</v>
      </c>
      <c r="E326" s="1" t="s">
        <v>39</v>
      </c>
      <c r="F326" s="1" t="s">
        <v>40</v>
      </c>
      <c r="G326" s="10">
        <f>(C326-VLOOKUP(E326,Riders!$A$2:$E$7777,4,FALSE))/365</f>
        <v>28.610958904109587</v>
      </c>
      <c r="H326" s="1">
        <v>11</v>
      </c>
      <c r="I326">
        <v>5.0250000000000004</v>
      </c>
      <c r="J326" s="29">
        <f t="shared" si="21"/>
        <v>5.0910536150841583</v>
      </c>
      <c r="K326" s="41">
        <f t="shared" si="20"/>
        <v>6.6053615084157968E-2</v>
      </c>
      <c r="L326" s="29">
        <v>10.116053615084159</v>
      </c>
      <c r="M326">
        <v>71.174000000000007</v>
      </c>
    </row>
    <row r="327" spans="1:13">
      <c r="A327" s="1" t="s">
        <v>137</v>
      </c>
      <c r="B327" s="1">
        <v>2021</v>
      </c>
      <c r="C327" s="2">
        <v>44451</v>
      </c>
      <c r="D327" s="1" t="s">
        <v>64</v>
      </c>
      <c r="E327" s="1" t="s">
        <v>967</v>
      </c>
      <c r="F327" s="1" t="s">
        <v>59</v>
      </c>
      <c r="G327" s="10">
        <f>(C327-VLOOKUP(E327,Riders!$A$2:$E$7777,4,FALSE))/365</f>
        <v>19.238356164383561</v>
      </c>
      <c r="H327" s="1">
        <v>12</v>
      </c>
      <c r="I327">
        <v>5.0359999999999996</v>
      </c>
      <c r="J327" s="29">
        <f t="shared" si="21"/>
        <v>5.1760416991702716</v>
      </c>
      <c r="K327" s="41">
        <f t="shared" si="20"/>
        <v>0.14004169917027198</v>
      </c>
      <c r="L327" s="29">
        <v>10.212041699170271</v>
      </c>
      <c r="M327">
        <v>70.504999999999995</v>
      </c>
    </row>
    <row r="328" spans="1:13">
      <c r="A328" s="1" t="s">
        <v>137</v>
      </c>
      <c r="B328" s="1">
        <v>2021</v>
      </c>
      <c r="C328" s="2">
        <v>44451</v>
      </c>
      <c r="D328" s="1" t="s">
        <v>64</v>
      </c>
      <c r="E328" s="40" t="s">
        <v>146</v>
      </c>
      <c r="F328" s="1" t="s">
        <v>54</v>
      </c>
      <c r="G328" s="10">
        <f>(C328-VLOOKUP(E328,Riders!$A$2:$E$7777,4,FALSE))/365</f>
        <v>27.252054794520546</v>
      </c>
      <c r="H328" s="1">
        <v>13</v>
      </c>
      <c r="I328">
        <v>5.0759999999999996</v>
      </c>
      <c r="J328" s="29">
        <f t="shared" si="21"/>
        <v>5.1589780374429628</v>
      </c>
      <c r="K328" s="41">
        <f t="shared" si="20"/>
        <v>8.2978037442963171E-2</v>
      </c>
      <c r="L328" s="29">
        <v>10.234978037442962</v>
      </c>
      <c r="M328">
        <v>70.346999999999994</v>
      </c>
    </row>
    <row r="329" spans="1:13">
      <c r="A329" s="1" t="s">
        <v>137</v>
      </c>
      <c r="B329" s="1">
        <v>2021</v>
      </c>
      <c r="C329" s="2">
        <v>44451</v>
      </c>
      <c r="D329" s="1" t="s">
        <v>64</v>
      </c>
      <c r="E329" s="3" t="s">
        <v>1190</v>
      </c>
      <c r="F329" s="1" t="s">
        <v>40</v>
      </c>
      <c r="G329" s="10">
        <f>(C329-VLOOKUP(E329,Riders!$A$2:$E$7777,4,FALSE))/365</f>
        <v>23.115068493150684</v>
      </c>
      <c r="H329" s="1">
        <v>14</v>
      </c>
      <c r="I329">
        <v>5.0750000000000002</v>
      </c>
      <c r="J329" s="29">
        <f t="shared" si="21"/>
        <v>5.1729432947137708</v>
      </c>
      <c r="K329" s="41">
        <f t="shared" si="20"/>
        <v>9.7943294713770612E-2</v>
      </c>
      <c r="L329" s="29">
        <v>10.247943294713771</v>
      </c>
      <c r="M329">
        <v>70.257999999999996</v>
      </c>
    </row>
    <row r="330" spans="1:13">
      <c r="A330" s="1" t="s">
        <v>137</v>
      </c>
      <c r="B330" s="1">
        <v>2021</v>
      </c>
      <c r="C330" s="2">
        <v>44451</v>
      </c>
      <c r="D330" s="1" t="s">
        <v>64</v>
      </c>
      <c r="E330" s="1" t="s">
        <v>109</v>
      </c>
      <c r="F330" s="1" t="s">
        <v>59</v>
      </c>
      <c r="G330" s="10">
        <f>(C330-VLOOKUP(E330,Riders!$A$2:$E$7777,4,FALSE))/365</f>
        <v>20.523287671232875</v>
      </c>
      <c r="H330" s="1">
        <v>15</v>
      </c>
      <c r="I330">
        <v>5.0629999999999997</v>
      </c>
      <c r="J330" s="29">
        <f t="shared" si="21"/>
        <v>5.2230081716620473</v>
      </c>
      <c r="K330" s="41">
        <f t="shared" si="20"/>
        <v>0.16000817166204762</v>
      </c>
      <c r="L330" s="29">
        <v>10.286008171662047</v>
      </c>
      <c r="M330">
        <v>69.998000000000005</v>
      </c>
    </row>
    <row r="331" spans="1:13">
      <c r="A331" s="1" t="s">
        <v>137</v>
      </c>
      <c r="B331" s="1">
        <v>2021</v>
      </c>
      <c r="C331" s="2">
        <v>44451</v>
      </c>
      <c r="D331" s="1" t="s">
        <v>64</v>
      </c>
      <c r="E331" s="40" t="s">
        <v>849</v>
      </c>
      <c r="F331" s="1" t="s">
        <v>50</v>
      </c>
      <c r="G331" s="10">
        <f>(C331-VLOOKUP(E331,Riders!$A$2:$E$7777,4,FALSE))/365</f>
        <v>21.394520547945206</v>
      </c>
      <c r="H331" s="1">
        <v>16</v>
      </c>
      <c r="I331">
        <v>5.0720000000000001</v>
      </c>
      <c r="J331" s="29">
        <f t="shared" si="21"/>
        <v>5.2250410308482182</v>
      </c>
      <c r="K331" s="41">
        <f t="shared" si="20"/>
        <v>0.15304103084821818</v>
      </c>
      <c r="L331" s="29">
        <v>10.297041030848218</v>
      </c>
      <c r="M331">
        <v>69.923000000000002</v>
      </c>
    </row>
    <row r="332" spans="1:13">
      <c r="A332" s="1" t="s">
        <v>137</v>
      </c>
      <c r="B332" s="1">
        <v>2021</v>
      </c>
      <c r="C332" s="2">
        <v>44451</v>
      </c>
      <c r="D332" s="1" t="s">
        <v>64</v>
      </c>
      <c r="E332" s="1" t="s">
        <v>53</v>
      </c>
      <c r="F332" s="1" t="s">
        <v>54</v>
      </c>
      <c r="G332" s="10">
        <f>(C332-VLOOKUP(E332,Riders!$A$2:$E$7777,4,FALSE))/365</f>
        <v>20.936986301369863</v>
      </c>
      <c r="H332" s="1">
        <v>17</v>
      </c>
      <c r="I332">
        <v>5.1539999999999999</v>
      </c>
      <c r="J332" s="29">
        <f t="shared" si="21"/>
        <v>5.2350107353110928</v>
      </c>
      <c r="K332" s="41">
        <f t="shared" si="20"/>
        <v>8.101073531109293E-2</v>
      </c>
      <c r="L332" s="29">
        <v>10.389010735311093</v>
      </c>
      <c r="M332">
        <v>69.304000000000002</v>
      </c>
    </row>
    <row r="333" spans="1:13">
      <c r="A333" s="1" t="s">
        <v>137</v>
      </c>
      <c r="B333" s="1">
        <v>2021</v>
      </c>
      <c r="C333" s="2">
        <v>44451</v>
      </c>
      <c r="D333" s="1" t="s">
        <v>64</v>
      </c>
      <c r="E333" s="1" t="s">
        <v>136</v>
      </c>
      <c r="F333" s="1" t="s">
        <v>102</v>
      </c>
      <c r="G333" s="10">
        <f>(C333-VLOOKUP(E333,Riders!$A$2:$E$7777,4,FALSE))/365</f>
        <v>27.723287671232878</v>
      </c>
      <c r="H333" s="1">
        <v>18</v>
      </c>
      <c r="I333">
        <v>5.2149999999999999</v>
      </c>
      <c r="J333" s="29">
        <f t="shared" si="21"/>
        <v>5.2349274310595071</v>
      </c>
      <c r="K333" s="41">
        <f t="shared" si="20"/>
        <v>1.9927431059507228E-2</v>
      </c>
      <c r="L333" s="29">
        <v>10.449927431059507</v>
      </c>
      <c r="M333">
        <v>68.900000000000006</v>
      </c>
    </row>
    <row r="334" spans="1:13">
      <c r="A334" s="1" t="s">
        <v>137</v>
      </c>
      <c r="B334" s="1">
        <v>2021</v>
      </c>
      <c r="C334" s="2">
        <v>44451</v>
      </c>
      <c r="D334" s="1" t="s">
        <v>64</v>
      </c>
      <c r="E334" s="1" t="s">
        <v>822</v>
      </c>
      <c r="F334" s="1" t="s">
        <v>205</v>
      </c>
      <c r="G334" s="10">
        <f>(C334-VLOOKUP(E334,Riders!$A$2:$E$7777,4,FALSE))/365</f>
        <v>19.326027397260273</v>
      </c>
      <c r="H334" s="1">
        <v>19</v>
      </c>
      <c r="I334">
        <v>5.2560000000000002</v>
      </c>
      <c r="J334" s="29">
        <f t="shared" si="21"/>
        <v>5.3689538847487643</v>
      </c>
      <c r="K334" s="41">
        <f t="shared" si="20"/>
        <v>0.11295388474876411</v>
      </c>
      <c r="L334" s="29">
        <v>10.624953884748765</v>
      </c>
      <c r="M334">
        <v>67.765000000000001</v>
      </c>
    </row>
    <row r="335" spans="1:13">
      <c r="A335" s="1" t="s">
        <v>137</v>
      </c>
      <c r="B335" s="1">
        <v>2021</v>
      </c>
      <c r="C335" s="2">
        <v>44451</v>
      </c>
      <c r="D335" s="1" t="s">
        <v>64</v>
      </c>
      <c r="E335" s="40" t="s">
        <v>850</v>
      </c>
      <c r="F335" s="1" t="s">
        <v>851</v>
      </c>
      <c r="G335" s="10">
        <f>(C335-VLOOKUP(E335,Riders!$A$2:$E$7777,4,FALSE))/365</f>
        <v>20.893150684931506</v>
      </c>
      <c r="H335" s="1">
        <v>20</v>
      </c>
      <c r="I335">
        <v>5.3440000000000003</v>
      </c>
      <c r="J335" s="29">
        <f t="shared" si="21"/>
        <v>5.3489634360055822</v>
      </c>
      <c r="K335" s="41">
        <f t="shared" si="20"/>
        <v>4.9634360055819116E-3</v>
      </c>
      <c r="L335" s="29">
        <v>10.692963436005583</v>
      </c>
      <c r="M335">
        <v>67.334000000000003</v>
      </c>
    </row>
    <row r="336" spans="1:13">
      <c r="A336" s="1" t="s">
        <v>137</v>
      </c>
      <c r="B336" s="1">
        <v>2021</v>
      </c>
      <c r="C336" s="2">
        <v>44451</v>
      </c>
      <c r="D336" s="1" t="s">
        <v>64</v>
      </c>
      <c r="E336" s="1" t="s">
        <v>144</v>
      </c>
      <c r="F336" s="1" t="s">
        <v>145</v>
      </c>
      <c r="G336" s="10">
        <f>(C336-VLOOKUP(E336,Riders!$A$2:$E$7777,4,FALSE))/365</f>
        <v>24.827397260273973</v>
      </c>
      <c r="H336" s="1">
        <v>21</v>
      </c>
      <c r="I336">
        <v>5.3310000000000004</v>
      </c>
      <c r="J336" s="29">
        <f t="shared" si="21"/>
        <v>5.4260256823988149</v>
      </c>
      <c r="K336" s="41">
        <f t="shared" si="20"/>
        <v>9.5025682398814482E-2</v>
      </c>
      <c r="L336" s="29">
        <v>10.757025682398815</v>
      </c>
      <c r="M336">
        <v>66.933000000000007</v>
      </c>
    </row>
    <row r="337" spans="1:13">
      <c r="A337" s="1" t="s">
        <v>137</v>
      </c>
      <c r="B337" s="1">
        <v>2021</v>
      </c>
      <c r="C337" s="2">
        <v>44451</v>
      </c>
      <c r="D337" s="1" t="s">
        <v>64</v>
      </c>
      <c r="E337" t="s">
        <v>1813</v>
      </c>
      <c r="F337" s="1" t="s">
        <v>851</v>
      </c>
      <c r="G337" s="10">
        <f>(C337-VLOOKUP(E337,Riders!$A$2:$E$7777,4,FALSE))/365</f>
        <v>23.786301369863015</v>
      </c>
      <c r="H337" s="1">
        <v>22</v>
      </c>
      <c r="I337">
        <v>5.4489999999999998</v>
      </c>
      <c r="J337" s="29">
        <f t="shared" si="21"/>
        <v>5.5800738641585745</v>
      </c>
      <c r="K337" s="41">
        <f t="shared" si="20"/>
        <v>0.13107386415857469</v>
      </c>
      <c r="L337" s="29">
        <v>11.029073864158574</v>
      </c>
      <c r="M337">
        <v>65.281999999999996</v>
      </c>
    </row>
    <row r="338" spans="1:13">
      <c r="A338" s="1" t="s">
        <v>1144</v>
      </c>
      <c r="B338" s="1">
        <v>2021</v>
      </c>
      <c r="C338" s="76">
        <v>44412</v>
      </c>
      <c r="D338" s="1" t="s">
        <v>189</v>
      </c>
      <c r="E338" s="3" t="s">
        <v>21</v>
      </c>
      <c r="F338" s="3" t="s">
        <v>22</v>
      </c>
      <c r="G338" s="10">
        <f>(C338-VLOOKUP(E338,Riders!$A$2:$E$7777,4,FALSE))/365</f>
        <v>28.405479452054795</v>
      </c>
      <c r="H338" s="1">
        <v>1</v>
      </c>
      <c r="I338">
        <v>4.585</v>
      </c>
      <c r="J338" s="29">
        <f t="shared" si="21"/>
        <v>4.6300563782268709</v>
      </c>
      <c r="K338" s="41">
        <f t="shared" si="20"/>
        <v>4.5056378226870919E-2</v>
      </c>
      <c r="L338" s="29">
        <f t="shared" ref="L338:L367" si="22">3.6*200/M338</f>
        <v>9.2150563782268708</v>
      </c>
      <c r="M338">
        <v>78.132999999999996</v>
      </c>
    </row>
    <row r="339" spans="1:13">
      <c r="A339" s="1" t="s">
        <v>1144</v>
      </c>
      <c r="B339" s="1">
        <v>2021</v>
      </c>
      <c r="C339" s="76">
        <v>44412</v>
      </c>
      <c r="D339" s="1" t="s">
        <v>189</v>
      </c>
      <c r="E339" s="3" t="s">
        <v>90</v>
      </c>
      <c r="F339" s="3" t="s">
        <v>22</v>
      </c>
      <c r="G339" s="10">
        <f>(C339-VLOOKUP(E339,Riders!$A$2:$E$7777,4,FALSE))/365</f>
        <v>24.408219178082192</v>
      </c>
      <c r="H339" s="1">
        <v>2</v>
      </c>
      <c r="I339">
        <v>4.5739999999999998</v>
      </c>
      <c r="J339" s="29">
        <f t="shared" si="21"/>
        <v>4.641056378226871</v>
      </c>
      <c r="K339" s="41">
        <f t="shared" ref="K339:K402" si="23">J339-I339</f>
        <v>6.7056378226871161E-2</v>
      </c>
      <c r="L339" s="29">
        <f t="shared" si="22"/>
        <v>9.2150563782268708</v>
      </c>
      <c r="M339">
        <v>78.132999999999996</v>
      </c>
    </row>
    <row r="340" spans="1:13">
      <c r="A340" s="1" t="s">
        <v>1144</v>
      </c>
      <c r="B340" s="1">
        <v>2021</v>
      </c>
      <c r="C340" s="76">
        <v>44412</v>
      </c>
      <c r="D340" s="1" t="s">
        <v>189</v>
      </c>
      <c r="E340" s="3" t="s">
        <v>110</v>
      </c>
      <c r="F340" s="3" t="s">
        <v>111</v>
      </c>
      <c r="G340" s="10">
        <f>(C340-VLOOKUP(E340,Riders!$A$2:$E$7777,4,FALSE))/365</f>
        <v>24.298630136986301</v>
      </c>
      <c r="H340" s="1">
        <v>3</v>
      </c>
      <c r="I340">
        <v>4.6210000000000004</v>
      </c>
      <c r="J340" s="29">
        <f t="shared" si="21"/>
        <v>4.6850528118497063</v>
      </c>
      <c r="K340" s="41">
        <f t="shared" si="23"/>
        <v>6.4052811849705904E-2</v>
      </c>
      <c r="L340" s="29">
        <f t="shared" si="22"/>
        <v>9.3060528118497068</v>
      </c>
      <c r="M340">
        <v>77.369</v>
      </c>
    </row>
    <row r="341" spans="1:13">
      <c r="A341" s="1" t="s">
        <v>1144</v>
      </c>
      <c r="B341" s="1">
        <v>2021</v>
      </c>
      <c r="C341" s="76">
        <v>44412</v>
      </c>
      <c r="D341" s="1" t="s">
        <v>189</v>
      </c>
      <c r="E341" t="s">
        <v>126</v>
      </c>
      <c r="F341" s="3" t="s">
        <v>102</v>
      </c>
      <c r="G341" s="10">
        <f>(C341-VLOOKUP(E341,Riders!$A$2:$E$7777,4,FALSE))/365</f>
        <v>22.87945205479452</v>
      </c>
      <c r="H341" s="1">
        <v>4</v>
      </c>
      <c r="I341">
        <v>4.59</v>
      </c>
      <c r="J341" s="29">
        <f t="shared" si="21"/>
        <v>4.72604689076935</v>
      </c>
      <c r="K341" s="41">
        <f t="shared" si="23"/>
        <v>0.13604689076935017</v>
      </c>
      <c r="L341" s="29">
        <f t="shared" si="22"/>
        <v>9.3160468907693499</v>
      </c>
      <c r="M341">
        <v>77.286000000000001</v>
      </c>
    </row>
    <row r="342" spans="1:13">
      <c r="A342" s="1" t="s">
        <v>1144</v>
      </c>
      <c r="B342" s="1">
        <v>2021</v>
      </c>
      <c r="C342" s="76">
        <v>44412</v>
      </c>
      <c r="D342" s="1" t="s">
        <v>189</v>
      </c>
      <c r="E342" s="3" t="s">
        <v>195</v>
      </c>
      <c r="F342" s="3" t="s">
        <v>1145</v>
      </c>
      <c r="G342" s="10">
        <f>(C342-VLOOKUP(E342,Riders!$A$2:$E$7777,4,FALSE))/365</f>
        <v>35.391780821917806</v>
      </c>
      <c r="H342" s="1">
        <v>5</v>
      </c>
      <c r="I342">
        <v>4.67</v>
      </c>
      <c r="J342" s="29">
        <f t="shared" si="21"/>
        <v>4.6610178585313999</v>
      </c>
      <c r="K342" s="41">
        <f t="shared" si="23"/>
        <v>-8.9821414685999912E-3</v>
      </c>
      <c r="L342" s="29">
        <f t="shared" si="22"/>
        <v>9.3310178585313999</v>
      </c>
      <c r="M342">
        <v>77.162000000000006</v>
      </c>
    </row>
    <row r="343" spans="1:13">
      <c r="A343" s="1" t="s">
        <v>1144</v>
      </c>
      <c r="B343" s="1">
        <v>2021</v>
      </c>
      <c r="C343" s="76">
        <v>44412</v>
      </c>
      <c r="D343" s="1" t="s">
        <v>189</v>
      </c>
      <c r="E343" t="s">
        <v>106</v>
      </c>
      <c r="F343" s="3" t="s">
        <v>107</v>
      </c>
      <c r="G343" s="10">
        <f>(C343-VLOOKUP(E343,Riders!$A$2:$E$7777,4,FALSE))/365</f>
        <v>27.81095890410959</v>
      </c>
      <c r="H343" s="1">
        <v>6</v>
      </c>
      <c r="I343">
        <v>4.6760000000000002</v>
      </c>
      <c r="J343" s="29">
        <f t="shared" si="21"/>
        <v>4.7959393795879706</v>
      </c>
      <c r="K343" s="41">
        <f t="shared" si="23"/>
        <v>0.11993937958797041</v>
      </c>
      <c r="L343" s="29">
        <f t="shared" si="22"/>
        <v>9.4719393795879707</v>
      </c>
      <c r="M343">
        <v>76.013999999999996</v>
      </c>
    </row>
    <row r="344" spans="1:13">
      <c r="A344" s="1" t="s">
        <v>1144</v>
      </c>
      <c r="B344" s="1">
        <v>2021</v>
      </c>
      <c r="C344" s="76">
        <v>44412</v>
      </c>
      <c r="D344" s="1" t="s">
        <v>189</v>
      </c>
      <c r="E344" s="3" t="s">
        <v>200</v>
      </c>
      <c r="F344" s="3" t="s">
        <v>44</v>
      </c>
      <c r="G344" s="10">
        <f>(C344-VLOOKUP(E344,Riders!$A$2:$E$7777,4,FALSE))/365</f>
        <v>26.06027397260274</v>
      </c>
      <c r="H344" s="1">
        <v>7</v>
      </c>
      <c r="I344">
        <v>4.702</v>
      </c>
      <c r="J344" s="29">
        <f t="shared" si="21"/>
        <v>4.7910450260399493</v>
      </c>
      <c r="K344" s="41">
        <f t="shared" si="23"/>
        <v>8.9045026039949349E-2</v>
      </c>
      <c r="L344" s="29">
        <f t="shared" si="22"/>
        <v>9.4930450260399493</v>
      </c>
      <c r="M344">
        <v>75.844999999999999</v>
      </c>
    </row>
    <row r="345" spans="1:13">
      <c r="A345" s="1" t="s">
        <v>1144</v>
      </c>
      <c r="B345" s="1">
        <v>2021</v>
      </c>
      <c r="C345" s="76">
        <v>44412</v>
      </c>
      <c r="D345" s="1" t="s">
        <v>189</v>
      </c>
      <c r="E345" s="3" t="s">
        <v>190</v>
      </c>
      <c r="F345" s="3" t="s">
        <v>111</v>
      </c>
      <c r="G345" s="10">
        <f>(C345-VLOOKUP(E345,Riders!$A$2:$E$7777,4,FALSE))/365</f>
        <v>33.389041095890413</v>
      </c>
      <c r="H345" s="1">
        <v>8</v>
      </c>
      <c r="I345">
        <v>4.7329999999999997</v>
      </c>
      <c r="J345" s="29">
        <f t="shared" si="21"/>
        <v>4.7769722625809026</v>
      </c>
      <c r="K345" s="41">
        <f t="shared" si="23"/>
        <v>4.3972262580902921E-2</v>
      </c>
      <c r="L345" s="29">
        <f t="shared" si="22"/>
        <v>9.5099722625809022</v>
      </c>
      <c r="M345">
        <v>75.709999999999994</v>
      </c>
    </row>
    <row r="346" spans="1:13">
      <c r="A346" s="1" t="s">
        <v>1144</v>
      </c>
      <c r="B346" s="1">
        <v>2021</v>
      </c>
      <c r="C346" s="76">
        <v>44412</v>
      </c>
      <c r="D346" s="1" t="s">
        <v>189</v>
      </c>
      <c r="E346" t="s">
        <v>193</v>
      </c>
      <c r="F346" s="3" t="s">
        <v>30</v>
      </c>
      <c r="G346" s="10">
        <f>(C346-VLOOKUP(E346,Riders!$A$2:$E$7777,4,FALSE))/365</f>
        <v>32.394520547945206</v>
      </c>
      <c r="H346" s="1">
        <v>9</v>
      </c>
      <c r="I346">
        <v>4.7350000000000003</v>
      </c>
      <c r="J346" s="29">
        <f t="shared" si="21"/>
        <v>4.7830181371123386</v>
      </c>
      <c r="K346" s="41">
        <f t="shared" si="23"/>
        <v>4.8018137112338266E-2</v>
      </c>
      <c r="L346" s="29">
        <f t="shared" si="22"/>
        <v>9.5180181371123389</v>
      </c>
      <c r="M346">
        <v>75.646000000000001</v>
      </c>
    </row>
    <row r="347" spans="1:13">
      <c r="A347" s="1" t="s">
        <v>1144</v>
      </c>
      <c r="B347" s="1">
        <v>2021</v>
      </c>
      <c r="C347" s="76">
        <v>44412</v>
      </c>
      <c r="D347" s="1" t="s">
        <v>189</v>
      </c>
      <c r="E347" s="3" t="s">
        <v>97</v>
      </c>
      <c r="F347" s="3" t="s">
        <v>26</v>
      </c>
      <c r="G347" s="10">
        <f>(C347-VLOOKUP(E347,Riders!$A$2:$E$7777,4,FALSE))/365</f>
        <v>24.312328767123287</v>
      </c>
      <c r="H347" s="1">
        <v>10</v>
      </c>
      <c r="I347">
        <v>4.7409999999999997</v>
      </c>
      <c r="J347" s="29">
        <f t="shared" si="21"/>
        <v>4.8099716787159252</v>
      </c>
      <c r="K347" s="41">
        <f t="shared" si="23"/>
        <v>6.8971678715925577E-2</v>
      </c>
      <c r="L347" s="29">
        <f t="shared" si="22"/>
        <v>9.5509716787159249</v>
      </c>
      <c r="M347">
        <v>75.385000000000005</v>
      </c>
    </row>
    <row r="348" spans="1:13">
      <c r="A348" s="1" t="s">
        <v>1144</v>
      </c>
      <c r="B348" s="1">
        <v>2021</v>
      </c>
      <c r="C348" s="76">
        <v>44412</v>
      </c>
      <c r="D348" s="1" t="s">
        <v>189</v>
      </c>
      <c r="E348" s="3" t="s">
        <v>199</v>
      </c>
      <c r="F348" s="3" t="s">
        <v>37</v>
      </c>
      <c r="G348" s="10">
        <f>(C348-VLOOKUP(E348,Riders!$A$2:$E$7777,4,FALSE))/365</f>
        <v>26.764383561643836</v>
      </c>
      <c r="H348" s="1">
        <v>11</v>
      </c>
      <c r="I348">
        <v>4.7530000000000001</v>
      </c>
      <c r="J348" s="29">
        <f t="shared" ref="J348:J367" si="24">L348-I348</f>
        <v>4.8310266222961733</v>
      </c>
      <c r="K348" s="41">
        <f t="shared" si="23"/>
        <v>7.8026622296173187E-2</v>
      </c>
      <c r="L348" s="29">
        <f t="shared" si="22"/>
        <v>9.5840266222961734</v>
      </c>
      <c r="M348">
        <v>75.125</v>
      </c>
    </row>
    <row r="349" spans="1:13">
      <c r="A349" s="1" t="s">
        <v>1144</v>
      </c>
      <c r="B349" s="1">
        <v>2021</v>
      </c>
      <c r="C349" s="76">
        <v>44412</v>
      </c>
      <c r="D349" s="1" t="s">
        <v>189</v>
      </c>
      <c r="E349" s="3" t="s">
        <v>132</v>
      </c>
      <c r="F349" s="3" t="s">
        <v>32</v>
      </c>
      <c r="G349" s="10">
        <f>(C349-VLOOKUP(E349,Riders!$A$2:$E$7777,4,FALSE))/365</f>
        <v>21.802739726027397</v>
      </c>
      <c r="H349" s="1">
        <v>12</v>
      </c>
      <c r="I349">
        <v>4.7530000000000001</v>
      </c>
      <c r="J349" s="29">
        <f t="shared" si="24"/>
        <v>4.8339617320444184</v>
      </c>
      <c r="K349" s="41">
        <f t="shared" si="23"/>
        <v>8.0961732044418255E-2</v>
      </c>
      <c r="L349" s="29">
        <f t="shared" si="22"/>
        <v>9.5869617320444185</v>
      </c>
      <c r="M349">
        <v>75.102000000000004</v>
      </c>
    </row>
    <row r="350" spans="1:13">
      <c r="A350" s="1" t="s">
        <v>1144</v>
      </c>
      <c r="B350" s="1">
        <v>2021</v>
      </c>
      <c r="C350" s="76">
        <v>44412</v>
      </c>
      <c r="D350" s="1" t="s">
        <v>189</v>
      </c>
      <c r="E350" s="3" t="s">
        <v>95</v>
      </c>
      <c r="F350" s="3" t="s">
        <v>28</v>
      </c>
      <c r="G350" s="10">
        <f>(C350-VLOOKUP(E350,Riders!$A$2:$E$7777,4,FALSE))/365</f>
        <v>29.526027397260275</v>
      </c>
      <c r="H350" s="1">
        <v>13</v>
      </c>
      <c r="I350">
        <v>4.7539999999999996</v>
      </c>
      <c r="J350" s="29">
        <f t="shared" si="24"/>
        <v>4.8389651588834859</v>
      </c>
      <c r="K350" s="41">
        <f t="shared" si="23"/>
        <v>8.4965158883486325E-2</v>
      </c>
      <c r="L350" s="29">
        <f t="shared" si="22"/>
        <v>9.5929651588834854</v>
      </c>
      <c r="M350">
        <v>75.055000000000007</v>
      </c>
    </row>
    <row r="351" spans="1:13">
      <c r="A351" s="1" t="s">
        <v>1144</v>
      </c>
      <c r="B351" s="1">
        <v>2021</v>
      </c>
      <c r="C351" s="76">
        <v>44412</v>
      </c>
      <c r="D351" s="1" t="s">
        <v>189</v>
      </c>
      <c r="E351" s="3" t="s">
        <v>43</v>
      </c>
      <c r="F351" s="3" t="s">
        <v>44</v>
      </c>
      <c r="G351" s="10">
        <f>(C351-VLOOKUP(E351,Riders!$A$2:$E$7777,4,FALSE))/365</f>
        <v>25.465753424657535</v>
      </c>
      <c r="H351" s="1">
        <v>14</v>
      </c>
      <c r="I351">
        <v>4.7699999999999996</v>
      </c>
      <c r="J351" s="29">
        <f t="shared" si="24"/>
        <v>4.8239877676655976</v>
      </c>
      <c r="K351" s="41">
        <f t="shared" si="23"/>
        <v>5.3987767665597985E-2</v>
      </c>
      <c r="L351" s="29">
        <f t="shared" si="22"/>
        <v>9.5939877676655971</v>
      </c>
      <c r="M351">
        <v>75.046999999999997</v>
      </c>
    </row>
    <row r="352" spans="1:13">
      <c r="A352" s="1" t="s">
        <v>1144</v>
      </c>
      <c r="B352" s="1">
        <v>2021</v>
      </c>
      <c r="C352" s="76">
        <v>44412</v>
      </c>
      <c r="D352" s="1" t="s">
        <v>189</v>
      </c>
      <c r="E352" s="3" t="s">
        <v>181</v>
      </c>
      <c r="F352" s="3" t="s">
        <v>32</v>
      </c>
      <c r="G352" s="10">
        <f>(C352-VLOOKUP(E352,Riders!$A$2:$E$7777,4,FALSE))/365</f>
        <v>30.106849315068494</v>
      </c>
      <c r="H352" s="1">
        <v>15</v>
      </c>
      <c r="I352">
        <v>4.758</v>
      </c>
      <c r="J352" s="29">
        <f t="shared" si="24"/>
        <v>4.8380336394290344</v>
      </c>
      <c r="K352" s="41">
        <f t="shared" si="23"/>
        <v>8.0033639429034409E-2</v>
      </c>
      <c r="L352" s="29">
        <f t="shared" si="22"/>
        <v>9.5960336394290344</v>
      </c>
      <c r="M352">
        <v>75.031000000000006</v>
      </c>
    </row>
    <row r="353" spans="1:13">
      <c r="A353" s="1" t="s">
        <v>1144</v>
      </c>
      <c r="B353" s="1">
        <v>2021</v>
      </c>
      <c r="C353" s="76">
        <v>44412</v>
      </c>
      <c r="D353" s="1" t="s">
        <v>189</v>
      </c>
      <c r="E353" s="3" t="s">
        <v>98</v>
      </c>
      <c r="F353" s="3" t="s">
        <v>42</v>
      </c>
      <c r="G353" s="10">
        <f>(C353-VLOOKUP(E353,Riders!$A$2:$E$7777,4,FALSE))/365</f>
        <v>22.783561643835615</v>
      </c>
      <c r="H353" s="1">
        <v>16</v>
      </c>
      <c r="I353">
        <v>4.7610000000000001</v>
      </c>
      <c r="J353" s="29">
        <f t="shared" si="24"/>
        <v>4.8650545209032456</v>
      </c>
      <c r="K353" s="41">
        <f t="shared" si="23"/>
        <v>0.10405452090324552</v>
      </c>
      <c r="L353" s="29">
        <f t="shared" si="22"/>
        <v>9.6260545209032458</v>
      </c>
      <c r="M353">
        <v>74.796999999999997</v>
      </c>
    </row>
    <row r="354" spans="1:13">
      <c r="A354" s="1" t="s">
        <v>1144</v>
      </c>
      <c r="B354" s="1">
        <v>2021</v>
      </c>
      <c r="C354" s="76">
        <v>44412</v>
      </c>
      <c r="D354" s="1" t="s">
        <v>189</v>
      </c>
      <c r="E354" s="3" t="s">
        <v>194</v>
      </c>
      <c r="F354" s="3" t="s">
        <v>50</v>
      </c>
      <c r="G354" s="10">
        <f>(C354-VLOOKUP(E354,Riders!$A$2:$E$7777,4,FALSE))/365</f>
        <v>33.602739726027394</v>
      </c>
      <c r="H354" s="1">
        <v>17</v>
      </c>
      <c r="I354">
        <v>4.7469999999999999</v>
      </c>
      <c r="J354" s="29">
        <f t="shared" si="24"/>
        <v>4.8790545209032459</v>
      </c>
      <c r="K354" s="41">
        <f t="shared" si="23"/>
        <v>0.13205452090324599</v>
      </c>
      <c r="L354" s="29">
        <f t="shared" si="22"/>
        <v>9.6260545209032458</v>
      </c>
      <c r="M354">
        <v>74.796999999999997</v>
      </c>
    </row>
    <row r="355" spans="1:13">
      <c r="A355" s="1" t="s">
        <v>1144</v>
      </c>
      <c r="B355" s="1">
        <v>2021</v>
      </c>
      <c r="C355" s="76">
        <v>44412</v>
      </c>
      <c r="D355" s="1" t="s">
        <v>189</v>
      </c>
      <c r="E355" s="3" t="s">
        <v>127</v>
      </c>
      <c r="F355" s="3" t="s">
        <v>33</v>
      </c>
      <c r="G355" s="10">
        <f>(C355-VLOOKUP(E355,Riders!$A$2:$E$7777,4,FALSE))/365</f>
        <v>30.073972602739726</v>
      </c>
      <c r="H355" s="1">
        <v>18</v>
      </c>
      <c r="I355">
        <v>4.7729999999999997</v>
      </c>
      <c r="J355" s="29">
        <f t="shared" si="24"/>
        <v>4.8579474444548492</v>
      </c>
      <c r="K355" s="41">
        <f t="shared" si="23"/>
        <v>8.4947444454849474E-2</v>
      </c>
      <c r="L355" s="29">
        <f t="shared" si="22"/>
        <v>9.6309474444548488</v>
      </c>
      <c r="M355">
        <v>74.759</v>
      </c>
    </row>
    <row r="356" spans="1:13">
      <c r="A356" s="1" t="s">
        <v>1144</v>
      </c>
      <c r="B356" s="1">
        <v>2021</v>
      </c>
      <c r="C356" s="76">
        <v>44412</v>
      </c>
      <c r="D356" s="1" t="s">
        <v>189</v>
      </c>
      <c r="E356" s="3" t="s">
        <v>192</v>
      </c>
      <c r="F356" s="3" t="s">
        <v>28</v>
      </c>
      <c r="G356" s="10">
        <f>(C356-VLOOKUP(E356,Riders!$A$2:$E$7777,4,FALSE))/365</f>
        <v>34.131506849315066</v>
      </c>
      <c r="H356" s="1">
        <v>19</v>
      </c>
      <c r="I356">
        <v>4.7679999999999998</v>
      </c>
      <c r="J356" s="29">
        <f t="shared" si="24"/>
        <v>4.8780437823209466</v>
      </c>
      <c r="K356" s="41">
        <f t="shared" si="23"/>
        <v>0.1100437823209468</v>
      </c>
      <c r="L356" s="29">
        <f t="shared" si="22"/>
        <v>9.6460437823209464</v>
      </c>
      <c r="M356">
        <v>74.641999999999996</v>
      </c>
    </row>
    <row r="357" spans="1:13">
      <c r="A357" s="1" t="s">
        <v>1144</v>
      </c>
      <c r="B357" s="1">
        <v>2021</v>
      </c>
      <c r="C357" s="76">
        <v>44412</v>
      </c>
      <c r="D357" s="1" t="s">
        <v>189</v>
      </c>
      <c r="E357" s="3" t="s">
        <v>94</v>
      </c>
      <c r="F357" s="3" t="s">
        <v>26</v>
      </c>
      <c r="G357" s="10">
        <f>(C357-VLOOKUP(E357,Riders!$A$2:$E$7777,4,FALSE))/365</f>
        <v>22.550684931506851</v>
      </c>
      <c r="H357" s="1">
        <v>20</v>
      </c>
      <c r="I357">
        <v>4.7839999999999998</v>
      </c>
      <c r="J357" s="29">
        <f t="shared" si="24"/>
        <v>4.8849720002685819</v>
      </c>
      <c r="K357" s="41">
        <f t="shared" si="23"/>
        <v>0.10097200026858211</v>
      </c>
      <c r="L357" s="29">
        <f t="shared" si="22"/>
        <v>9.6689720002685817</v>
      </c>
      <c r="M357">
        <v>74.465000000000003</v>
      </c>
    </row>
    <row r="358" spans="1:13">
      <c r="A358" s="1" t="s">
        <v>1144</v>
      </c>
      <c r="B358" s="1">
        <v>2021</v>
      </c>
      <c r="C358" s="76">
        <v>44412</v>
      </c>
      <c r="D358" s="1" t="s">
        <v>189</v>
      </c>
      <c r="E358" s="3" t="s">
        <v>99</v>
      </c>
      <c r="F358" s="3" t="s">
        <v>100</v>
      </c>
      <c r="G358" s="10">
        <f>(C358-VLOOKUP(E358,Riders!$A$2:$E$7777,4,FALSE))/365</f>
        <v>22.315068493150687</v>
      </c>
      <c r="H358" s="1">
        <v>21</v>
      </c>
      <c r="I358">
        <v>4.8220000000000001</v>
      </c>
      <c r="J358" s="29">
        <f t="shared" si="24"/>
        <v>4.8629694654434905</v>
      </c>
      <c r="K358" s="41">
        <f t="shared" si="23"/>
        <v>4.0969465443490449E-2</v>
      </c>
      <c r="L358" s="29">
        <f t="shared" si="22"/>
        <v>9.6849694654434906</v>
      </c>
      <c r="M358">
        <v>74.341999999999999</v>
      </c>
    </row>
    <row r="359" spans="1:13">
      <c r="A359" s="1" t="s">
        <v>1144</v>
      </c>
      <c r="B359" s="1">
        <v>2021</v>
      </c>
      <c r="C359" s="76">
        <v>44412</v>
      </c>
      <c r="D359" s="1" t="s">
        <v>189</v>
      </c>
      <c r="E359" s="3" t="s">
        <v>240</v>
      </c>
      <c r="F359" s="3" t="s">
        <v>100</v>
      </c>
      <c r="G359" s="10">
        <f>(C359-VLOOKUP(E359,Riders!$A$2:$E$7777,4,FALSE))/365</f>
        <v>28.438356164383563</v>
      </c>
      <c r="H359" s="1">
        <v>22</v>
      </c>
      <c r="I359">
        <v>4.8</v>
      </c>
      <c r="J359" s="29">
        <f t="shared" si="24"/>
        <v>4.8960555907187198</v>
      </c>
      <c r="K359" s="41">
        <f t="shared" si="23"/>
        <v>9.6055590718719941E-2</v>
      </c>
      <c r="L359" s="29">
        <f t="shared" si="22"/>
        <v>9.6960555907187196</v>
      </c>
      <c r="M359">
        <v>74.257000000000005</v>
      </c>
    </row>
    <row r="360" spans="1:13">
      <c r="A360" s="1" t="s">
        <v>1144</v>
      </c>
      <c r="B360" s="1">
        <v>2021</v>
      </c>
      <c r="C360" s="76">
        <v>44412</v>
      </c>
      <c r="D360" s="1" t="s">
        <v>189</v>
      </c>
      <c r="E360" s="3" t="s">
        <v>91</v>
      </c>
      <c r="F360" s="3" t="s">
        <v>50</v>
      </c>
      <c r="G360" s="10">
        <f>(C360-VLOOKUP(E360,Riders!$A$2:$E$7777,4,FALSE))/365</f>
        <v>25.706849315068492</v>
      </c>
      <c r="H360" s="1">
        <v>23</v>
      </c>
      <c r="I360">
        <v>4.7789999999999999</v>
      </c>
      <c r="J360" s="29">
        <f t="shared" si="24"/>
        <v>4.9209744028453262</v>
      </c>
      <c r="K360" s="41">
        <f t="shared" si="23"/>
        <v>0.14197440284532625</v>
      </c>
      <c r="L360" s="29">
        <f t="shared" si="22"/>
        <v>9.6999744028453261</v>
      </c>
      <c r="M360">
        <v>74.227000000000004</v>
      </c>
    </row>
    <row r="361" spans="1:13">
      <c r="A361" s="1" t="s">
        <v>1144</v>
      </c>
      <c r="B361" s="1">
        <v>2021</v>
      </c>
      <c r="C361" s="76">
        <v>44412</v>
      </c>
      <c r="D361" s="1" t="s">
        <v>189</v>
      </c>
      <c r="E361" s="3" t="s">
        <v>904</v>
      </c>
      <c r="F361" s="3" t="s">
        <v>33</v>
      </c>
      <c r="G361" s="10">
        <f>(C361-VLOOKUP(E361,Riders!$A$2:$E$7777,4,FALSE))/365</f>
        <v>30.476712328767125</v>
      </c>
      <c r="H361" s="1">
        <v>24</v>
      </c>
      <c r="I361">
        <v>4.798</v>
      </c>
      <c r="J361" s="29">
        <f t="shared" si="24"/>
        <v>4.9069427812748536</v>
      </c>
      <c r="K361" s="41">
        <f t="shared" si="23"/>
        <v>0.10894278127485357</v>
      </c>
      <c r="L361" s="29">
        <f t="shared" si="22"/>
        <v>9.7049427812748537</v>
      </c>
      <c r="M361">
        <v>74.188999999999993</v>
      </c>
    </row>
    <row r="362" spans="1:13">
      <c r="A362" s="1" t="s">
        <v>1144</v>
      </c>
      <c r="B362" s="1">
        <v>2021</v>
      </c>
      <c r="C362" s="76">
        <v>44412</v>
      </c>
      <c r="D362" s="1" t="s">
        <v>189</v>
      </c>
      <c r="E362" s="3" t="s">
        <v>237</v>
      </c>
      <c r="F362" s="3" t="s">
        <v>1145</v>
      </c>
      <c r="G362" s="10">
        <f>(C362-VLOOKUP(E362,Riders!$A$2:$E$7777,4,FALSE))/365</f>
        <v>33.884931506849313</v>
      </c>
      <c r="H362" s="1">
        <v>25</v>
      </c>
      <c r="I362">
        <v>4.8339999999999996</v>
      </c>
      <c r="J362" s="29">
        <f t="shared" si="24"/>
        <v>4.8890287234473533</v>
      </c>
      <c r="K362" s="41">
        <f t="shared" si="23"/>
        <v>5.5028723447353656E-2</v>
      </c>
      <c r="L362" s="29">
        <f t="shared" si="22"/>
        <v>9.7230287234473529</v>
      </c>
      <c r="M362">
        <v>74.051000000000002</v>
      </c>
    </row>
    <row r="363" spans="1:13">
      <c r="A363" s="1" t="s">
        <v>1144</v>
      </c>
      <c r="B363" s="1">
        <v>2021</v>
      </c>
      <c r="C363" s="76">
        <v>44412</v>
      </c>
      <c r="D363" s="1" t="s">
        <v>189</v>
      </c>
      <c r="E363" s="3" t="s">
        <v>191</v>
      </c>
      <c r="F363" s="3" t="s">
        <v>30</v>
      </c>
      <c r="G363" s="10">
        <f>(C363-VLOOKUP(E363,Riders!$A$2:$E$7777,4,FALSE))/365</f>
        <v>35.547945205479451</v>
      </c>
      <c r="H363" s="1">
        <v>26</v>
      </c>
      <c r="I363">
        <v>4.819</v>
      </c>
      <c r="J363" s="29">
        <f t="shared" si="24"/>
        <v>4.9090207531109398</v>
      </c>
      <c r="K363" s="41">
        <f t="shared" si="23"/>
        <v>9.0020753110939822E-2</v>
      </c>
      <c r="L363" s="29">
        <f t="shared" si="22"/>
        <v>9.7280207531109397</v>
      </c>
      <c r="M363">
        <v>74.013000000000005</v>
      </c>
    </row>
    <row r="364" spans="1:13">
      <c r="A364" s="1" t="s">
        <v>1144</v>
      </c>
      <c r="B364" s="1">
        <v>2021</v>
      </c>
      <c r="C364" s="76">
        <v>44412</v>
      </c>
      <c r="D364" s="1" t="s">
        <v>189</v>
      </c>
      <c r="E364" s="3" t="s">
        <v>60</v>
      </c>
      <c r="F364" s="3" t="s">
        <v>61</v>
      </c>
      <c r="G364" s="10">
        <f>(C364-VLOOKUP(E364,Riders!$A$2:$E$7777,4,FALSE))/365</f>
        <v>31.706849315068492</v>
      </c>
      <c r="H364" s="1">
        <v>27</v>
      </c>
      <c r="I364">
        <v>4.8659999999999997</v>
      </c>
      <c r="J364" s="29">
        <f t="shared" si="24"/>
        <v>4.9209968871912686</v>
      </c>
      <c r="K364" s="41">
        <f t="shared" si="23"/>
        <v>5.4996887191268939E-2</v>
      </c>
      <c r="L364" s="29">
        <f t="shared" si="22"/>
        <v>9.7869968871912683</v>
      </c>
      <c r="M364">
        <v>73.566999999999993</v>
      </c>
    </row>
    <row r="365" spans="1:13">
      <c r="A365" s="1" t="s">
        <v>1144</v>
      </c>
      <c r="B365" s="1">
        <v>2021</v>
      </c>
      <c r="C365" s="76">
        <v>44412</v>
      </c>
      <c r="D365" s="1" t="s">
        <v>189</v>
      </c>
      <c r="E365" s="3" t="s">
        <v>52</v>
      </c>
      <c r="F365" s="3" t="s">
        <v>40</v>
      </c>
      <c r="G365" s="10">
        <f>(C365-VLOOKUP(E365,Riders!$A$2:$E$7777,4,FALSE))/365</f>
        <v>34.19178082191781</v>
      </c>
      <c r="H365" s="1">
        <v>28</v>
      </c>
      <c r="I365">
        <v>4.88</v>
      </c>
      <c r="J365" s="29">
        <f t="shared" si="24"/>
        <v>4.9759929912938725</v>
      </c>
      <c r="K365" s="41">
        <f t="shared" si="23"/>
        <v>9.599299129387262E-2</v>
      </c>
      <c r="L365" s="29">
        <f t="shared" si="22"/>
        <v>9.8559929912938724</v>
      </c>
      <c r="M365">
        <v>73.052000000000007</v>
      </c>
    </row>
    <row r="366" spans="1:13">
      <c r="A366" s="1" t="s">
        <v>1144</v>
      </c>
      <c r="B366" s="1">
        <v>2021</v>
      </c>
      <c r="C366" s="76">
        <v>44412</v>
      </c>
      <c r="D366" s="1" t="s">
        <v>189</v>
      </c>
      <c r="E366" t="s">
        <v>108</v>
      </c>
      <c r="F366" s="3" t="s">
        <v>56</v>
      </c>
      <c r="G366" s="10">
        <f>(C366-VLOOKUP(E366,Riders!$A$2:$E$7777,4,FALSE))/365</f>
        <v>23.32054794520548</v>
      </c>
      <c r="H366" s="1">
        <v>29</v>
      </c>
      <c r="I366">
        <v>4.9139999999999997</v>
      </c>
      <c r="J366" s="29">
        <f t="shared" si="24"/>
        <v>5.0179934338487868</v>
      </c>
      <c r="K366" s="41">
        <f t="shared" si="23"/>
        <v>0.10399343384878712</v>
      </c>
      <c r="L366" s="29">
        <f t="shared" si="22"/>
        <v>9.9319934338487865</v>
      </c>
      <c r="M366">
        <v>72.492999999999995</v>
      </c>
    </row>
    <row r="367" spans="1:13">
      <c r="A367" s="1" t="s">
        <v>1144</v>
      </c>
      <c r="B367" s="1">
        <v>2021</v>
      </c>
      <c r="C367" s="76">
        <v>44412</v>
      </c>
      <c r="D367" s="1" t="s">
        <v>189</v>
      </c>
      <c r="E367" s="3" t="s">
        <v>101</v>
      </c>
      <c r="F367" s="3" t="s">
        <v>102</v>
      </c>
      <c r="G367" s="10">
        <f>(C367-VLOOKUP(E367,Riders!$A$2:$E$7777,4,FALSE))/365</f>
        <v>27.526027397260275</v>
      </c>
      <c r="H367" s="1">
        <v>30</v>
      </c>
      <c r="I367">
        <v>4.8959999999999999</v>
      </c>
      <c r="J367" s="29">
        <f t="shared" si="24"/>
        <v>5.0699496719541566</v>
      </c>
      <c r="K367" s="41">
        <f t="shared" si="23"/>
        <v>0.17394967195415667</v>
      </c>
      <c r="L367" s="29">
        <f t="shared" si="22"/>
        <v>9.9659496719541565</v>
      </c>
      <c r="M367">
        <v>72.245999999999995</v>
      </c>
    </row>
    <row r="368" spans="1:13">
      <c r="A368" s="4" t="s">
        <v>866</v>
      </c>
      <c r="B368" s="4">
        <v>2021</v>
      </c>
      <c r="C368" s="5">
        <v>44386</v>
      </c>
      <c r="D368" s="4" t="s">
        <v>64</v>
      </c>
      <c r="E368" s="3" t="s">
        <v>182</v>
      </c>
      <c r="F368" s="4" t="s">
        <v>196</v>
      </c>
      <c r="G368" s="10">
        <f>(C368-VLOOKUP(E368,Riders!$A$2:$E$7777,4,FALSE))/365</f>
        <v>20.865753424657534</v>
      </c>
      <c r="H368" s="4">
        <v>1</v>
      </c>
      <c r="I368">
        <v>4.742</v>
      </c>
      <c r="J368" s="29">
        <v>4.8329773924144908</v>
      </c>
      <c r="K368" s="41">
        <f t="shared" si="23"/>
        <v>9.0977392414490765E-2</v>
      </c>
      <c r="L368" s="29">
        <v>9.5749773924144908</v>
      </c>
      <c r="M368">
        <v>75.195999999999998</v>
      </c>
    </row>
    <row r="369" spans="1:13">
      <c r="A369" s="4" t="s">
        <v>866</v>
      </c>
      <c r="B369" s="4">
        <v>2021</v>
      </c>
      <c r="C369" s="5">
        <v>44386</v>
      </c>
      <c r="D369" s="4" t="s">
        <v>64</v>
      </c>
      <c r="E369" s="4" t="s">
        <v>871</v>
      </c>
      <c r="F369" s="4" t="s">
        <v>26</v>
      </c>
      <c r="G369" s="10">
        <f>(C369-VLOOKUP(E369,Riders!$A$2:$E$7777,4,FALSE))/365</f>
        <v>33.463013698630135</v>
      </c>
      <c r="H369" s="4">
        <v>2</v>
      </c>
      <c r="I369">
        <v>4.7480000000000002</v>
      </c>
      <c r="J369" s="29">
        <v>4.8279961696015326</v>
      </c>
      <c r="K369" s="41">
        <f t="shared" si="23"/>
        <v>7.999616960153233E-2</v>
      </c>
      <c r="L369" s="29">
        <v>9.5759961696015328</v>
      </c>
      <c r="M369">
        <v>75.188000000000002</v>
      </c>
    </row>
    <row r="370" spans="1:13">
      <c r="A370" s="4" t="s">
        <v>866</v>
      </c>
      <c r="B370" s="4">
        <v>2021</v>
      </c>
      <c r="C370" s="5">
        <v>44386</v>
      </c>
      <c r="D370" s="4" t="s">
        <v>64</v>
      </c>
      <c r="E370" s="4" t="s">
        <v>98</v>
      </c>
      <c r="F370" s="4" t="s">
        <v>42</v>
      </c>
      <c r="G370" s="10">
        <f>(C370-VLOOKUP(E370,Riders!$A$2:$E$7777,4,FALSE))/365</f>
        <v>22.712328767123289</v>
      </c>
      <c r="H370" s="4">
        <v>3</v>
      </c>
      <c r="I370">
        <v>4.7569999999999997</v>
      </c>
      <c r="J370" s="29">
        <v>4.8400569025498861</v>
      </c>
      <c r="K370" s="41">
        <f t="shared" si="23"/>
        <v>8.3056902549886402E-2</v>
      </c>
      <c r="L370" s="29">
        <v>9.5970569025498857</v>
      </c>
      <c r="M370">
        <v>75.022999999999996</v>
      </c>
    </row>
    <row r="371" spans="1:13">
      <c r="A371" s="4" t="s">
        <v>866</v>
      </c>
      <c r="B371" s="4">
        <v>2021</v>
      </c>
      <c r="C371" s="5">
        <v>44386</v>
      </c>
      <c r="D371" s="4" t="s">
        <v>64</v>
      </c>
      <c r="E371" s="4" t="s">
        <v>468</v>
      </c>
      <c r="F371" s="4" t="s">
        <v>26</v>
      </c>
      <c r="G371" s="10">
        <f>(C371-VLOOKUP(E371,Riders!$A$2:$E$7777,4,FALSE))/365</f>
        <v>22.457534246575342</v>
      </c>
      <c r="H371" s="4">
        <v>4</v>
      </c>
      <c r="I371">
        <v>4.7539999999999996</v>
      </c>
      <c r="J371" s="29">
        <v>4.8570206369970901</v>
      </c>
      <c r="K371" s="41">
        <f t="shared" si="23"/>
        <v>0.10302063699709052</v>
      </c>
      <c r="L371" s="29">
        <v>9.6110206369970896</v>
      </c>
      <c r="M371">
        <v>74.914000000000001</v>
      </c>
    </row>
    <row r="372" spans="1:13">
      <c r="A372" s="4" t="s">
        <v>866</v>
      </c>
      <c r="B372" s="4">
        <v>2021</v>
      </c>
      <c r="C372" s="5">
        <v>44386</v>
      </c>
      <c r="D372" s="4" t="s">
        <v>64</v>
      </c>
      <c r="E372" s="3" t="s">
        <v>68</v>
      </c>
      <c r="F372" s="4" t="s">
        <v>28</v>
      </c>
      <c r="G372" s="10">
        <f>(C372-VLOOKUP(E372,Riders!$A$2:$E$7777,4,FALSE))/365</f>
        <v>20.953424657534246</v>
      </c>
      <c r="H372" s="4">
        <v>5</v>
      </c>
      <c r="I372">
        <v>4.7720000000000002</v>
      </c>
      <c r="J372" s="29">
        <v>4.8789570532411126</v>
      </c>
      <c r="K372" s="41">
        <f t="shared" si="23"/>
        <v>0.10695705324111238</v>
      </c>
      <c r="L372" s="29">
        <v>9.6509570532411129</v>
      </c>
      <c r="M372">
        <v>74.603999999999999</v>
      </c>
    </row>
    <row r="373" spans="1:13">
      <c r="A373" s="4" t="s">
        <v>866</v>
      </c>
      <c r="B373" s="4">
        <v>2021</v>
      </c>
      <c r="C373" s="5">
        <v>44386</v>
      </c>
      <c r="D373" s="4" t="s">
        <v>64</v>
      </c>
      <c r="E373" s="4" t="s">
        <v>141</v>
      </c>
      <c r="F373" s="4" t="s">
        <v>93</v>
      </c>
      <c r="G373" s="10">
        <f>(C373-VLOOKUP(E373,Riders!$A$2:$E$7777,4,FALSE))/365</f>
        <v>26.268493150684932</v>
      </c>
      <c r="H373" s="4">
        <v>6</v>
      </c>
      <c r="I373">
        <v>4.7690000000000001</v>
      </c>
      <c r="J373" s="29">
        <v>4.9150576201428393</v>
      </c>
      <c r="K373" s="41">
        <f t="shared" si="23"/>
        <v>0.14605762014283918</v>
      </c>
      <c r="L373" s="29">
        <v>9.6840576201428394</v>
      </c>
      <c r="M373">
        <v>74.349000000000004</v>
      </c>
    </row>
    <row r="374" spans="1:13">
      <c r="A374" s="4" t="s">
        <v>866</v>
      </c>
      <c r="B374" s="4">
        <v>2021</v>
      </c>
      <c r="C374" s="5">
        <v>44386</v>
      </c>
      <c r="D374" s="4" t="s">
        <v>64</v>
      </c>
      <c r="E374" s="4" t="s">
        <v>169</v>
      </c>
      <c r="F374" s="4" t="s">
        <v>80</v>
      </c>
      <c r="G374" s="10">
        <f>(C374-VLOOKUP(E374,Riders!$A$2:$E$7777,4,FALSE))/365</f>
        <v>31.038356164383561</v>
      </c>
      <c r="H374" s="4">
        <v>7</v>
      </c>
      <c r="I374">
        <v>4.8019999999999996</v>
      </c>
      <c r="J374" s="29">
        <v>4.924049602852973</v>
      </c>
      <c r="K374" s="41">
        <f t="shared" si="23"/>
        <v>0.12204960285297339</v>
      </c>
      <c r="L374" s="29">
        <v>9.7260496028529726</v>
      </c>
      <c r="M374">
        <v>74.028000000000006</v>
      </c>
    </row>
    <row r="375" spans="1:13">
      <c r="A375" s="4" t="s">
        <v>866</v>
      </c>
      <c r="B375" s="4">
        <v>2021</v>
      </c>
      <c r="C375" s="5">
        <v>44386</v>
      </c>
      <c r="D375" s="4" t="s">
        <v>64</v>
      </c>
      <c r="E375" s="4" t="s">
        <v>872</v>
      </c>
      <c r="F375" s="4" t="s">
        <v>196</v>
      </c>
      <c r="G375" s="10">
        <f>(C375-VLOOKUP(E375,Riders!$A$2:$E$7777,4,FALSE))/365</f>
        <v>20.706849315068492</v>
      </c>
      <c r="H375" s="4">
        <v>8</v>
      </c>
      <c r="I375">
        <v>4.8259999999999996</v>
      </c>
      <c r="J375" s="29">
        <v>4.9669871331030171</v>
      </c>
      <c r="K375" s="41">
        <f t="shared" si="23"/>
        <v>0.14098713310301747</v>
      </c>
      <c r="L375" s="29">
        <v>9.7929871331030167</v>
      </c>
      <c r="M375">
        <v>73.522000000000006</v>
      </c>
    </row>
    <row r="376" spans="1:13">
      <c r="A376" s="4" t="s">
        <v>866</v>
      </c>
      <c r="B376" s="4">
        <v>2021</v>
      </c>
      <c r="C376" s="5">
        <v>44386</v>
      </c>
      <c r="D376" s="4" t="s">
        <v>64</v>
      </c>
      <c r="E376" s="4" t="s">
        <v>48</v>
      </c>
      <c r="F376" s="4" t="s">
        <v>42</v>
      </c>
      <c r="G376" s="10">
        <f>(C376-VLOOKUP(E376,Riders!$A$2:$E$7777,4,FALSE))/365</f>
        <v>26.989041095890411</v>
      </c>
      <c r="H376" s="4">
        <v>9</v>
      </c>
      <c r="I376">
        <v>4.8579999999999997</v>
      </c>
      <c r="J376" s="29">
        <v>4.9880191997374395</v>
      </c>
      <c r="K376" s="41">
        <f t="shared" si="23"/>
        <v>0.13001919973743981</v>
      </c>
      <c r="L376" s="29">
        <v>9.8460191997374391</v>
      </c>
      <c r="M376">
        <v>73.126000000000005</v>
      </c>
    </row>
    <row r="377" spans="1:13">
      <c r="A377" s="4" t="s">
        <v>866</v>
      </c>
      <c r="B377" s="4">
        <v>2021</v>
      </c>
      <c r="C377" s="5">
        <v>44386</v>
      </c>
      <c r="D377" s="4" t="s">
        <v>64</v>
      </c>
      <c r="E377" s="4" t="s">
        <v>867</v>
      </c>
      <c r="F377" s="4" t="s">
        <v>868</v>
      </c>
      <c r="G377" s="10">
        <f>(C377-VLOOKUP(E377,Riders!$A$2:$E$7777,4,FALSE))/365</f>
        <v>22.504109589041096</v>
      </c>
      <c r="H377" s="4">
        <v>10</v>
      </c>
      <c r="I377">
        <v>4.8719999999999999</v>
      </c>
      <c r="J377" s="29">
        <v>4.9790035709887945</v>
      </c>
      <c r="K377" s="41">
        <f t="shared" si="23"/>
        <v>0.10700357098879465</v>
      </c>
      <c r="L377" s="29">
        <v>9.8510035709887944</v>
      </c>
      <c r="M377">
        <v>73.088999999999999</v>
      </c>
    </row>
    <row r="378" spans="1:13">
      <c r="A378" s="4" t="s">
        <v>866</v>
      </c>
      <c r="B378" s="4">
        <v>2021</v>
      </c>
      <c r="C378" s="5">
        <v>44386</v>
      </c>
      <c r="D378" s="4" t="s">
        <v>64</v>
      </c>
      <c r="E378" s="3" t="s">
        <v>1267</v>
      </c>
      <c r="F378" s="4" t="s">
        <v>28</v>
      </c>
      <c r="G378" s="10">
        <f>(C378-VLOOKUP(E378,Riders!$A$2:$E$7777,4,FALSE))/365</f>
        <v>20.260273972602739</v>
      </c>
      <c r="H378" s="4">
        <v>11</v>
      </c>
      <c r="I378">
        <v>4.8970000000000002</v>
      </c>
      <c r="J378" s="29">
        <v>5.0510490770421121</v>
      </c>
      <c r="K378" s="41">
        <f t="shared" si="23"/>
        <v>0.1540490770421119</v>
      </c>
      <c r="L378" s="29">
        <v>9.9480490770421124</v>
      </c>
      <c r="M378">
        <v>72.376000000000005</v>
      </c>
    </row>
    <row r="379" spans="1:13">
      <c r="A379" s="4" t="s">
        <v>866</v>
      </c>
      <c r="B379" s="4">
        <v>2021</v>
      </c>
      <c r="C379" s="5">
        <v>44386</v>
      </c>
      <c r="D379" s="4" t="s">
        <v>64</v>
      </c>
      <c r="E379" s="4" t="s">
        <v>55</v>
      </c>
      <c r="F379" s="4" t="s">
        <v>56</v>
      </c>
      <c r="G379" s="10">
        <f>(C379-VLOOKUP(E379,Riders!$A$2:$E$7777,4,FALSE))/365</f>
        <v>21.490410958904111</v>
      </c>
      <c r="H379" s="4">
        <v>12</v>
      </c>
      <c r="I379">
        <v>4.9359999999999999</v>
      </c>
      <c r="J379" s="29">
        <v>5.024986137627625</v>
      </c>
      <c r="K379" s="41">
        <f t="shared" si="23"/>
        <v>8.8986137627625084E-2</v>
      </c>
      <c r="L379" s="29">
        <v>9.960986137627625</v>
      </c>
      <c r="M379">
        <v>72.281999999999996</v>
      </c>
    </row>
    <row r="380" spans="1:13">
      <c r="A380" s="4" t="s">
        <v>866</v>
      </c>
      <c r="B380" s="4">
        <v>2021</v>
      </c>
      <c r="C380" s="5">
        <v>44386</v>
      </c>
      <c r="D380" s="4" t="s">
        <v>64</v>
      </c>
      <c r="E380" s="3" t="s">
        <v>173</v>
      </c>
      <c r="F380" s="4" t="s">
        <v>80</v>
      </c>
      <c r="G380" s="10">
        <f>(C380-VLOOKUP(E380,Riders!$A$2:$E$7777,4,FALSE))/365</f>
        <v>19.693150684931506</v>
      </c>
      <c r="H380" s="4">
        <v>13</v>
      </c>
      <c r="I380">
        <v>4.9109999999999996</v>
      </c>
      <c r="J380" s="29">
        <v>5.0719458009234231</v>
      </c>
      <c r="K380" s="41">
        <f t="shared" si="23"/>
        <v>0.16094580092342348</v>
      </c>
      <c r="L380" s="29">
        <v>9.9829458009234227</v>
      </c>
      <c r="M380">
        <v>72.123000000000005</v>
      </c>
    </row>
    <row r="381" spans="1:13">
      <c r="A381" s="4" t="s">
        <v>866</v>
      </c>
      <c r="B381" s="4">
        <v>2021</v>
      </c>
      <c r="C381" s="5">
        <v>44386</v>
      </c>
      <c r="D381" s="4" t="s">
        <v>64</v>
      </c>
      <c r="E381" s="4" t="s">
        <v>185</v>
      </c>
      <c r="F381" s="4" t="s">
        <v>186</v>
      </c>
      <c r="G381" s="10">
        <f>(C381-VLOOKUP(E381,Riders!$A$2:$E$7777,4,FALSE))/365</f>
        <v>26.175342465753424</v>
      </c>
      <c r="H381" s="4">
        <v>14</v>
      </c>
      <c r="I381">
        <v>4.95</v>
      </c>
      <c r="J381" s="29">
        <v>5.0619587284812413</v>
      </c>
      <c r="K381" s="41">
        <f t="shared" si="23"/>
        <v>0.11195872848124111</v>
      </c>
      <c r="L381" s="29">
        <v>10.011958728481241</v>
      </c>
      <c r="M381">
        <v>71.914000000000001</v>
      </c>
    </row>
    <row r="382" spans="1:13">
      <c r="A382" s="4" t="s">
        <v>866</v>
      </c>
      <c r="B382" s="4">
        <v>2021</v>
      </c>
      <c r="C382" s="5">
        <v>44386</v>
      </c>
      <c r="D382" s="4" t="s">
        <v>64</v>
      </c>
      <c r="E382" s="4" t="s">
        <v>204</v>
      </c>
      <c r="F382" s="4" t="s">
        <v>205</v>
      </c>
      <c r="G382" s="10">
        <f>(C382-VLOOKUP(E382,Riders!$A$2:$E$7777,4,FALSE))/365</f>
        <v>23.542465753424658</v>
      </c>
      <c r="H382" s="4">
        <v>15</v>
      </c>
      <c r="I382">
        <v>4.944</v>
      </c>
      <c r="J382" s="29">
        <v>5.0830172408990899</v>
      </c>
      <c r="K382" s="41">
        <f t="shared" si="23"/>
        <v>0.13901724089908996</v>
      </c>
      <c r="L382" s="29">
        <v>10.02701724089909</v>
      </c>
      <c r="M382">
        <v>71.805999999999997</v>
      </c>
    </row>
    <row r="383" spans="1:13">
      <c r="A383" s="4" t="s">
        <v>866</v>
      </c>
      <c r="B383" s="4">
        <v>2021</v>
      </c>
      <c r="C383" s="5">
        <v>44386</v>
      </c>
      <c r="D383" s="4" t="s">
        <v>64</v>
      </c>
      <c r="E383" t="s">
        <v>184</v>
      </c>
      <c r="F383" s="4" t="s">
        <v>93</v>
      </c>
      <c r="G383" s="10">
        <f>(C383-VLOOKUP(E383,Riders!$A$2:$E$7777,4,FALSE))/365</f>
        <v>26.534246575342465</v>
      </c>
      <c r="H383" s="4">
        <v>16</v>
      </c>
      <c r="I383">
        <v>4.9749999999999996</v>
      </c>
      <c r="J383" s="29">
        <v>5.1530067520045009</v>
      </c>
      <c r="K383" s="41">
        <f t="shared" si="23"/>
        <v>0.17800675200450122</v>
      </c>
      <c r="L383" s="29">
        <v>10.128006752004501</v>
      </c>
      <c r="M383">
        <v>71.09</v>
      </c>
    </row>
    <row r="384" spans="1:13">
      <c r="A384" s="4" t="s">
        <v>866</v>
      </c>
      <c r="B384" s="4">
        <v>2021</v>
      </c>
      <c r="C384" s="5">
        <v>44386</v>
      </c>
      <c r="D384" s="4" t="s">
        <v>64</v>
      </c>
      <c r="E384" s="42" t="s">
        <v>23</v>
      </c>
      <c r="F384" s="4" t="s">
        <v>24</v>
      </c>
      <c r="G384" s="10">
        <f>(C384-VLOOKUP(E384,Riders!$A$2:$E$7777,4,FALSE))/365</f>
        <v>19.728767123287671</v>
      </c>
      <c r="H384" s="4">
        <v>17</v>
      </c>
      <c r="I384">
        <v>5.0119999999999996</v>
      </c>
      <c r="J384" s="29">
        <v>5.1269886358835715</v>
      </c>
      <c r="K384" s="41">
        <f t="shared" si="23"/>
        <v>0.11498863588357189</v>
      </c>
      <c r="L384" s="29">
        <v>10.138988635883571</v>
      </c>
      <c r="M384">
        <v>71.013000000000005</v>
      </c>
    </row>
    <row r="385" spans="1:13">
      <c r="A385" s="4" t="s">
        <v>866</v>
      </c>
      <c r="B385" s="4">
        <v>2021</v>
      </c>
      <c r="C385" s="5">
        <v>44386</v>
      </c>
      <c r="D385" s="4" t="s">
        <v>64</v>
      </c>
      <c r="E385" s="42" t="s">
        <v>869</v>
      </c>
      <c r="F385" s="4" t="s">
        <v>868</v>
      </c>
      <c r="G385" s="10">
        <f>(C385-VLOOKUP(E385,Riders!$A$2:$E$7777,4,FALSE))/365</f>
        <v>22.421917808219177</v>
      </c>
      <c r="H385" s="4">
        <v>18</v>
      </c>
      <c r="I385">
        <v>5.0259999999999998</v>
      </c>
      <c r="J385" s="29">
        <v>5.1330168329265025</v>
      </c>
      <c r="K385" s="41">
        <f t="shared" si="23"/>
        <v>0.10701683292650266</v>
      </c>
      <c r="L385" s="29">
        <v>10.159016832926502</v>
      </c>
      <c r="M385">
        <v>70.873000000000005</v>
      </c>
    </row>
    <row r="386" spans="1:13">
      <c r="A386" s="4" t="s">
        <v>866</v>
      </c>
      <c r="B386" s="4">
        <v>2021</v>
      </c>
      <c r="C386" s="5">
        <v>44386</v>
      </c>
      <c r="D386" s="4" t="s">
        <v>64</v>
      </c>
      <c r="E386" s="4" t="s">
        <v>967</v>
      </c>
      <c r="F386" s="4" t="s">
        <v>59</v>
      </c>
      <c r="G386" s="10">
        <f>(C386-VLOOKUP(E386,Riders!$A$2:$E$7777,4,FALSE))/365</f>
        <v>19.06027397260274</v>
      </c>
      <c r="H386" s="4">
        <v>19</v>
      </c>
      <c r="I386">
        <v>5.0119999999999996</v>
      </c>
      <c r="J386" s="29">
        <v>5.1560553594125134</v>
      </c>
      <c r="K386" s="41">
        <f t="shared" si="23"/>
        <v>0.14405535941251379</v>
      </c>
      <c r="L386" s="29">
        <v>10.168055359412513</v>
      </c>
      <c r="M386">
        <v>70.81</v>
      </c>
    </row>
    <row r="387" spans="1:13">
      <c r="A387" s="4" t="s">
        <v>866</v>
      </c>
      <c r="B387" s="4">
        <v>2021</v>
      </c>
      <c r="C387" s="5">
        <v>44386</v>
      </c>
      <c r="D387" s="4" t="s">
        <v>64</v>
      </c>
      <c r="E387" s="4" t="s">
        <v>830</v>
      </c>
      <c r="F387" s="4" t="s">
        <v>186</v>
      </c>
      <c r="G387" s="10">
        <f>(C387-VLOOKUP(E387,Riders!$A$2:$E$7777,4,FALSE))/365</f>
        <v>21.057534246575344</v>
      </c>
      <c r="H387" s="4">
        <v>20</v>
      </c>
      <c r="I387">
        <v>5.0049999999999999</v>
      </c>
      <c r="J387" s="29">
        <v>5.197057414912007</v>
      </c>
      <c r="K387" s="41">
        <f t="shared" si="23"/>
        <v>0.19205741491200712</v>
      </c>
      <c r="L387" s="29">
        <v>10.202057414912007</v>
      </c>
      <c r="M387">
        <v>70.573999999999998</v>
      </c>
    </row>
    <row r="388" spans="1:13">
      <c r="A388" s="4" t="s">
        <v>866</v>
      </c>
      <c r="B388" s="4">
        <v>2021</v>
      </c>
      <c r="C388" s="5">
        <v>44386</v>
      </c>
      <c r="D388" s="4" t="s">
        <v>64</v>
      </c>
      <c r="E388" s="4" t="s">
        <v>822</v>
      </c>
      <c r="F388" s="4" t="s">
        <v>205</v>
      </c>
      <c r="G388" s="10">
        <f>(C388-VLOOKUP(E388,Riders!$A$2:$E$7777,4,FALSE))/365</f>
        <v>19.147945205479452</v>
      </c>
      <c r="H388" s="4">
        <v>21</v>
      </c>
      <c r="I388">
        <v>5.0860000000000003</v>
      </c>
      <c r="J388" s="29">
        <v>5.1929595408731384</v>
      </c>
      <c r="K388" s="41">
        <f t="shared" si="23"/>
        <v>0.10695954087313808</v>
      </c>
      <c r="L388" s="29">
        <v>10.278959540873139</v>
      </c>
      <c r="M388">
        <v>70.046000000000006</v>
      </c>
    </row>
    <row r="389" spans="1:13">
      <c r="A389" s="4" t="s">
        <v>866</v>
      </c>
      <c r="B389" s="4">
        <v>2021</v>
      </c>
      <c r="C389" s="5">
        <v>44386</v>
      </c>
      <c r="D389" s="4" t="s">
        <v>64</v>
      </c>
      <c r="E389" s="4" t="s">
        <v>109</v>
      </c>
      <c r="F389" s="4" t="s">
        <v>59</v>
      </c>
      <c r="G389" s="10">
        <f>(C389-VLOOKUP(E389,Riders!$A$2:$E$7777,4,FALSE))/365</f>
        <v>20.345205479452055</v>
      </c>
      <c r="H389" s="4">
        <v>22</v>
      </c>
      <c r="I389">
        <v>5.0339999999999998</v>
      </c>
      <c r="J389" s="29">
        <v>5.2860653604139509</v>
      </c>
      <c r="K389" s="41">
        <f t="shared" si="23"/>
        <v>0.25206536041395111</v>
      </c>
      <c r="L389" s="29">
        <v>10.320065360413951</v>
      </c>
      <c r="M389">
        <v>69.766999999999996</v>
      </c>
    </row>
    <row r="390" spans="1:13">
      <c r="A390" s="1" t="s">
        <v>224</v>
      </c>
      <c r="B390" s="1">
        <v>2021</v>
      </c>
      <c r="C390" s="2">
        <v>44332</v>
      </c>
      <c r="D390" s="1" t="s">
        <v>64</v>
      </c>
      <c r="E390" s="1" t="s">
        <v>193</v>
      </c>
      <c r="F390" s="1" t="s">
        <v>30</v>
      </c>
      <c r="G390" s="10">
        <f>(C390-VLOOKUP(E390,Riders!$A$2:$E$7777,4,FALSE))/365</f>
        <v>32.175342465753424</v>
      </c>
      <c r="H390" s="1">
        <v>1</v>
      </c>
      <c r="I390">
        <v>4.8579999999999997</v>
      </c>
      <c r="J390" s="29">
        <v>4.8880609670258268</v>
      </c>
      <c r="K390" s="41">
        <f t="shared" si="23"/>
        <v>3.0060967025827168E-2</v>
      </c>
      <c r="L390" s="29">
        <v>9.7460609670258265</v>
      </c>
      <c r="M390">
        <v>73.876000000000005</v>
      </c>
    </row>
    <row r="391" spans="1:13">
      <c r="A391" s="1" t="s">
        <v>224</v>
      </c>
      <c r="B391" s="1">
        <v>2021</v>
      </c>
      <c r="C391" s="2">
        <v>44332</v>
      </c>
      <c r="D391" s="1" t="s">
        <v>64</v>
      </c>
      <c r="E391" s="40" t="s">
        <v>191</v>
      </c>
      <c r="F391" s="1" t="s">
        <v>30</v>
      </c>
      <c r="G391" s="10">
        <f>(C391-VLOOKUP(E391,Riders!$A$2:$E$7777,4,FALSE))/365</f>
        <v>35.328767123287669</v>
      </c>
      <c r="H391" s="1">
        <v>2</v>
      </c>
      <c r="I391">
        <v>4.8479999999999999</v>
      </c>
      <c r="J391" s="29">
        <v>4.9330139651143847</v>
      </c>
      <c r="K391" s="41">
        <f t="shared" si="23"/>
        <v>8.501396511438486E-2</v>
      </c>
      <c r="L391" s="29">
        <v>9.7810139651143846</v>
      </c>
      <c r="M391">
        <v>73.611999999999995</v>
      </c>
    </row>
    <row r="392" spans="1:13">
      <c r="A392" s="1" t="s">
        <v>224</v>
      </c>
      <c r="B392" s="1">
        <v>2021</v>
      </c>
      <c r="C392" s="2">
        <v>44332</v>
      </c>
      <c r="D392" s="1" t="s">
        <v>64</v>
      </c>
      <c r="E392" s="1" t="s">
        <v>255</v>
      </c>
      <c r="F392" s="1" t="s">
        <v>898</v>
      </c>
      <c r="G392" s="10">
        <f>(C392-VLOOKUP(E392,Riders!$A$2:$E$7777,4,FALSE))/365</f>
        <v>31.386301369863013</v>
      </c>
      <c r="H392" s="1">
        <v>3</v>
      </c>
      <c r="I392">
        <v>4.8620000000000001</v>
      </c>
      <c r="J392" s="29">
        <v>4.9539509202453988</v>
      </c>
      <c r="K392" s="41">
        <f t="shared" si="23"/>
        <v>9.1950920245398748E-2</v>
      </c>
      <c r="L392" s="29">
        <v>9.8159509202453989</v>
      </c>
      <c r="M392">
        <v>73.349999999999994</v>
      </c>
    </row>
    <row r="393" spans="1:13">
      <c r="A393" s="1" t="s">
        <v>224</v>
      </c>
      <c r="B393" s="1">
        <v>2021</v>
      </c>
      <c r="C393" s="2">
        <v>44332</v>
      </c>
      <c r="D393" s="1" t="s">
        <v>64</v>
      </c>
      <c r="E393" s="1" t="s">
        <v>105</v>
      </c>
      <c r="F393" s="1" t="s">
        <v>166</v>
      </c>
      <c r="G393" s="10">
        <f>(C393-VLOOKUP(E393,Riders!$A$2:$E$7777,4,FALSE))/365</f>
        <v>28.43013698630137</v>
      </c>
      <c r="H393" s="1">
        <v>4</v>
      </c>
      <c r="I393">
        <v>4.8780000000000001</v>
      </c>
      <c r="J393" s="29">
        <v>4.9390216247170784</v>
      </c>
      <c r="K393" s="41">
        <f t="shared" si="23"/>
        <v>6.1021624717078282E-2</v>
      </c>
      <c r="L393" s="29">
        <v>9.8170216247170785</v>
      </c>
      <c r="M393">
        <v>73.341999999999999</v>
      </c>
    </row>
    <row r="394" spans="1:13">
      <c r="A394" s="1" t="s">
        <v>224</v>
      </c>
      <c r="B394" s="1">
        <v>2021</v>
      </c>
      <c r="C394" s="2">
        <v>44332</v>
      </c>
      <c r="D394" s="1" t="s">
        <v>64</v>
      </c>
      <c r="E394" s="40" t="s">
        <v>172</v>
      </c>
      <c r="F394" s="1" t="s">
        <v>35</v>
      </c>
      <c r="G394" s="10">
        <f>(C394-VLOOKUP(E394,Riders!$A$2:$E$7777,4,FALSE))/365</f>
        <v>31.019178082191782</v>
      </c>
      <c r="H394" s="1">
        <v>5</v>
      </c>
      <c r="I394">
        <v>4.907</v>
      </c>
      <c r="J394" s="29">
        <v>4.9369999453111113</v>
      </c>
      <c r="K394" s="41">
        <f t="shared" si="23"/>
        <v>2.9999945311111276E-2</v>
      </c>
      <c r="L394" s="29">
        <v>9.8439999453111113</v>
      </c>
      <c r="M394">
        <v>73.141000000000005</v>
      </c>
    </row>
    <row r="395" spans="1:13">
      <c r="A395" s="1" t="s">
        <v>224</v>
      </c>
      <c r="B395" s="1">
        <v>2021</v>
      </c>
      <c r="C395" s="2">
        <v>44332</v>
      </c>
      <c r="D395" s="1" t="s">
        <v>64</v>
      </c>
      <c r="E395" s="1" t="s">
        <v>65</v>
      </c>
      <c r="F395" s="1" t="s">
        <v>748</v>
      </c>
      <c r="G395" s="10">
        <f>(C395-VLOOKUP(E395,Riders!$A$2:$E$7777,4,FALSE))/365</f>
        <v>27.553424657534247</v>
      </c>
      <c r="H395" s="1">
        <v>6</v>
      </c>
      <c r="I395">
        <v>4.8970000000000002</v>
      </c>
      <c r="J395" s="29">
        <v>4.9810337225095704</v>
      </c>
      <c r="K395" s="41">
        <f t="shared" si="23"/>
        <v>8.4033722509570197E-2</v>
      </c>
      <c r="L395" s="29">
        <v>9.8780337225095707</v>
      </c>
      <c r="M395">
        <v>72.888999999999996</v>
      </c>
    </row>
    <row r="396" spans="1:13">
      <c r="A396" s="1" t="s">
        <v>224</v>
      </c>
      <c r="B396" s="1">
        <v>2021</v>
      </c>
      <c r="C396" s="2">
        <v>44332</v>
      </c>
      <c r="D396" s="1" t="s">
        <v>64</v>
      </c>
      <c r="E396" s="1" t="s">
        <v>167</v>
      </c>
      <c r="F396" s="1" t="s">
        <v>898</v>
      </c>
      <c r="G396" s="10">
        <f>(C396-VLOOKUP(E396,Riders!$A$2:$E$7777,4,FALSE))/365</f>
        <v>21.953424657534246</v>
      </c>
      <c r="H396" s="1">
        <v>7</v>
      </c>
      <c r="I396">
        <v>4.9379999999999997</v>
      </c>
      <c r="J396" s="29">
        <v>4.9870110277900315</v>
      </c>
      <c r="K396" s="41">
        <f t="shared" si="23"/>
        <v>4.9011027790031747E-2</v>
      </c>
      <c r="L396" s="29">
        <v>9.9250110277900312</v>
      </c>
      <c r="M396">
        <v>72.543999999999997</v>
      </c>
    </row>
    <row r="397" spans="1:13">
      <c r="A397" s="1" t="s">
        <v>224</v>
      </c>
      <c r="B397" s="1">
        <v>2021</v>
      </c>
      <c r="C397" s="2">
        <v>44332</v>
      </c>
      <c r="D397" s="1" t="s">
        <v>64</v>
      </c>
      <c r="E397" s="1" t="s">
        <v>141</v>
      </c>
      <c r="F397" s="1" t="s">
        <v>93</v>
      </c>
      <c r="G397" s="10">
        <f>(C397-VLOOKUP(E397,Riders!$A$2:$E$7777,4,FALSE))/365</f>
        <v>26.12054794520548</v>
      </c>
      <c r="H397" s="1">
        <v>8</v>
      </c>
      <c r="I397">
        <v>4.9169999999999998</v>
      </c>
      <c r="J397" s="29">
        <v>5.0170489527856734</v>
      </c>
      <c r="K397" s="41">
        <f t="shared" si="23"/>
        <v>0.10004895278567361</v>
      </c>
      <c r="L397" s="29">
        <v>9.9340489527856732</v>
      </c>
      <c r="M397">
        <v>72.477999999999994</v>
      </c>
    </row>
    <row r="398" spans="1:13">
      <c r="A398" s="1" t="s">
        <v>224</v>
      </c>
      <c r="B398" s="1">
        <v>2021</v>
      </c>
      <c r="C398" s="2">
        <v>44332</v>
      </c>
      <c r="D398" s="1" t="s">
        <v>64</v>
      </c>
      <c r="E398" s="1" t="s">
        <v>49</v>
      </c>
      <c r="F398" s="1" t="s">
        <v>896</v>
      </c>
      <c r="G398" s="10">
        <f>(C398-VLOOKUP(E398,Riders!$A$2:$E$7777,4,FALSE))/365</f>
        <v>23.465753424657535</v>
      </c>
      <c r="H398" s="1">
        <v>9</v>
      </c>
      <c r="I398">
        <v>4.9379999999999997</v>
      </c>
      <c r="J398" s="29">
        <v>5.0589453778012272</v>
      </c>
      <c r="K398" s="41">
        <f t="shared" si="23"/>
        <v>0.12094537780122749</v>
      </c>
      <c r="L398" s="29">
        <v>9.9969453778012269</v>
      </c>
      <c r="M398">
        <v>72.022000000000006</v>
      </c>
    </row>
    <row r="399" spans="1:13">
      <c r="A399" s="1" t="s">
        <v>224</v>
      </c>
      <c r="B399" s="1">
        <v>2021</v>
      </c>
      <c r="C399" s="2">
        <v>44332</v>
      </c>
      <c r="D399" s="1" t="s">
        <v>64</v>
      </c>
      <c r="E399" s="40" t="s">
        <v>34</v>
      </c>
      <c r="F399" s="1" t="s">
        <v>35</v>
      </c>
      <c r="G399" s="10">
        <f>(C399-VLOOKUP(E399,Riders!$A$2:$E$7777,4,FALSE))/365</f>
        <v>22.983561643835618</v>
      </c>
      <c r="H399" s="1">
        <v>10</v>
      </c>
      <c r="I399">
        <v>4.9569999999999999</v>
      </c>
      <c r="J399" s="29">
        <v>5.0599732045966777</v>
      </c>
      <c r="K399" s="41">
        <f t="shared" si="23"/>
        <v>0.1029732045966778</v>
      </c>
      <c r="L399" s="29">
        <v>10.016973204596678</v>
      </c>
      <c r="M399">
        <v>71.878</v>
      </c>
    </row>
    <row r="400" spans="1:13">
      <c r="A400" s="1" t="s">
        <v>224</v>
      </c>
      <c r="B400" s="1">
        <v>2021</v>
      </c>
      <c r="C400" s="2">
        <v>44332</v>
      </c>
      <c r="D400" s="1" t="s">
        <v>64</v>
      </c>
      <c r="E400" s="1" t="s">
        <v>113</v>
      </c>
      <c r="F400" s="1" t="s">
        <v>114</v>
      </c>
      <c r="G400" s="10">
        <f>(C400-VLOOKUP(E400,Riders!$A$2:$E$7777,4,FALSE))/365</f>
        <v>26.263013698630136</v>
      </c>
      <c r="H400" s="1">
        <v>11</v>
      </c>
      <c r="I400">
        <v>5.0209999999999999</v>
      </c>
      <c r="J400" s="29">
        <v>5.0019693046565061</v>
      </c>
      <c r="K400" s="41">
        <f t="shared" si="23"/>
        <v>-1.9030695343493775E-2</v>
      </c>
      <c r="L400" s="29">
        <v>10.022969304656506</v>
      </c>
      <c r="M400">
        <v>71.834999999999994</v>
      </c>
    </row>
    <row r="401" spans="1:13">
      <c r="A401" s="1" t="s">
        <v>224</v>
      </c>
      <c r="B401" s="1">
        <v>2021</v>
      </c>
      <c r="C401" s="2">
        <v>44332</v>
      </c>
      <c r="D401" s="1" t="s">
        <v>64</v>
      </c>
      <c r="E401" s="1" t="s">
        <v>178</v>
      </c>
      <c r="F401" s="1" t="s">
        <v>166</v>
      </c>
      <c r="G401" s="10">
        <f>(C401-VLOOKUP(E401,Riders!$A$2:$E$7777,4,FALSE))/365</f>
        <v>28.660273972602738</v>
      </c>
      <c r="H401" s="1">
        <v>12</v>
      </c>
      <c r="I401">
        <v>4.9749999999999996</v>
      </c>
      <c r="J401" s="29">
        <v>5.1139791914804178</v>
      </c>
      <c r="K401" s="41">
        <f t="shared" si="23"/>
        <v>0.13897919148041815</v>
      </c>
      <c r="L401" s="29">
        <v>10.088979191480417</v>
      </c>
      <c r="M401">
        <v>71.364999999999995</v>
      </c>
    </row>
    <row r="402" spans="1:13">
      <c r="A402" s="1" t="s">
        <v>224</v>
      </c>
      <c r="B402" s="1">
        <v>2021</v>
      </c>
      <c r="C402" s="2">
        <v>44332</v>
      </c>
      <c r="D402" s="1" t="s">
        <v>64</v>
      </c>
      <c r="E402" s="1" t="s">
        <v>227</v>
      </c>
      <c r="F402" s="1" t="s">
        <v>150</v>
      </c>
      <c r="G402" s="10">
        <f>(C402-VLOOKUP(E402,Riders!$A$2:$E$7777,4,FALSE))/365</f>
        <v>23.227397260273971</v>
      </c>
      <c r="H402" s="1">
        <v>13</v>
      </c>
      <c r="I402">
        <v>4.9850000000000003</v>
      </c>
      <c r="J402" s="29">
        <v>5.1089296228795744</v>
      </c>
      <c r="K402" s="41">
        <f t="shared" si="23"/>
        <v>0.1239296228795741</v>
      </c>
      <c r="L402" s="29">
        <v>10.093929622879575</v>
      </c>
      <c r="M402">
        <v>71.33</v>
      </c>
    </row>
    <row r="403" spans="1:13">
      <c r="A403" s="1" t="s">
        <v>224</v>
      </c>
      <c r="B403" s="1">
        <v>2021</v>
      </c>
      <c r="C403" s="2">
        <v>44332</v>
      </c>
      <c r="D403" s="1" t="s">
        <v>64</v>
      </c>
      <c r="E403" s="3" t="s">
        <v>184</v>
      </c>
      <c r="F403" s="1" t="s">
        <v>93</v>
      </c>
      <c r="G403" s="10">
        <f>(C403-VLOOKUP(E403,Riders!$A$2:$E$7777,4,FALSE))/365</f>
        <v>26.386301369863013</v>
      </c>
      <c r="H403" s="1">
        <v>14</v>
      </c>
      <c r="I403">
        <v>5.0910000000000002</v>
      </c>
      <c r="J403" s="29">
        <v>5.2029494452705007</v>
      </c>
      <c r="K403" s="41">
        <f t="shared" ref="K403:K466" si="25">J403-I403</f>
        <v>0.11194944527050055</v>
      </c>
      <c r="L403" s="29">
        <v>10.293949445270501</v>
      </c>
      <c r="M403">
        <v>69.944000000000003</v>
      </c>
    </row>
    <row r="404" spans="1:13">
      <c r="A404" s="1" t="s">
        <v>224</v>
      </c>
      <c r="B404" s="1">
        <v>2021</v>
      </c>
      <c r="C404" s="2">
        <v>44332</v>
      </c>
      <c r="D404" s="1" t="s">
        <v>64</v>
      </c>
      <c r="E404" s="40" t="s">
        <v>81</v>
      </c>
      <c r="F404" s="1" t="s">
        <v>248</v>
      </c>
      <c r="G404" s="10">
        <f>(C404-VLOOKUP(E404,Riders!$A$2:$E$7777,4,FALSE))/365</f>
        <v>27.783561643835615</v>
      </c>
      <c r="H404" s="1">
        <v>15</v>
      </c>
      <c r="I404">
        <v>5.1310000000000002</v>
      </c>
      <c r="J404" s="29">
        <v>5.2539648786257231</v>
      </c>
      <c r="K404" s="41">
        <f t="shared" si="25"/>
        <v>0.12296487862572292</v>
      </c>
      <c r="L404" s="29">
        <v>10.384964878625723</v>
      </c>
      <c r="M404">
        <v>69.331000000000003</v>
      </c>
    </row>
    <row r="405" spans="1:13">
      <c r="A405" s="1" t="s">
        <v>224</v>
      </c>
      <c r="B405" s="1">
        <v>2021</v>
      </c>
      <c r="C405" s="2">
        <v>44332</v>
      </c>
      <c r="D405" s="1" t="s">
        <v>64</v>
      </c>
      <c r="E405" s="1" t="s">
        <v>788</v>
      </c>
      <c r="F405" s="1" t="s">
        <v>205</v>
      </c>
      <c r="G405" s="10">
        <f>(C405-VLOOKUP(E405,Riders!$A$2:$E$7777,4,FALSE))/365</f>
        <v>20.408219178082192</v>
      </c>
      <c r="H405" s="1">
        <v>16</v>
      </c>
      <c r="I405">
        <v>5.1760000000000002</v>
      </c>
      <c r="J405" s="29">
        <v>5.2260688559168997</v>
      </c>
      <c r="K405" s="41">
        <f t="shared" si="25"/>
        <v>5.0068855916899579E-2</v>
      </c>
      <c r="L405" s="29">
        <v>10.4020688559169</v>
      </c>
      <c r="M405">
        <v>69.216999999999999</v>
      </c>
    </row>
    <row r="406" spans="1:13">
      <c r="A406" s="1" t="s">
        <v>224</v>
      </c>
      <c r="B406" s="1">
        <v>2021</v>
      </c>
      <c r="C406" s="2">
        <v>44332</v>
      </c>
      <c r="D406" s="1" t="s">
        <v>64</v>
      </c>
      <c r="E406" s="1" t="s">
        <v>149</v>
      </c>
      <c r="F406" s="1" t="s">
        <v>150</v>
      </c>
      <c r="G406" s="10">
        <f>(C406-VLOOKUP(E406,Riders!$A$2:$E$7777,4,FALSE))/365</f>
        <v>21.846575342465755</v>
      </c>
      <c r="H406" s="1">
        <v>17</v>
      </c>
      <c r="I406">
        <v>5.1459999999999999</v>
      </c>
      <c r="J406" s="29">
        <v>5.2619331579403861</v>
      </c>
      <c r="K406" s="41">
        <f t="shared" si="25"/>
        <v>0.11593315794038617</v>
      </c>
      <c r="L406" s="29">
        <v>10.407933157940386</v>
      </c>
      <c r="M406">
        <v>69.177999999999997</v>
      </c>
    </row>
    <row r="407" spans="1:13">
      <c r="A407" s="1" t="s">
        <v>224</v>
      </c>
      <c r="B407" s="1">
        <v>2021</v>
      </c>
      <c r="C407" s="2">
        <v>44332</v>
      </c>
      <c r="D407" s="1" t="s">
        <v>64</v>
      </c>
      <c r="E407" s="1" t="s">
        <v>74</v>
      </c>
      <c r="F407" s="1" t="s">
        <v>50</v>
      </c>
      <c r="G407" s="10">
        <f>(C407-VLOOKUP(E407,Riders!$A$2:$E$7777,4,FALSE))/365</f>
        <v>20.208219178082192</v>
      </c>
      <c r="H407" s="1">
        <v>18</v>
      </c>
      <c r="I407">
        <v>5.15</v>
      </c>
      <c r="J407" s="29">
        <v>5.2710389196856333</v>
      </c>
      <c r="K407" s="41">
        <f t="shared" si="25"/>
        <v>0.12103891968563296</v>
      </c>
      <c r="L407" s="29">
        <v>10.421038919685634</v>
      </c>
      <c r="M407">
        <v>69.090999999999994</v>
      </c>
    </row>
    <row r="408" spans="1:13">
      <c r="A408" s="1" t="s">
        <v>224</v>
      </c>
      <c r="B408" s="1">
        <v>2021</v>
      </c>
      <c r="C408" s="2">
        <v>44332</v>
      </c>
      <c r="D408" s="1" t="s">
        <v>64</v>
      </c>
      <c r="E408" s="1" t="s">
        <v>822</v>
      </c>
      <c r="F408" s="1" t="s">
        <v>205</v>
      </c>
      <c r="G408" s="10">
        <f>(C408-VLOOKUP(E408,Riders!$A$2:$E$7777,4,FALSE))/365</f>
        <v>19</v>
      </c>
      <c r="H408" s="1">
        <v>19</v>
      </c>
      <c r="I408">
        <v>5.2460000000000004</v>
      </c>
      <c r="J408" s="29">
        <v>5.3310360794452922</v>
      </c>
      <c r="K408" s="41">
        <f t="shared" si="25"/>
        <v>8.503607944529179E-2</v>
      </c>
      <c r="L408" s="29">
        <v>10.577036079445293</v>
      </c>
      <c r="M408">
        <v>68.072000000000003</v>
      </c>
    </row>
    <row r="409" spans="1:13">
      <c r="A409" s="1" t="s">
        <v>224</v>
      </c>
      <c r="B409" s="1">
        <v>2021</v>
      </c>
      <c r="C409" s="2">
        <v>44332</v>
      </c>
      <c r="D409" s="1" t="s">
        <v>64</v>
      </c>
      <c r="E409" s="1" t="s">
        <v>849</v>
      </c>
      <c r="F409" s="1" t="s">
        <v>50</v>
      </c>
      <c r="G409" s="10">
        <f>(C409-VLOOKUP(E409,Riders!$A$2:$E$7777,4,FALSE))/365</f>
        <v>21.068493150684933</v>
      </c>
      <c r="H409" s="1">
        <v>20</v>
      </c>
      <c r="I409">
        <v>5.1879999999999997</v>
      </c>
      <c r="J409" s="29">
        <v>5.4139554717870171</v>
      </c>
      <c r="K409" s="41">
        <f t="shared" si="25"/>
        <v>0.22595547178701736</v>
      </c>
      <c r="L409" s="29">
        <v>10.601955471787017</v>
      </c>
      <c r="M409">
        <v>67.912000000000006</v>
      </c>
    </row>
    <row r="410" spans="1:13">
      <c r="A410" s="1" t="s">
        <v>224</v>
      </c>
      <c r="B410" s="1">
        <v>2021</v>
      </c>
      <c r="C410" s="2">
        <v>44332</v>
      </c>
      <c r="D410" s="1" t="s">
        <v>64</v>
      </c>
      <c r="E410" s="1" t="s">
        <v>789</v>
      </c>
      <c r="F410" s="1" t="s">
        <v>790</v>
      </c>
      <c r="G410" s="10">
        <f>(C410-VLOOKUP(E410,Riders!$A$2:$E$7777,4,FALSE))/365</f>
        <v>24.926027397260274</v>
      </c>
      <c r="H410" s="1">
        <v>21</v>
      </c>
      <c r="I410">
        <v>5.2889999999999997</v>
      </c>
      <c r="J410" s="29">
        <v>5.4519783241090209</v>
      </c>
      <c r="K410" s="41">
        <f t="shared" si="25"/>
        <v>0.16297832410902124</v>
      </c>
      <c r="L410" s="29">
        <v>10.740978324109021</v>
      </c>
      <c r="M410">
        <v>67.033000000000001</v>
      </c>
    </row>
    <row r="411" spans="1:13">
      <c r="A411" s="4" t="s">
        <v>215</v>
      </c>
      <c r="B411" s="4">
        <v>2020</v>
      </c>
      <c r="C411" s="5">
        <v>43890</v>
      </c>
      <c r="D411" s="4" t="s">
        <v>19</v>
      </c>
      <c r="E411" s="4" t="s">
        <v>90</v>
      </c>
      <c r="F411" s="4" t="s">
        <v>22</v>
      </c>
      <c r="G411" s="10">
        <f>(C411-VLOOKUP(E411,Riders!$A$2:$E$7777,4,FALSE))/365</f>
        <v>22.978082191780821</v>
      </c>
      <c r="H411" s="4">
        <v>1</v>
      </c>
      <c r="I411">
        <v>4.5960000000000001</v>
      </c>
      <c r="J411" s="29">
        <f t="shared" ref="J411:J444" si="26">L411-I411</f>
        <v>4.6569525914692917</v>
      </c>
      <c r="K411" s="41">
        <f t="shared" si="25"/>
        <v>6.0952591469291661E-2</v>
      </c>
      <c r="L411" s="29">
        <v>9.2529525914692918</v>
      </c>
      <c r="M411">
        <v>77.813000000000002</v>
      </c>
    </row>
    <row r="412" spans="1:13">
      <c r="A412" s="4" t="s">
        <v>215</v>
      </c>
      <c r="B412" s="4">
        <v>2020</v>
      </c>
      <c r="C412" s="5">
        <v>43890</v>
      </c>
      <c r="D412" s="4" t="s">
        <v>19</v>
      </c>
      <c r="E412" s="4" t="s">
        <v>21</v>
      </c>
      <c r="F412" s="4" t="s">
        <v>22</v>
      </c>
      <c r="G412" s="10">
        <f>(C412-VLOOKUP(E412,Riders!$A$2:$E$7777,4,FALSE))/365</f>
        <v>26.975342465753425</v>
      </c>
      <c r="H412" s="4">
        <v>2</v>
      </c>
      <c r="I412">
        <v>4.641</v>
      </c>
      <c r="J412" s="29">
        <f t="shared" si="26"/>
        <v>4.6809570931030464</v>
      </c>
      <c r="K412" s="41">
        <f t="shared" si="25"/>
        <v>3.9957093103046404E-2</v>
      </c>
      <c r="L412" s="29">
        <v>9.3219570931030464</v>
      </c>
      <c r="M412">
        <v>77.236999999999995</v>
      </c>
    </row>
    <row r="413" spans="1:13">
      <c r="A413" s="4" t="s">
        <v>215</v>
      </c>
      <c r="B413" s="4">
        <v>2020</v>
      </c>
      <c r="C413" s="5">
        <v>43890</v>
      </c>
      <c r="D413" s="4" t="s">
        <v>19</v>
      </c>
      <c r="E413" s="42" t="s">
        <v>200</v>
      </c>
      <c r="F413" s="4" t="s">
        <v>44</v>
      </c>
      <c r="G413" s="10">
        <f>(C413-VLOOKUP(E413,Riders!$A$2:$E$7777,4,FALSE))/365</f>
        <v>24.63013698630137</v>
      </c>
      <c r="H413" s="4">
        <v>3</v>
      </c>
      <c r="I413">
        <v>4.6870000000000003</v>
      </c>
      <c r="J413" s="29">
        <f t="shared" si="26"/>
        <v>4.7469622641509437</v>
      </c>
      <c r="K413" s="41">
        <f t="shared" si="25"/>
        <v>5.9962264150943412E-2</v>
      </c>
      <c r="L413" s="29">
        <v>9.433962264150944</v>
      </c>
      <c r="M413">
        <v>76.319999999999993</v>
      </c>
    </row>
    <row r="414" spans="1:13">
      <c r="A414" s="4" t="s">
        <v>215</v>
      </c>
      <c r="B414" s="4">
        <v>2020</v>
      </c>
      <c r="C414" s="5">
        <v>43890</v>
      </c>
      <c r="D414" s="4" t="s">
        <v>19</v>
      </c>
      <c r="E414" s="4" t="s">
        <v>195</v>
      </c>
      <c r="F414" s="4" t="s">
        <v>196</v>
      </c>
      <c r="G414" s="10">
        <f>(C414-VLOOKUP(E414,Riders!$A$2:$E$7777,4,FALSE))/365</f>
        <v>33.961643835616435</v>
      </c>
      <c r="H414" s="4">
        <v>4</v>
      </c>
      <c r="I414">
        <v>4.7370000000000001</v>
      </c>
      <c r="J414" s="29">
        <f t="shared" si="26"/>
        <v>4.7850461819239811</v>
      </c>
      <c r="K414" s="41">
        <f t="shared" si="25"/>
        <v>4.8046181923981024E-2</v>
      </c>
      <c r="L414" s="29">
        <v>9.5220461819239812</v>
      </c>
      <c r="M414">
        <v>75.614000000000004</v>
      </c>
    </row>
    <row r="415" spans="1:13">
      <c r="A415" s="4" t="s">
        <v>215</v>
      </c>
      <c r="B415" s="4">
        <v>2020</v>
      </c>
      <c r="C415" s="5">
        <v>43890</v>
      </c>
      <c r="D415" s="4" t="s">
        <v>19</v>
      </c>
      <c r="E415" s="42" t="s">
        <v>194</v>
      </c>
      <c r="F415" s="4" t="s">
        <v>50</v>
      </c>
      <c r="G415" s="10">
        <f>(C415-VLOOKUP(E415,Riders!$A$2:$E$7777,4,FALSE))/365</f>
        <v>32.172602739726024</v>
      </c>
      <c r="H415" s="4">
        <v>5</v>
      </c>
      <c r="I415">
        <v>4.72</v>
      </c>
      <c r="J415" s="29">
        <f t="shared" si="26"/>
        <v>4.828058561425844</v>
      </c>
      <c r="K415" s="41">
        <f t="shared" si="25"/>
        <v>0.10805856142584425</v>
      </c>
      <c r="L415" s="29">
        <v>9.5480585614258437</v>
      </c>
      <c r="M415">
        <v>75.408000000000001</v>
      </c>
    </row>
    <row r="416" spans="1:13">
      <c r="A416" s="33" t="s">
        <v>215</v>
      </c>
      <c r="B416" s="33">
        <v>2020</v>
      </c>
      <c r="C416" s="36">
        <v>43890</v>
      </c>
      <c r="D416" s="33" t="s">
        <v>19</v>
      </c>
      <c r="E416" s="33" t="s">
        <v>126</v>
      </c>
      <c r="F416" s="33" t="s">
        <v>102</v>
      </c>
      <c r="G416" s="10">
        <f>(C416-VLOOKUP(E416,Riders!$A$2:$E$7777,4,FALSE))/365</f>
        <v>21.449315068493149</v>
      </c>
      <c r="H416" s="33">
        <v>6</v>
      </c>
      <c r="I416">
        <v>4.702</v>
      </c>
      <c r="J416" s="29">
        <f t="shared" si="26"/>
        <v>4.8540422058530766</v>
      </c>
      <c r="K416" s="41">
        <f t="shared" si="25"/>
        <v>0.1520422058530766</v>
      </c>
      <c r="L416" s="29">
        <v>9.5560422058530765</v>
      </c>
      <c r="M416">
        <v>75.344999999999999</v>
      </c>
    </row>
    <row r="417" spans="1:13">
      <c r="A417" s="4" t="s">
        <v>215</v>
      </c>
      <c r="B417" s="4">
        <v>2020</v>
      </c>
      <c r="C417" s="5">
        <v>43890</v>
      </c>
      <c r="D417" s="4" t="s">
        <v>19</v>
      </c>
      <c r="E417" s="4" t="s">
        <v>190</v>
      </c>
      <c r="F417" s="4" t="s">
        <v>111</v>
      </c>
      <c r="G417" s="10">
        <f>(C417-VLOOKUP(E417,Riders!$A$2:$E$7777,4,FALSE))/365</f>
        <v>31.958904109589042</v>
      </c>
      <c r="H417" s="4">
        <v>7</v>
      </c>
      <c r="I417" s="3">
        <v>4.7610000000000001</v>
      </c>
      <c r="J417" s="19">
        <f t="shared" si="26"/>
        <v>4.7999911560831814</v>
      </c>
      <c r="K417" s="41">
        <f t="shared" si="25"/>
        <v>3.8991156083181266E-2</v>
      </c>
      <c r="L417" s="19">
        <v>9.5609911560831815</v>
      </c>
      <c r="M417" s="3">
        <v>75.305999999999997</v>
      </c>
    </row>
    <row r="418" spans="1:13">
      <c r="A418" s="4" t="s">
        <v>215</v>
      </c>
      <c r="B418" s="4">
        <v>2020</v>
      </c>
      <c r="C418" s="5">
        <v>43890</v>
      </c>
      <c r="D418" s="4" t="s">
        <v>19</v>
      </c>
      <c r="E418" s="4" t="s">
        <v>191</v>
      </c>
      <c r="F418" s="4" t="s">
        <v>30</v>
      </c>
      <c r="G418" s="10">
        <f>(C418-VLOOKUP(E418,Riders!$A$2:$E$7777,4,FALSE))/365</f>
        <v>34.11780821917808</v>
      </c>
      <c r="H418" s="4">
        <v>8</v>
      </c>
      <c r="I418" s="3">
        <v>4.7370000000000001</v>
      </c>
      <c r="J418" s="19">
        <f t="shared" si="26"/>
        <v>4.825006959016175</v>
      </c>
      <c r="K418" s="41">
        <f t="shared" si="25"/>
        <v>8.8006959016174946E-2</v>
      </c>
      <c r="L418" s="19">
        <v>9.5620069590161751</v>
      </c>
      <c r="M418" s="3">
        <v>75.298000000000002</v>
      </c>
    </row>
    <row r="419" spans="1:13">
      <c r="A419" s="4" t="s">
        <v>215</v>
      </c>
      <c r="B419" s="4">
        <v>2020</v>
      </c>
      <c r="C419" s="5">
        <v>43890</v>
      </c>
      <c r="D419" s="4" t="s">
        <v>19</v>
      </c>
      <c r="E419" s="4" t="s">
        <v>871</v>
      </c>
      <c r="F419" s="4" t="s">
        <v>26</v>
      </c>
      <c r="G419" s="10">
        <f>(C419-VLOOKUP(E419,Riders!$A$2:$E$7777,4,FALSE))/365</f>
        <v>32.104109589041094</v>
      </c>
      <c r="H419" s="4">
        <v>9</v>
      </c>
      <c r="I419" s="3">
        <v>4.7489999999999997</v>
      </c>
      <c r="J419" s="19">
        <f t="shared" si="26"/>
        <v>4.8150392125607722</v>
      </c>
      <c r="K419" s="41">
        <f t="shared" si="25"/>
        <v>6.6039212560772498E-2</v>
      </c>
      <c r="L419" s="19">
        <v>9.5640392125607718</v>
      </c>
      <c r="M419" s="3">
        <v>75.281999999999996</v>
      </c>
    </row>
    <row r="420" spans="1:13">
      <c r="A420" s="4" t="s">
        <v>215</v>
      </c>
      <c r="B420" s="4">
        <v>2020</v>
      </c>
      <c r="C420" s="5">
        <v>43890</v>
      </c>
      <c r="D420" s="4" t="s">
        <v>19</v>
      </c>
      <c r="E420" s="3" t="s">
        <v>95</v>
      </c>
      <c r="F420" s="4" t="s">
        <v>28</v>
      </c>
      <c r="G420" s="10">
        <f>(C420-VLOOKUP(E420,Riders!$A$2:$E$7777,4,FALSE))/365</f>
        <v>28.095890410958905</v>
      </c>
      <c r="H420" s="4">
        <v>10</v>
      </c>
      <c r="I420" s="3">
        <v>4.7279999999999998</v>
      </c>
      <c r="J420" s="19">
        <f t="shared" si="26"/>
        <v>4.8399791630675999</v>
      </c>
      <c r="K420" s="41">
        <f t="shared" si="25"/>
        <v>0.11197916306760014</v>
      </c>
      <c r="L420" s="19">
        <v>9.5679791630675997</v>
      </c>
      <c r="M420" s="3">
        <v>75.251000000000005</v>
      </c>
    </row>
    <row r="421" spans="1:13">
      <c r="A421" s="4" t="s">
        <v>215</v>
      </c>
      <c r="B421" s="4">
        <v>2020</v>
      </c>
      <c r="C421" s="5">
        <v>43890</v>
      </c>
      <c r="D421" s="4" t="s">
        <v>19</v>
      </c>
      <c r="E421" s="3" t="s">
        <v>198</v>
      </c>
      <c r="F421" s="4" t="s">
        <v>22</v>
      </c>
      <c r="G421" s="10">
        <f>(C421-VLOOKUP(E421,Riders!$A$2:$E$7777,4,FALSE))/365</f>
        <v>27.230136986301371</v>
      </c>
      <c r="H421" s="4">
        <v>11</v>
      </c>
      <c r="I421" s="3">
        <v>4.7290000000000001</v>
      </c>
      <c r="J421" s="19">
        <f t="shared" si="26"/>
        <v>4.8459773924144907</v>
      </c>
      <c r="K421" s="41">
        <f t="shared" si="25"/>
        <v>0.11697739241449057</v>
      </c>
      <c r="L421" s="19">
        <v>9.5749773924144908</v>
      </c>
      <c r="M421" s="3">
        <v>75.195999999999998</v>
      </c>
    </row>
    <row r="422" spans="1:13">
      <c r="A422" s="4" t="s">
        <v>215</v>
      </c>
      <c r="B422" s="4">
        <v>2020</v>
      </c>
      <c r="C422" s="5">
        <v>43890</v>
      </c>
      <c r="D422" s="4" t="s">
        <v>19</v>
      </c>
      <c r="E422" s="4" t="s">
        <v>97</v>
      </c>
      <c r="F422" s="4" t="s">
        <v>26</v>
      </c>
      <c r="G422" s="10">
        <f>(C422-VLOOKUP(E422,Riders!$A$2:$E$7777,4,FALSE))/365</f>
        <v>22.882191780821916</v>
      </c>
      <c r="H422" s="4">
        <v>12</v>
      </c>
      <c r="I422" s="3">
        <v>4.7460000000000004</v>
      </c>
      <c r="J422" s="19">
        <f t="shared" si="26"/>
        <v>4.8490105944908635</v>
      </c>
      <c r="K422" s="41">
        <f t="shared" si="25"/>
        <v>0.10301059449086303</v>
      </c>
      <c r="L422" s="19">
        <v>9.5950105944908639</v>
      </c>
      <c r="M422" s="3">
        <v>75.039000000000001</v>
      </c>
    </row>
    <row r="423" spans="1:13">
      <c r="A423" s="4" t="s">
        <v>215</v>
      </c>
      <c r="B423" s="4">
        <v>2020</v>
      </c>
      <c r="C423" s="5">
        <v>43890</v>
      </c>
      <c r="D423" s="4" t="s">
        <v>19</v>
      </c>
      <c r="E423" s="4" t="s">
        <v>255</v>
      </c>
      <c r="F423" s="4" t="s">
        <v>30</v>
      </c>
      <c r="G423" s="10">
        <f>(C423-VLOOKUP(E423,Riders!$A$2:$E$7777,4,FALSE))/365</f>
        <v>30.175342465753424</v>
      </c>
      <c r="H423" s="4">
        <v>13</v>
      </c>
      <c r="I423" s="3">
        <v>4.7130000000000001</v>
      </c>
      <c r="J423" s="19">
        <f t="shared" si="26"/>
        <v>4.8940451664554017</v>
      </c>
      <c r="K423" s="41">
        <f t="shared" si="25"/>
        <v>0.18104516645540158</v>
      </c>
      <c r="L423" s="19">
        <v>9.6070451664554017</v>
      </c>
      <c r="M423" s="3">
        <v>74.944999999999993</v>
      </c>
    </row>
    <row r="424" spans="1:13">
      <c r="A424" s="4" t="s">
        <v>215</v>
      </c>
      <c r="B424" s="4">
        <v>2020</v>
      </c>
      <c r="C424" s="5">
        <v>43890</v>
      </c>
      <c r="D424" s="4" t="s">
        <v>19</v>
      </c>
      <c r="E424" s="4" t="s">
        <v>91</v>
      </c>
      <c r="F424" s="4" t="s">
        <v>50</v>
      </c>
      <c r="G424" s="10">
        <f>(C424-VLOOKUP(E424,Riders!$A$2:$E$7777,4,FALSE))/365</f>
        <v>24.276712328767122</v>
      </c>
      <c r="H424" s="4">
        <v>14</v>
      </c>
      <c r="I424" s="3">
        <v>4.7380000000000004</v>
      </c>
      <c r="J424" s="19">
        <f t="shared" si="26"/>
        <v>4.8709683704791127</v>
      </c>
      <c r="K424" s="41">
        <f t="shared" si="25"/>
        <v>0.13296837047911225</v>
      </c>
      <c r="L424" s="19">
        <v>9.6089683704791131</v>
      </c>
      <c r="M424" s="3">
        <v>74.930000000000007</v>
      </c>
    </row>
    <row r="425" spans="1:13">
      <c r="A425" s="4" t="s">
        <v>215</v>
      </c>
      <c r="B425" s="4">
        <v>2020</v>
      </c>
      <c r="C425" s="5">
        <v>43890</v>
      </c>
      <c r="D425" s="4" t="s">
        <v>19</v>
      </c>
      <c r="E425" s="42" t="s">
        <v>127</v>
      </c>
      <c r="F425" s="4" t="s">
        <v>33</v>
      </c>
      <c r="G425" s="10">
        <f>(C425-VLOOKUP(E425,Riders!$A$2:$E$7777,4,FALSE))/365</f>
        <v>28.643835616438356</v>
      </c>
      <c r="H425" s="4">
        <v>15</v>
      </c>
      <c r="I425" s="3">
        <v>4.7699999999999996</v>
      </c>
      <c r="J425" s="19">
        <f t="shared" si="26"/>
        <v>4.8449993990625391</v>
      </c>
      <c r="K425" s="41">
        <f t="shared" si="25"/>
        <v>7.4999399062539496E-2</v>
      </c>
      <c r="L425" s="19">
        <v>9.6149993990625386</v>
      </c>
      <c r="M425" s="3">
        <v>74.882999999999996</v>
      </c>
    </row>
    <row r="426" spans="1:13">
      <c r="A426" s="4" t="s">
        <v>215</v>
      </c>
      <c r="B426" s="4">
        <v>2020</v>
      </c>
      <c r="C426" s="5">
        <v>43890</v>
      </c>
      <c r="D426" s="4" t="s">
        <v>19</v>
      </c>
      <c r="E426" s="4" t="s">
        <v>240</v>
      </c>
      <c r="F426" s="4" t="s">
        <v>100</v>
      </c>
      <c r="G426" s="10">
        <f>(C426-VLOOKUP(E426,Riders!$A$2:$E$7777,4,FALSE))/365</f>
        <v>27.008219178082193</v>
      </c>
      <c r="H426" s="4">
        <v>16</v>
      </c>
      <c r="I426" s="3">
        <v>4.74</v>
      </c>
      <c r="J426" s="19">
        <f t="shared" si="26"/>
        <v>4.8839958296018064</v>
      </c>
      <c r="K426" s="41">
        <f t="shared" si="25"/>
        <v>0.14399582960180624</v>
      </c>
      <c r="L426" s="19">
        <v>9.6239958296018067</v>
      </c>
      <c r="M426" s="3">
        <v>74.813000000000002</v>
      </c>
    </row>
    <row r="427" spans="1:13">
      <c r="A427" s="4" t="s">
        <v>215</v>
      </c>
      <c r="B427" s="4">
        <v>2020</v>
      </c>
      <c r="C427" s="5">
        <v>43890</v>
      </c>
      <c r="D427" s="4" t="s">
        <v>19</v>
      </c>
      <c r="E427" s="4" t="s">
        <v>99</v>
      </c>
      <c r="F427" s="4" t="s">
        <v>100</v>
      </c>
      <c r="G427" s="10">
        <f>(C427-VLOOKUP(E427,Riders!$A$2:$E$7777,4,FALSE))/365</f>
        <v>20.884931506849316</v>
      </c>
      <c r="H427" s="4">
        <v>17</v>
      </c>
      <c r="I427" s="3">
        <v>4.7759999999999998</v>
      </c>
      <c r="J427" s="19">
        <f t="shared" si="26"/>
        <v>4.8519853440667546</v>
      </c>
      <c r="K427" s="41">
        <f t="shared" si="25"/>
        <v>7.5985344066754834E-2</v>
      </c>
      <c r="L427" s="19">
        <v>9.6279853440667544</v>
      </c>
      <c r="M427" s="3">
        <v>74.781999999999996</v>
      </c>
    </row>
    <row r="428" spans="1:13">
      <c r="A428" s="4" t="s">
        <v>215</v>
      </c>
      <c r="B428" s="4">
        <v>2020</v>
      </c>
      <c r="C428" s="5">
        <v>43890</v>
      </c>
      <c r="D428" s="4" t="s">
        <v>19</v>
      </c>
      <c r="E428" s="4" t="s">
        <v>169</v>
      </c>
      <c r="F428" s="4" t="s">
        <v>80</v>
      </c>
      <c r="G428" s="10">
        <f>(C428-VLOOKUP(E428,Riders!$A$2:$E$7777,4,FALSE))/365</f>
        <v>29.67945205479452</v>
      </c>
      <c r="H428" s="4">
        <v>18</v>
      </c>
      <c r="I428" s="3">
        <v>4.7450000000000001</v>
      </c>
      <c r="J428" s="19">
        <f t="shared" si="26"/>
        <v>4.9050516009703662</v>
      </c>
      <c r="K428" s="41">
        <f t="shared" si="25"/>
        <v>0.16005160097036608</v>
      </c>
      <c r="L428" s="19">
        <v>9.6500516009703663</v>
      </c>
      <c r="M428" s="3">
        <v>74.611000000000004</v>
      </c>
    </row>
    <row r="429" spans="1:13">
      <c r="A429" s="4" t="s">
        <v>215</v>
      </c>
      <c r="B429" s="4">
        <v>2020</v>
      </c>
      <c r="C429" s="5">
        <v>43890</v>
      </c>
      <c r="D429" s="4" t="s">
        <v>19</v>
      </c>
      <c r="E429" s="4" t="s">
        <v>110</v>
      </c>
      <c r="F429" s="4" t="s">
        <v>111</v>
      </c>
      <c r="G429" s="10">
        <f>(C429-VLOOKUP(E429,Riders!$A$2:$E$7777,4,FALSE))/365</f>
        <v>22.86849315068493</v>
      </c>
      <c r="H429" s="4">
        <v>19</v>
      </c>
      <c r="I429" s="3">
        <v>4.7859999999999996</v>
      </c>
      <c r="J429" s="19">
        <f t="shared" si="26"/>
        <v>4.872984196828634</v>
      </c>
      <c r="K429" s="41">
        <f t="shared" si="25"/>
        <v>8.6984196828634452E-2</v>
      </c>
      <c r="L429" s="19">
        <v>9.6589841968286336</v>
      </c>
      <c r="M429" s="3">
        <v>74.542000000000002</v>
      </c>
    </row>
    <row r="430" spans="1:13">
      <c r="A430" s="4" t="s">
        <v>215</v>
      </c>
      <c r="B430" s="4">
        <v>2020</v>
      </c>
      <c r="C430" s="5">
        <v>43890</v>
      </c>
      <c r="D430" s="4" t="s">
        <v>19</v>
      </c>
      <c r="E430" s="4" t="s">
        <v>172</v>
      </c>
      <c r="F430" s="4" t="s">
        <v>35</v>
      </c>
      <c r="G430" s="10">
        <f>(C430-VLOOKUP(E430,Riders!$A$2:$E$7777,4,FALSE))/365</f>
        <v>29.80821917808219</v>
      </c>
      <c r="H430" s="4">
        <v>20</v>
      </c>
      <c r="I430" s="3">
        <v>4.8109999999999999</v>
      </c>
      <c r="J430" s="19">
        <f t="shared" si="26"/>
        <v>4.8570631646793441</v>
      </c>
      <c r="K430" s="41">
        <f t="shared" si="25"/>
        <v>4.6063164679344126E-2</v>
      </c>
      <c r="L430" s="19">
        <v>9.668063164679344</v>
      </c>
      <c r="M430" s="3">
        <v>74.471999999999994</v>
      </c>
    </row>
    <row r="431" spans="1:13">
      <c r="A431" s="4" t="s">
        <v>215</v>
      </c>
      <c r="B431" s="4">
        <v>2020</v>
      </c>
      <c r="C431" s="5">
        <v>43890</v>
      </c>
      <c r="D431" s="4" t="s">
        <v>19</v>
      </c>
      <c r="E431" t="s">
        <v>106</v>
      </c>
      <c r="F431" s="4" t="s">
        <v>107</v>
      </c>
      <c r="G431" s="10">
        <f>(C431-VLOOKUP(E431,Riders!$A$2:$E$7777,4,FALSE))/365</f>
        <v>26.38082191780822</v>
      </c>
      <c r="H431" s="4">
        <v>21</v>
      </c>
      <c r="I431" s="3">
        <v>4.7519999999999998</v>
      </c>
      <c r="J431" s="19">
        <f t="shared" si="26"/>
        <v>4.9160631646793442</v>
      </c>
      <c r="K431" s="41">
        <f t="shared" si="25"/>
        <v>0.16406316467934445</v>
      </c>
      <c r="L431" s="19">
        <v>9.668063164679344</v>
      </c>
      <c r="M431" s="3">
        <v>74.471999999999994</v>
      </c>
    </row>
    <row r="432" spans="1:13">
      <c r="A432" s="4" t="s">
        <v>215</v>
      </c>
      <c r="B432" s="4">
        <v>2020</v>
      </c>
      <c r="C432" s="5">
        <v>43890</v>
      </c>
      <c r="D432" s="4" t="s">
        <v>19</v>
      </c>
      <c r="E432" s="4" t="s">
        <v>103</v>
      </c>
      <c r="F432" s="4" t="s">
        <v>37</v>
      </c>
      <c r="G432" s="10">
        <f>(C432-VLOOKUP(E432,Riders!$A$2:$E$7777,4,FALSE))/365</f>
        <v>21.164383561643834</v>
      </c>
      <c r="H432" s="4">
        <v>22</v>
      </c>
      <c r="I432" s="3">
        <v>4.7850000000000001</v>
      </c>
      <c r="J432" s="19">
        <f t="shared" si="26"/>
        <v>4.8890386424099095</v>
      </c>
      <c r="K432" s="41">
        <f t="shared" si="25"/>
        <v>0.10403864240990934</v>
      </c>
      <c r="L432" s="19">
        <v>9.6740386424099096</v>
      </c>
      <c r="M432" s="3">
        <v>74.426000000000002</v>
      </c>
    </row>
    <row r="433" spans="1:13">
      <c r="A433" s="4" t="s">
        <v>215</v>
      </c>
      <c r="B433" s="4">
        <v>2020</v>
      </c>
      <c r="C433" s="5">
        <v>43890</v>
      </c>
      <c r="D433" s="4" t="s">
        <v>19</v>
      </c>
      <c r="E433" s="4" t="s">
        <v>98</v>
      </c>
      <c r="F433" s="4" t="s">
        <v>42</v>
      </c>
      <c r="G433" s="10">
        <f>(C433-VLOOKUP(E433,Riders!$A$2:$E$7777,4,FALSE))/365</f>
        <v>21.353424657534248</v>
      </c>
      <c r="H433" s="4">
        <v>23</v>
      </c>
      <c r="I433" s="3">
        <v>4.7969999999999997</v>
      </c>
      <c r="J433" s="19">
        <f t="shared" si="26"/>
        <v>4.8849740469306804</v>
      </c>
      <c r="K433" s="41">
        <f t="shared" si="25"/>
        <v>8.7974046930680672E-2</v>
      </c>
      <c r="L433" s="19">
        <v>9.6819740469306801</v>
      </c>
      <c r="M433" s="3">
        <v>74.364999999999995</v>
      </c>
    </row>
    <row r="434" spans="1:13">
      <c r="A434" s="4" t="s">
        <v>215</v>
      </c>
      <c r="B434" s="4">
        <v>2020</v>
      </c>
      <c r="C434" s="5">
        <v>43890</v>
      </c>
      <c r="D434" s="4" t="s">
        <v>19</v>
      </c>
      <c r="E434" s="4" t="s">
        <v>199</v>
      </c>
      <c r="F434" s="4" t="s">
        <v>37</v>
      </c>
      <c r="G434" s="10">
        <f>(C434-VLOOKUP(E434,Riders!$A$2:$E$7777,4,FALSE))/365</f>
        <v>25.334246575342465</v>
      </c>
      <c r="H434" s="4">
        <v>24</v>
      </c>
      <c r="I434" s="3">
        <v>4.8019999999999996</v>
      </c>
      <c r="J434" s="19">
        <f t="shared" si="26"/>
        <v>4.8910533117932147</v>
      </c>
      <c r="K434" s="41">
        <f t="shared" si="25"/>
        <v>8.9053311793215073E-2</v>
      </c>
      <c r="L434" s="19">
        <v>9.6930533117932143</v>
      </c>
      <c r="M434" s="3">
        <v>74.28</v>
      </c>
    </row>
    <row r="435" spans="1:13">
      <c r="A435" s="4" t="s">
        <v>215</v>
      </c>
      <c r="B435" s="4">
        <v>2020</v>
      </c>
      <c r="C435" s="5">
        <v>43890</v>
      </c>
      <c r="D435" s="4" t="s">
        <v>19</v>
      </c>
      <c r="E435" s="4" t="s">
        <v>293</v>
      </c>
      <c r="F435" s="4" t="s">
        <v>22</v>
      </c>
      <c r="G435" s="10">
        <f>(C435-VLOOKUP(E435,Riders!$A$2:$E$7777,4,FALSE))/365</f>
        <v>22.230136986301371</v>
      </c>
      <c r="H435" s="4">
        <v>25</v>
      </c>
      <c r="I435" s="3">
        <v>4.827</v>
      </c>
      <c r="J435" s="19">
        <f t="shared" si="26"/>
        <v>4.8770271712760795</v>
      </c>
      <c r="K435" s="41">
        <f t="shared" si="25"/>
        <v>5.0027171276079585E-2</v>
      </c>
      <c r="L435" s="19">
        <v>9.7040271712760795</v>
      </c>
      <c r="M435" s="3">
        <v>74.195999999999998</v>
      </c>
    </row>
    <row r="436" spans="1:13">
      <c r="A436" s="4" t="s">
        <v>215</v>
      </c>
      <c r="B436" s="4">
        <v>2020</v>
      </c>
      <c r="C436" s="5">
        <v>43890</v>
      </c>
      <c r="D436" s="4" t="s">
        <v>19</v>
      </c>
      <c r="E436" s="4" t="s">
        <v>904</v>
      </c>
      <c r="F436" s="4" t="s">
        <v>33</v>
      </c>
      <c r="G436" s="10">
        <f>(C436-VLOOKUP(E436,Riders!$A$2:$E$7777,4,FALSE))/365</f>
        <v>29.046575342465754</v>
      </c>
      <c r="H436" s="4">
        <v>26</v>
      </c>
      <c r="I436" s="3">
        <v>4.8380000000000001</v>
      </c>
      <c r="J436" s="19">
        <f t="shared" si="26"/>
        <v>4.9150579900573002</v>
      </c>
      <c r="K436" s="41">
        <f t="shared" si="25"/>
        <v>7.7057990057300074E-2</v>
      </c>
      <c r="L436" s="19">
        <v>9.7530579900573002</v>
      </c>
      <c r="M436" s="3">
        <v>73.822999999999993</v>
      </c>
    </row>
    <row r="437" spans="1:13">
      <c r="A437" s="4" t="s">
        <v>215</v>
      </c>
      <c r="B437" s="4">
        <v>2020</v>
      </c>
      <c r="C437" s="5">
        <v>43890</v>
      </c>
      <c r="D437" s="4" t="s">
        <v>19</v>
      </c>
      <c r="E437" s="4" t="s">
        <v>230</v>
      </c>
      <c r="F437" s="4" t="s">
        <v>210</v>
      </c>
      <c r="G437" s="10">
        <f>(C437-VLOOKUP(E437,Riders!$A$2:$E$7777,4,FALSE))/365</f>
        <v>21.197260273972603</v>
      </c>
      <c r="H437" s="4">
        <v>27</v>
      </c>
      <c r="I437" s="3">
        <v>4.83</v>
      </c>
      <c r="J437" s="19">
        <f t="shared" si="26"/>
        <v>4.9340358014646064</v>
      </c>
      <c r="K437" s="41">
        <f t="shared" si="25"/>
        <v>0.10403580146460634</v>
      </c>
      <c r="L437" s="19">
        <v>9.7640358014646065</v>
      </c>
      <c r="M437" s="3">
        <v>73.739999999999995</v>
      </c>
    </row>
    <row r="438" spans="1:13">
      <c r="A438" s="4" t="s">
        <v>215</v>
      </c>
      <c r="B438" s="4">
        <v>2020</v>
      </c>
      <c r="C438" s="5">
        <v>43890</v>
      </c>
      <c r="D438" s="4" t="s">
        <v>19</v>
      </c>
      <c r="E438" s="42" t="s">
        <v>141</v>
      </c>
      <c r="F438" s="4" t="s">
        <v>93</v>
      </c>
      <c r="G438" s="10">
        <f>(C438-VLOOKUP(E438,Riders!$A$2:$E$7777,4,FALSE))/365</f>
        <v>24.909589041095892</v>
      </c>
      <c r="H438" s="4">
        <v>28</v>
      </c>
      <c r="I438" s="3">
        <v>4.8129999999999997</v>
      </c>
      <c r="J438" s="19">
        <f t="shared" si="26"/>
        <v>4.9519627710794358</v>
      </c>
      <c r="K438" s="41">
        <f t="shared" si="25"/>
        <v>0.13896277107943611</v>
      </c>
      <c r="L438" s="19">
        <v>9.7649627710794356</v>
      </c>
      <c r="M438" s="3">
        <v>73.733000000000004</v>
      </c>
    </row>
    <row r="439" spans="1:13">
      <c r="A439" s="4" t="s">
        <v>215</v>
      </c>
      <c r="B439" s="4">
        <v>2020</v>
      </c>
      <c r="C439" s="5">
        <v>43890</v>
      </c>
      <c r="D439" s="4" t="s">
        <v>19</v>
      </c>
      <c r="E439" s="4" t="s">
        <v>211</v>
      </c>
      <c r="F439" s="4" t="s">
        <v>40</v>
      </c>
      <c r="G439" s="10">
        <f>(C439-VLOOKUP(E439,Riders!$A$2:$E$7777,4,FALSE))/365</f>
        <v>28.778082191780822</v>
      </c>
      <c r="H439" s="4">
        <v>29</v>
      </c>
      <c r="I439" s="3">
        <v>4.851</v>
      </c>
      <c r="J439" s="19">
        <f t="shared" si="26"/>
        <v>4.9329380350591103</v>
      </c>
      <c r="K439" s="41">
        <f t="shared" si="25"/>
        <v>8.1938035059110348E-2</v>
      </c>
      <c r="L439" s="19">
        <v>9.7839380350591103</v>
      </c>
      <c r="M439" s="3">
        <v>73.59</v>
      </c>
    </row>
    <row r="440" spans="1:13">
      <c r="A440" s="4" t="s">
        <v>215</v>
      </c>
      <c r="B440" s="4">
        <v>2020</v>
      </c>
      <c r="C440" s="5">
        <v>43890</v>
      </c>
      <c r="D440" s="4" t="s">
        <v>19</v>
      </c>
      <c r="E440" s="42" t="s">
        <v>227</v>
      </c>
      <c r="F440" s="4" t="s">
        <v>150</v>
      </c>
      <c r="G440" s="10">
        <f>(C440-VLOOKUP(E440,Riders!$A$2:$E$7777,4,FALSE))/365</f>
        <v>22.016438356164382</v>
      </c>
      <c r="H440" s="4">
        <v>30</v>
      </c>
      <c r="I440" s="3">
        <v>4.843</v>
      </c>
      <c r="J440" s="19">
        <f t="shared" si="26"/>
        <v>4.9639929307925961</v>
      </c>
      <c r="K440" s="41">
        <f t="shared" si="25"/>
        <v>0.1209929307925961</v>
      </c>
      <c r="L440" s="19">
        <v>9.806992930792596</v>
      </c>
      <c r="M440" s="3">
        <v>73.417000000000002</v>
      </c>
    </row>
    <row r="441" spans="1:13">
      <c r="A441" s="4" t="s">
        <v>215</v>
      </c>
      <c r="B441" s="4">
        <v>2020</v>
      </c>
      <c r="C441" s="5">
        <v>43890</v>
      </c>
      <c r="D441" s="4" t="s">
        <v>19</v>
      </c>
      <c r="E441" s="3" t="s">
        <v>170</v>
      </c>
      <c r="F441" s="4" t="s">
        <v>40</v>
      </c>
      <c r="G441" s="10">
        <f>(C441-VLOOKUP(E441,Riders!$A$2:$E$7777,4,FALSE))/365</f>
        <v>21.375342465753423</v>
      </c>
      <c r="H441" s="4">
        <v>31</v>
      </c>
      <c r="I441" s="3">
        <v>4.8529999999999998</v>
      </c>
      <c r="J441" s="19">
        <f t="shared" si="26"/>
        <v>4.9819907113976623</v>
      </c>
      <c r="K441" s="41">
        <f t="shared" si="25"/>
        <v>0.12899071139766249</v>
      </c>
      <c r="L441" s="19">
        <v>9.834990711397662</v>
      </c>
      <c r="M441" s="3">
        <v>73.207999999999998</v>
      </c>
    </row>
    <row r="442" spans="1:13">
      <c r="A442" s="4" t="s">
        <v>215</v>
      </c>
      <c r="B442" s="4">
        <v>2020</v>
      </c>
      <c r="C442" s="5">
        <v>43890</v>
      </c>
      <c r="D442" s="4" t="s">
        <v>19</v>
      </c>
      <c r="E442" s="42" t="s">
        <v>48</v>
      </c>
      <c r="F442" s="4" t="s">
        <v>42</v>
      </c>
      <c r="G442" s="10">
        <f>(C442-VLOOKUP(E442,Riders!$A$2:$E$7777,4,FALSE))/365</f>
        <v>25.63013698630137</v>
      </c>
      <c r="H442" s="4">
        <v>32</v>
      </c>
      <c r="I442" s="3">
        <v>4.899</v>
      </c>
      <c r="J442" s="19">
        <f t="shared" si="26"/>
        <v>5.0369682049017444</v>
      </c>
      <c r="K442" s="41">
        <f t="shared" si="25"/>
        <v>0.13796820490174433</v>
      </c>
      <c r="L442" s="19">
        <v>9.9359682049017444</v>
      </c>
      <c r="M442" s="3">
        <v>72.463999999999999</v>
      </c>
    </row>
    <row r="443" spans="1:13">
      <c r="A443" s="4" t="s">
        <v>215</v>
      </c>
      <c r="B443" s="4">
        <v>2020</v>
      </c>
      <c r="C443" s="5">
        <v>43890</v>
      </c>
      <c r="D443" s="4" t="s">
        <v>19</v>
      </c>
      <c r="E443" s="42" t="s">
        <v>49</v>
      </c>
      <c r="F443" s="4" t="s">
        <v>50</v>
      </c>
      <c r="G443" s="10">
        <f>(C443-VLOOKUP(E443,Riders!$A$2:$E$7777,4,FALSE))/365</f>
        <v>22.254794520547946</v>
      </c>
      <c r="H443" s="4">
        <v>33</v>
      </c>
      <c r="I443" s="3">
        <v>4.9509999999999996</v>
      </c>
      <c r="J443" s="19">
        <f t="shared" si="26"/>
        <v>4.9940261056935276</v>
      </c>
      <c r="K443" s="41">
        <f t="shared" si="25"/>
        <v>4.3026105693527938E-2</v>
      </c>
      <c r="L443" s="19">
        <v>9.9450261056935272</v>
      </c>
      <c r="M443" s="3">
        <v>72.397999999999996</v>
      </c>
    </row>
    <row r="444" spans="1:13">
      <c r="A444" s="4" t="s">
        <v>215</v>
      </c>
      <c r="B444" s="4">
        <v>2020</v>
      </c>
      <c r="C444" s="5">
        <v>43890</v>
      </c>
      <c r="D444" s="4" t="s">
        <v>19</v>
      </c>
      <c r="E444" s="4" t="s">
        <v>60</v>
      </c>
      <c r="F444" s="4" t="s">
        <v>61</v>
      </c>
      <c r="G444" s="10">
        <f>(C444-VLOOKUP(E444,Riders!$A$2:$E$7777,4,FALSE))/365</f>
        <v>30.276712328767122</v>
      </c>
      <c r="H444" s="4">
        <v>34</v>
      </c>
      <c r="I444" s="3">
        <v>5.0460000000000003</v>
      </c>
      <c r="J444" s="19">
        <f t="shared" si="26"/>
        <v>5.1380195759487401</v>
      </c>
      <c r="K444" s="41">
        <f t="shared" si="25"/>
        <v>9.2019575948739885E-2</v>
      </c>
      <c r="L444" s="19">
        <v>10.18401957594874</v>
      </c>
      <c r="M444" s="3">
        <v>70.698999999999998</v>
      </c>
    </row>
    <row r="445" spans="1:13">
      <c r="A445" s="1" t="s">
        <v>160</v>
      </c>
      <c r="B445" s="1">
        <v>2020</v>
      </c>
      <c r="C445" s="2">
        <v>43856</v>
      </c>
      <c r="D445" s="1" t="s">
        <v>64</v>
      </c>
      <c r="E445" s="1" t="s">
        <v>200</v>
      </c>
      <c r="F445" s="1" t="s">
        <v>44</v>
      </c>
      <c r="G445" s="10">
        <f>(C445-VLOOKUP(E445,Riders!$A$2:$E$7777,4,FALSE))/365</f>
        <v>24.536986301369861</v>
      </c>
      <c r="H445" s="1">
        <v>1</v>
      </c>
      <c r="I445" s="3">
        <v>4.7699999999999996</v>
      </c>
      <c r="J445" s="19">
        <v>4.8870409217109056</v>
      </c>
      <c r="K445" s="41">
        <f t="shared" si="25"/>
        <v>0.11704092171090608</v>
      </c>
      <c r="L445" s="19">
        <f t="shared" ref="L445:L475" si="27">3.6*200/M445</f>
        <v>9.6570409217109052</v>
      </c>
      <c r="M445" s="3">
        <v>74.557000000000002</v>
      </c>
    </row>
    <row r="446" spans="1:13">
      <c r="A446" s="1" t="s">
        <v>160</v>
      </c>
      <c r="B446" s="1">
        <v>2020</v>
      </c>
      <c r="C446" s="2">
        <v>43856</v>
      </c>
      <c r="D446" s="1" t="s">
        <v>64</v>
      </c>
      <c r="E446" s="1" t="s">
        <v>871</v>
      </c>
      <c r="F446" s="1" t="s">
        <v>26</v>
      </c>
      <c r="G446" s="10">
        <f>(C446-VLOOKUP(E446,Riders!$A$2:$E$7777,4,FALSE))/365</f>
        <v>32.010958904109586</v>
      </c>
      <c r="H446" s="1">
        <v>2</v>
      </c>
      <c r="I446" s="3">
        <v>4.798</v>
      </c>
      <c r="J446" s="19">
        <v>4.8669484536082486</v>
      </c>
      <c r="K446" s="41">
        <f t="shared" si="25"/>
        <v>6.8948453608248528E-2</v>
      </c>
      <c r="L446" s="19">
        <f t="shared" si="27"/>
        <v>9.6649484536082486</v>
      </c>
      <c r="M446" s="3">
        <v>74.495999999999995</v>
      </c>
    </row>
    <row r="447" spans="1:13">
      <c r="A447" s="1" t="s">
        <v>160</v>
      </c>
      <c r="B447" s="1">
        <v>2020</v>
      </c>
      <c r="C447" s="2">
        <v>43856</v>
      </c>
      <c r="D447" s="1" t="s">
        <v>64</v>
      </c>
      <c r="E447" s="1" t="s">
        <v>132</v>
      </c>
      <c r="F447" s="1" t="s">
        <v>214</v>
      </c>
      <c r="G447" s="10">
        <f>(C447-VLOOKUP(E447,Riders!$A$2:$E$7777,4,FALSE))/365</f>
        <v>20.279452054794522</v>
      </c>
      <c r="H447" s="1">
        <v>3</v>
      </c>
      <c r="I447" s="3">
        <v>4.8550000000000004</v>
      </c>
      <c r="J447" s="19">
        <v>4.90004010405376</v>
      </c>
      <c r="K447" s="41">
        <f t="shared" si="25"/>
        <v>4.5040104053759578E-2</v>
      </c>
      <c r="L447" s="19">
        <f t="shared" si="27"/>
        <v>9.7550401040537604</v>
      </c>
      <c r="M447" s="3">
        <v>73.808000000000007</v>
      </c>
    </row>
    <row r="448" spans="1:13">
      <c r="A448" s="1" t="s">
        <v>160</v>
      </c>
      <c r="B448" s="1">
        <v>2020</v>
      </c>
      <c r="C448" s="2">
        <v>43856</v>
      </c>
      <c r="D448" s="1" t="s">
        <v>64</v>
      </c>
      <c r="E448" s="40" t="s">
        <v>29</v>
      </c>
      <c r="F448" s="1" t="s">
        <v>30</v>
      </c>
      <c r="G448" s="10">
        <f>(C448-VLOOKUP(E448,Riders!$A$2:$E$7777,4,FALSE))/365</f>
        <v>23.923287671232877</v>
      </c>
      <c r="H448" s="1">
        <v>4</v>
      </c>
      <c r="I448" s="3">
        <v>4.835</v>
      </c>
      <c r="J448" s="19">
        <v>4.9420294125634827</v>
      </c>
      <c r="K448" s="41">
        <f t="shared" si="25"/>
        <v>0.10702941256348275</v>
      </c>
      <c r="L448" s="19">
        <f t="shared" si="27"/>
        <v>9.7770294125634827</v>
      </c>
      <c r="M448" s="3">
        <v>73.641999999999996</v>
      </c>
    </row>
    <row r="449" spans="1:13">
      <c r="A449" s="1" t="s">
        <v>160</v>
      </c>
      <c r="B449" s="1">
        <v>2020</v>
      </c>
      <c r="C449" s="2">
        <v>43856</v>
      </c>
      <c r="D449" s="1" t="s">
        <v>64</v>
      </c>
      <c r="E449" s="1" t="s">
        <v>94</v>
      </c>
      <c r="F449" s="1" t="s">
        <v>26</v>
      </c>
      <c r="G449" s="10">
        <f>(C449-VLOOKUP(E449,Riders!$A$2:$E$7777,4,FALSE))/365</f>
        <v>21.027397260273972</v>
      </c>
      <c r="H449" s="1">
        <v>5</v>
      </c>
      <c r="I449" s="3">
        <v>4.891</v>
      </c>
      <c r="J449" s="19">
        <v>4.9139896502887019</v>
      </c>
      <c r="K449" s="41">
        <f t="shared" si="25"/>
        <v>2.2989650288701924E-2</v>
      </c>
      <c r="L449" s="19">
        <f t="shared" si="27"/>
        <v>9.804989650288702</v>
      </c>
      <c r="M449" s="3">
        <v>73.432000000000002</v>
      </c>
    </row>
    <row r="450" spans="1:13">
      <c r="A450" s="1" t="s">
        <v>160</v>
      </c>
      <c r="B450" s="1">
        <v>2020</v>
      </c>
      <c r="C450" s="2">
        <v>43856</v>
      </c>
      <c r="D450" s="1" t="s">
        <v>64</v>
      </c>
      <c r="E450" s="3" t="s">
        <v>106</v>
      </c>
      <c r="F450" s="1" t="s">
        <v>107</v>
      </c>
      <c r="G450" s="10">
        <f>(C450-VLOOKUP(E450,Riders!$A$2:$E$7777,4,FALSE))/365</f>
        <v>26.287671232876711</v>
      </c>
      <c r="H450" s="1">
        <v>6</v>
      </c>
      <c r="I450" s="3">
        <v>4.8449999999999998</v>
      </c>
      <c r="J450" s="19">
        <v>4.9630616818101325</v>
      </c>
      <c r="K450" s="41">
        <f t="shared" si="25"/>
        <v>0.11806168181013277</v>
      </c>
      <c r="L450" s="19">
        <f t="shared" si="27"/>
        <v>9.8080616818101323</v>
      </c>
      <c r="M450" s="3">
        <v>73.409000000000006</v>
      </c>
    </row>
    <row r="451" spans="1:13">
      <c r="A451" s="1" t="s">
        <v>160</v>
      </c>
      <c r="B451" s="1">
        <v>2020</v>
      </c>
      <c r="C451" s="2">
        <v>43856</v>
      </c>
      <c r="D451" s="1" t="s">
        <v>64</v>
      </c>
      <c r="E451" s="1" t="s">
        <v>203</v>
      </c>
      <c r="F451" s="1" t="s">
        <v>100</v>
      </c>
      <c r="G451" s="10">
        <f>(C451-VLOOKUP(E451,Riders!$A$2:$E$7777,4,FALSE))/365</f>
        <v>20.895890410958906</v>
      </c>
      <c r="H451" s="1">
        <v>7</v>
      </c>
      <c r="I451" s="3">
        <v>4.88</v>
      </c>
      <c r="J451" s="19">
        <v>4.9319378577269015</v>
      </c>
      <c r="K451" s="41">
        <f t="shared" si="25"/>
        <v>5.1937857726901626E-2</v>
      </c>
      <c r="L451" s="19">
        <f t="shared" si="27"/>
        <v>9.8119378577269014</v>
      </c>
      <c r="M451" s="3">
        <v>73.38</v>
      </c>
    </row>
    <row r="452" spans="1:13">
      <c r="A452" s="1" t="s">
        <v>160</v>
      </c>
      <c r="B452" s="1">
        <v>2020</v>
      </c>
      <c r="C452" s="2">
        <v>43856</v>
      </c>
      <c r="D452" s="1" t="s">
        <v>64</v>
      </c>
      <c r="E452" s="40" t="s">
        <v>169</v>
      </c>
      <c r="F452" s="1" t="s">
        <v>80</v>
      </c>
      <c r="G452" s="10">
        <f>(C452-VLOOKUP(E452,Riders!$A$2:$E$7777,4,FALSE))/365</f>
        <v>29.586301369863012</v>
      </c>
      <c r="H452" s="1">
        <v>8</v>
      </c>
      <c r="I452" s="3">
        <v>4.859</v>
      </c>
      <c r="J452" s="19">
        <v>4.966997952917092</v>
      </c>
      <c r="K452" s="41">
        <f t="shared" si="25"/>
        <v>0.10799795291709202</v>
      </c>
      <c r="L452" s="19">
        <f t="shared" si="27"/>
        <v>9.825997952917092</v>
      </c>
      <c r="M452" s="3">
        <v>73.275000000000006</v>
      </c>
    </row>
    <row r="453" spans="1:13">
      <c r="A453" s="1" t="s">
        <v>160</v>
      </c>
      <c r="B453" s="1">
        <v>2020</v>
      </c>
      <c r="C453" s="2">
        <v>43856</v>
      </c>
      <c r="D453" s="1" t="s">
        <v>64</v>
      </c>
      <c r="E453" s="1" t="s">
        <v>199</v>
      </c>
      <c r="F453" s="1" t="s">
        <v>37</v>
      </c>
      <c r="G453" s="10">
        <f>(C453-VLOOKUP(E453,Riders!$A$2:$E$7777,4,FALSE))/365</f>
        <v>25.241095890410961</v>
      </c>
      <c r="H453" s="1">
        <v>9</v>
      </c>
      <c r="I453" s="3">
        <v>4.8860000000000001</v>
      </c>
      <c r="J453" s="19">
        <v>4.9530226570827294</v>
      </c>
      <c r="K453" s="41">
        <f t="shared" si="25"/>
        <v>6.7022657082729253E-2</v>
      </c>
      <c r="L453" s="19">
        <f t="shared" si="27"/>
        <v>9.8390226570827295</v>
      </c>
      <c r="M453" s="3">
        <v>73.177999999999997</v>
      </c>
    </row>
    <row r="454" spans="1:13">
      <c r="A454" s="1" t="s">
        <v>160</v>
      </c>
      <c r="B454" s="1">
        <v>2020</v>
      </c>
      <c r="C454" s="2">
        <v>43856</v>
      </c>
      <c r="D454" s="1" t="s">
        <v>64</v>
      </c>
      <c r="E454" s="1" t="s">
        <v>172</v>
      </c>
      <c r="F454" s="1" t="s">
        <v>35</v>
      </c>
      <c r="G454" s="10">
        <f>(C454-VLOOKUP(E454,Riders!$A$2:$E$7777,4,FALSE))/365</f>
        <v>29.715068493150685</v>
      </c>
      <c r="H454" s="1">
        <v>10</v>
      </c>
      <c r="I454" s="3">
        <v>4.923</v>
      </c>
      <c r="J454" s="19">
        <v>4.9509697472538026</v>
      </c>
      <c r="K454" s="41">
        <f t="shared" si="25"/>
        <v>2.7969747253802524E-2</v>
      </c>
      <c r="L454" s="19">
        <f t="shared" si="27"/>
        <v>9.8739697472538026</v>
      </c>
      <c r="M454" s="3">
        <v>72.918999999999997</v>
      </c>
    </row>
    <row r="455" spans="1:13">
      <c r="A455" s="1" t="s">
        <v>160</v>
      </c>
      <c r="B455" s="1">
        <v>2020</v>
      </c>
      <c r="C455" s="2">
        <v>43856</v>
      </c>
      <c r="D455" s="1" t="s">
        <v>64</v>
      </c>
      <c r="E455" s="1" t="s">
        <v>141</v>
      </c>
      <c r="F455" s="1" t="s">
        <v>93</v>
      </c>
      <c r="G455" s="10">
        <f>(C455-VLOOKUP(E455,Riders!$A$2:$E$7777,4,FALSE))/365</f>
        <v>24.816438356164383</v>
      </c>
      <c r="H455" s="1">
        <v>11</v>
      </c>
      <c r="I455" s="3">
        <v>4.8710000000000004</v>
      </c>
      <c r="J455" s="19">
        <v>5.0120505682754075</v>
      </c>
      <c r="K455" s="41">
        <f t="shared" si="25"/>
        <v>0.14105056827540707</v>
      </c>
      <c r="L455" s="19">
        <f t="shared" si="27"/>
        <v>9.883050568275408</v>
      </c>
      <c r="M455" s="3">
        <v>72.852000000000004</v>
      </c>
    </row>
    <row r="456" spans="1:13">
      <c r="A456" s="1" t="s">
        <v>160</v>
      </c>
      <c r="B456" s="1">
        <v>2020</v>
      </c>
      <c r="C456" s="2">
        <v>43856</v>
      </c>
      <c r="D456" s="1" t="s">
        <v>64</v>
      </c>
      <c r="E456" s="1" t="s">
        <v>181</v>
      </c>
      <c r="F456" s="1" t="s">
        <v>32</v>
      </c>
      <c r="G456" s="10">
        <f>(C456-VLOOKUP(E456,Riders!$A$2:$E$7777,4,FALSE))/365</f>
        <v>28.583561643835615</v>
      </c>
      <c r="H456" s="1">
        <v>12</v>
      </c>
      <c r="I456" s="3">
        <v>4.8789999999999996</v>
      </c>
      <c r="J456" s="19">
        <v>5.0050002745555631</v>
      </c>
      <c r="K456" s="41">
        <f t="shared" si="25"/>
        <v>0.12600027455556351</v>
      </c>
      <c r="L456" s="19">
        <f t="shared" si="27"/>
        <v>9.8840002745555626</v>
      </c>
      <c r="M456" s="3">
        <v>72.844999999999999</v>
      </c>
    </row>
    <row r="457" spans="1:13">
      <c r="A457" s="1" t="s">
        <v>160</v>
      </c>
      <c r="B457" s="1">
        <v>2020</v>
      </c>
      <c r="C457" s="2">
        <v>43856</v>
      </c>
      <c r="D457" s="1" t="s">
        <v>64</v>
      </c>
      <c r="E457" s="1" t="s">
        <v>252</v>
      </c>
      <c r="F457" s="1" t="s">
        <v>30</v>
      </c>
      <c r="G457" s="10">
        <f>(C457-VLOOKUP(E457,Riders!$A$2:$E$7777,4,FALSE))/365</f>
        <v>30.052054794520547</v>
      </c>
      <c r="H457" s="1">
        <v>13</v>
      </c>
      <c r="I457" s="3">
        <v>4.9080000000000004</v>
      </c>
      <c r="J457" s="19">
        <v>4.9929900990099005</v>
      </c>
      <c r="K457" s="41">
        <f t="shared" si="25"/>
        <v>8.4990099009900177E-2</v>
      </c>
      <c r="L457" s="19">
        <f t="shared" si="27"/>
        <v>9.9009900990099009</v>
      </c>
      <c r="M457" s="3">
        <v>72.72</v>
      </c>
    </row>
    <row r="458" spans="1:13">
      <c r="A458" s="1" t="s">
        <v>160</v>
      </c>
      <c r="B458" s="1">
        <v>2020</v>
      </c>
      <c r="C458" s="2">
        <v>43856</v>
      </c>
      <c r="D458" s="1" t="s">
        <v>64</v>
      </c>
      <c r="E458" s="1" t="s">
        <v>227</v>
      </c>
      <c r="F458" s="1" t="s">
        <v>150</v>
      </c>
      <c r="G458" s="10">
        <f>(C458-VLOOKUP(E458,Riders!$A$2:$E$7777,4,FALSE))/365</f>
        <v>21.923287671232877</v>
      </c>
      <c r="H458" s="1">
        <v>14</v>
      </c>
      <c r="I458" s="3">
        <v>4.8920000000000003</v>
      </c>
      <c r="J458" s="19">
        <v>5.0300020395226399</v>
      </c>
      <c r="K458" s="41">
        <f t="shared" si="25"/>
        <v>0.13800203952263956</v>
      </c>
      <c r="L458" s="19">
        <f t="shared" si="27"/>
        <v>9.9220020395226403</v>
      </c>
      <c r="M458" s="3">
        <v>72.566000000000003</v>
      </c>
    </row>
    <row r="459" spans="1:13">
      <c r="A459" s="1" t="s">
        <v>160</v>
      </c>
      <c r="B459" s="1">
        <v>2020</v>
      </c>
      <c r="C459" s="2">
        <v>43856</v>
      </c>
      <c r="D459" s="1" t="s">
        <v>64</v>
      </c>
      <c r="E459" s="1" t="s">
        <v>103</v>
      </c>
      <c r="F459" s="1" t="s">
        <v>37</v>
      </c>
      <c r="G459" s="10">
        <f>(C459-VLOOKUP(E459,Riders!$A$2:$E$7777,4,FALSE))/365</f>
        <v>21.07123287671233</v>
      </c>
      <c r="H459" s="1">
        <v>15</v>
      </c>
      <c r="I459" s="3">
        <v>4.9210000000000003</v>
      </c>
      <c r="J459" s="19">
        <v>5.0040110277900309</v>
      </c>
      <c r="K459" s="41">
        <f t="shared" si="25"/>
        <v>8.3011027790030667E-2</v>
      </c>
      <c r="L459" s="19">
        <f t="shared" si="27"/>
        <v>9.9250110277900312</v>
      </c>
      <c r="M459" s="3">
        <v>72.543999999999997</v>
      </c>
    </row>
    <row r="460" spans="1:13">
      <c r="A460" s="1" t="s">
        <v>160</v>
      </c>
      <c r="B460" s="1">
        <v>2020</v>
      </c>
      <c r="C460" s="2">
        <v>43856</v>
      </c>
      <c r="D460" s="1" t="s">
        <v>64</v>
      </c>
      <c r="E460" s="1" t="s">
        <v>126</v>
      </c>
      <c r="F460" s="1" t="s">
        <v>102</v>
      </c>
      <c r="G460" s="10">
        <f>(C460-VLOOKUP(E460,Riders!$A$2:$E$7777,4,FALSE))/365</f>
        <v>21.356164383561644</v>
      </c>
      <c r="H460" s="1">
        <v>16</v>
      </c>
      <c r="I460" s="3">
        <v>4.8860000000000001</v>
      </c>
      <c r="J460" s="19">
        <v>5.0429802109908293</v>
      </c>
      <c r="K460" s="41">
        <f t="shared" si="25"/>
        <v>0.15698021099082915</v>
      </c>
      <c r="L460" s="19">
        <f t="shared" si="27"/>
        <v>9.9289802109908294</v>
      </c>
      <c r="M460" s="3">
        <v>72.515000000000001</v>
      </c>
    </row>
    <row r="461" spans="1:13">
      <c r="A461" s="1" t="s">
        <v>160</v>
      </c>
      <c r="B461" s="1">
        <v>2020</v>
      </c>
      <c r="C461" s="2">
        <v>43856</v>
      </c>
      <c r="D461" s="1" t="s">
        <v>64</v>
      </c>
      <c r="E461" s="1" t="s">
        <v>57</v>
      </c>
      <c r="F461" s="1" t="s">
        <v>35</v>
      </c>
      <c r="G461" s="10">
        <f>(C461-VLOOKUP(E461,Riders!$A$2:$E$7777,4,FALSE))/365</f>
        <v>26.205479452054796</v>
      </c>
      <c r="H461" s="1">
        <v>17</v>
      </c>
      <c r="I461" s="3">
        <v>4.9210000000000003</v>
      </c>
      <c r="J461" s="19">
        <v>5.0140084861530818</v>
      </c>
      <c r="K461" s="41">
        <f t="shared" si="25"/>
        <v>9.3008486153081549E-2</v>
      </c>
      <c r="L461" s="19">
        <f t="shared" si="27"/>
        <v>9.9350084861530821</v>
      </c>
      <c r="M461" s="3">
        <v>72.471000000000004</v>
      </c>
    </row>
    <row r="462" spans="1:13">
      <c r="A462" s="1" t="s">
        <v>160</v>
      </c>
      <c r="B462" s="1">
        <v>2020</v>
      </c>
      <c r="C462" s="2">
        <v>43856</v>
      </c>
      <c r="D462" s="1" t="s">
        <v>64</v>
      </c>
      <c r="E462" s="3" t="s">
        <v>170</v>
      </c>
      <c r="F462" s="1" t="s">
        <v>40</v>
      </c>
      <c r="G462" s="10">
        <f>(C462-VLOOKUP(E462,Riders!$A$2:$E$7777,4,FALSE))/365</f>
        <v>21.282191780821918</v>
      </c>
      <c r="H462" s="1">
        <v>18</v>
      </c>
      <c r="I462" s="3">
        <v>4.9480000000000004</v>
      </c>
      <c r="J462" s="19">
        <v>5.0240229356527522</v>
      </c>
      <c r="K462" s="41">
        <f t="shared" si="25"/>
        <v>7.6022935652751755E-2</v>
      </c>
      <c r="L462" s="19">
        <f t="shared" si="27"/>
        <v>9.9720229356527526</v>
      </c>
      <c r="M462" s="3">
        <v>72.201999999999998</v>
      </c>
    </row>
    <row r="463" spans="1:13">
      <c r="A463" s="1" t="s">
        <v>160</v>
      </c>
      <c r="B463" s="1">
        <v>2020</v>
      </c>
      <c r="C463" s="2">
        <v>43856</v>
      </c>
      <c r="D463" s="1" t="s">
        <v>64</v>
      </c>
      <c r="E463" s="1" t="s">
        <v>325</v>
      </c>
      <c r="F463" s="1" t="s">
        <v>196</v>
      </c>
      <c r="G463" s="10">
        <f>(C463-VLOOKUP(E463,Riders!$A$2:$E$7777,4,FALSE))/365</f>
        <v>26.81917808219178</v>
      </c>
      <c r="H463" s="1">
        <v>19</v>
      </c>
      <c r="I463" s="3">
        <v>4.952</v>
      </c>
      <c r="J463" s="19">
        <v>5.0280399201596797</v>
      </c>
      <c r="K463" s="41">
        <f t="shared" si="25"/>
        <v>7.6039920159679752E-2</v>
      </c>
      <c r="L463" s="19">
        <f t="shared" si="27"/>
        <v>9.9800399201596797</v>
      </c>
      <c r="M463" s="3">
        <v>72.144000000000005</v>
      </c>
    </row>
    <row r="464" spans="1:13">
      <c r="A464" s="1" t="s">
        <v>160</v>
      </c>
      <c r="B464" s="1">
        <v>2020</v>
      </c>
      <c r="C464" s="2">
        <v>43856</v>
      </c>
      <c r="D464" s="1" t="s">
        <v>64</v>
      </c>
      <c r="E464" s="40" t="s">
        <v>211</v>
      </c>
      <c r="F464" s="1" t="s">
        <v>40</v>
      </c>
      <c r="G464" s="10">
        <f>(C464-VLOOKUP(E464,Riders!$A$2:$E$7777,4,FALSE))/365</f>
        <v>28.684931506849313</v>
      </c>
      <c r="H464" s="1">
        <v>20</v>
      </c>
      <c r="I464" s="3">
        <v>4.944</v>
      </c>
      <c r="J464" s="19">
        <v>5.037008359094501</v>
      </c>
      <c r="K464" s="41">
        <f t="shared" si="25"/>
        <v>9.3008359094501003E-2</v>
      </c>
      <c r="L464" s="19">
        <f t="shared" si="27"/>
        <v>9.9810083590945009</v>
      </c>
      <c r="M464" s="3">
        <v>72.137</v>
      </c>
    </row>
    <row r="465" spans="1:13">
      <c r="A465" s="1" t="s">
        <v>160</v>
      </c>
      <c r="B465" s="1">
        <v>2020</v>
      </c>
      <c r="C465" s="2">
        <v>43856</v>
      </c>
      <c r="D465" s="1" t="s">
        <v>64</v>
      </c>
      <c r="E465" s="1" t="s">
        <v>98</v>
      </c>
      <c r="F465" s="1" t="s">
        <v>42</v>
      </c>
      <c r="G465" s="10">
        <f>(C465-VLOOKUP(E465,Riders!$A$2:$E$7777,4,FALSE))/365</f>
        <v>21.260273972602739</v>
      </c>
      <c r="H465" s="1">
        <v>21</v>
      </c>
      <c r="I465" s="3">
        <v>4.9509999999999996</v>
      </c>
      <c r="J465" s="19">
        <v>5.0609587284812418</v>
      </c>
      <c r="K465" s="41">
        <f t="shared" si="25"/>
        <v>0.10995872848124222</v>
      </c>
      <c r="L465" s="19">
        <f t="shared" si="27"/>
        <v>10.011958728481241</v>
      </c>
      <c r="M465" s="3">
        <v>71.914000000000001</v>
      </c>
    </row>
    <row r="466" spans="1:13">
      <c r="A466" s="1" t="s">
        <v>160</v>
      </c>
      <c r="B466" s="1">
        <v>2020</v>
      </c>
      <c r="C466" s="2">
        <v>43856</v>
      </c>
      <c r="D466" s="1" t="s">
        <v>64</v>
      </c>
      <c r="E466" s="1" t="s">
        <v>787</v>
      </c>
      <c r="F466" s="1" t="s">
        <v>196</v>
      </c>
      <c r="G466" s="10">
        <f>(C466-VLOOKUP(E466,Riders!$A$2:$E$7777,4,FALSE))/365</f>
        <v>25.909589041095892</v>
      </c>
      <c r="H466" s="1">
        <v>22</v>
      </c>
      <c r="I466" s="3">
        <v>4.9800000000000004</v>
      </c>
      <c r="J466" s="19">
        <v>5.0639422473320774</v>
      </c>
      <c r="K466" s="41">
        <f t="shared" si="25"/>
        <v>8.3942247332077002E-2</v>
      </c>
      <c r="L466" s="19">
        <f t="shared" si="27"/>
        <v>10.043942247332078</v>
      </c>
      <c r="M466" s="3">
        <v>71.685000000000002</v>
      </c>
    </row>
    <row r="467" spans="1:13">
      <c r="A467" s="1" t="s">
        <v>160</v>
      </c>
      <c r="B467" s="1">
        <v>2020</v>
      </c>
      <c r="C467" s="2">
        <v>43856</v>
      </c>
      <c r="D467" s="1" t="s">
        <v>64</v>
      </c>
      <c r="E467" s="40" t="s">
        <v>48</v>
      </c>
      <c r="F467" s="1" t="s">
        <v>42</v>
      </c>
      <c r="G467" s="10">
        <f>(C467-VLOOKUP(E467,Riders!$A$2:$E$7777,4,FALSE))/365</f>
        <v>25.536986301369861</v>
      </c>
      <c r="H467" s="1">
        <v>23</v>
      </c>
      <c r="I467" s="3">
        <v>4.9729999999999999</v>
      </c>
      <c r="J467" s="19">
        <v>5.0750071452495247</v>
      </c>
      <c r="K467" s="41">
        <f t="shared" ref="K467:K530" si="28">J467-I467</f>
        <v>0.10200714524952481</v>
      </c>
      <c r="L467" s="19">
        <f t="shared" si="27"/>
        <v>10.048007145249525</v>
      </c>
      <c r="M467" s="3">
        <v>71.656000000000006</v>
      </c>
    </row>
    <row r="468" spans="1:13">
      <c r="A468" s="1" t="s">
        <v>160</v>
      </c>
      <c r="B468" s="1">
        <v>2020</v>
      </c>
      <c r="C468" s="2">
        <v>43856</v>
      </c>
      <c r="D468" s="1" t="s">
        <v>64</v>
      </c>
      <c r="E468" s="3" t="s">
        <v>1267</v>
      </c>
      <c r="F468" s="1" t="s">
        <v>28</v>
      </c>
      <c r="G468" s="10">
        <f>(C468-VLOOKUP(E468,Riders!$A$2:$E$7777,4,FALSE))/365</f>
        <v>18.80821917808219</v>
      </c>
      <c r="H468" s="1">
        <v>24</v>
      </c>
      <c r="I468" s="3">
        <v>5.048</v>
      </c>
      <c r="J468" s="19">
        <v>5.0449391479877193</v>
      </c>
      <c r="K468" s="41">
        <f t="shared" si="28"/>
        <v>-3.0608520122807903E-3</v>
      </c>
      <c r="L468" s="19">
        <f t="shared" si="27"/>
        <v>10.092939147987719</v>
      </c>
      <c r="M468" s="3">
        <v>71.337000000000003</v>
      </c>
    </row>
    <row r="469" spans="1:13">
      <c r="A469" s="1" t="s">
        <v>160</v>
      </c>
      <c r="B469" s="1">
        <v>2020</v>
      </c>
      <c r="C469" s="2">
        <v>43856</v>
      </c>
      <c r="D469" s="1" t="s">
        <v>64</v>
      </c>
      <c r="E469" s="1" t="s">
        <v>942</v>
      </c>
      <c r="F469" s="1" t="s">
        <v>28</v>
      </c>
      <c r="G469" s="10">
        <f>(C469-VLOOKUP(E469,Riders!$A$2:$E$7777,4,FALSE))/365</f>
        <v>20.421917808219177</v>
      </c>
      <c r="H469" s="1">
        <v>25</v>
      </c>
      <c r="I469" s="3">
        <v>5.0010000000000003</v>
      </c>
      <c r="J469" s="19">
        <v>5.0950527238308903</v>
      </c>
      <c r="K469" s="41">
        <f t="shared" si="28"/>
        <v>9.4052723830889917E-2</v>
      </c>
      <c r="L469" s="19">
        <f t="shared" si="27"/>
        <v>10.096052723830891</v>
      </c>
      <c r="M469" s="3">
        <v>71.314999999999998</v>
      </c>
    </row>
    <row r="470" spans="1:13">
      <c r="A470" s="1" t="s">
        <v>160</v>
      </c>
      <c r="B470" s="1">
        <v>2020</v>
      </c>
      <c r="C470" s="2">
        <v>43856</v>
      </c>
      <c r="D470" s="1" t="s">
        <v>64</v>
      </c>
      <c r="E470" s="1" t="s">
        <v>212</v>
      </c>
      <c r="F470" s="1" t="s">
        <v>162</v>
      </c>
      <c r="G470" s="10">
        <f>(C470-VLOOKUP(E470,Riders!$A$2:$E$7777,4,FALSE))/365</f>
        <v>24.052054794520547</v>
      </c>
      <c r="H470" s="1">
        <v>26</v>
      </c>
      <c r="I470" s="3">
        <v>5.03</v>
      </c>
      <c r="J470" s="19">
        <v>5.1649789728558675</v>
      </c>
      <c r="K470" s="41">
        <f t="shared" si="28"/>
        <v>0.13497897285586724</v>
      </c>
      <c r="L470" s="19">
        <f t="shared" si="27"/>
        <v>10.194978972855868</v>
      </c>
      <c r="M470" s="3">
        <v>70.623000000000005</v>
      </c>
    </row>
    <row r="471" spans="1:13">
      <c r="A471" s="1" t="s">
        <v>160</v>
      </c>
      <c r="B471" s="1">
        <v>2020</v>
      </c>
      <c r="C471" s="2">
        <v>43856</v>
      </c>
      <c r="D471" s="1" t="s">
        <v>64</v>
      </c>
      <c r="E471" s="1" t="s">
        <v>136</v>
      </c>
      <c r="F471" s="1" t="s">
        <v>102</v>
      </c>
      <c r="G471" s="10">
        <f>(C471-VLOOKUP(E471,Riders!$A$2:$E$7777,4,FALSE))/365</f>
        <v>26.093150684931508</v>
      </c>
      <c r="H471" s="1">
        <v>27</v>
      </c>
      <c r="I471" s="3">
        <v>5.056</v>
      </c>
      <c r="J471" s="19">
        <v>5.1440340001133338</v>
      </c>
      <c r="K471" s="41">
        <f t="shared" si="28"/>
        <v>8.8034000113333732E-2</v>
      </c>
      <c r="L471" s="19">
        <f t="shared" si="27"/>
        <v>10.200034000113334</v>
      </c>
      <c r="M471" s="3">
        <v>70.587999999999994</v>
      </c>
    </row>
    <row r="472" spans="1:13">
      <c r="A472" s="1" t="s">
        <v>160</v>
      </c>
      <c r="B472" s="1">
        <v>2020</v>
      </c>
      <c r="C472" s="2">
        <v>43856</v>
      </c>
      <c r="D472" s="1" t="s">
        <v>64</v>
      </c>
      <c r="E472" s="1" t="s">
        <v>55</v>
      </c>
      <c r="F472" s="1" t="s">
        <v>56</v>
      </c>
      <c r="G472" s="10">
        <f>(C472-VLOOKUP(E472,Riders!$A$2:$E$7777,4,FALSE))/365</f>
        <v>20.038356164383561</v>
      </c>
      <c r="H472" s="1">
        <v>28</v>
      </c>
      <c r="I472" s="3">
        <v>5.07</v>
      </c>
      <c r="J472" s="19">
        <v>5.1849494374020804</v>
      </c>
      <c r="K472" s="41">
        <f t="shared" si="28"/>
        <v>0.11494943740208008</v>
      </c>
      <c r="L472" s="19">
        <f t="shared" si="27"/>
        <v>10.254949437402081</v>
      </c>
      <c r="M472" s="3">
        <v>70.209999999999994</v>
      </c>
    </row>
    <row r="473" spans="1:13">
      <c r="A473" s="1" t="s">
        <v>160</v>
      </c>
      <c r="B473" s="1">
        <v>2020</v>
      </c>
      <c r="C473" s="2">
        <v>43856</v>
      </c>
      <c r="D473" s="1" t="s">
        <v>64</v>
      </c>
      <c r="E473" s="40" t="s">
        <v>206</v>
      </c>
      <c r="F473" s="1" t="s">
        <v>56</v>
      </c>
      <c r="G473" s="10">
        <f>(C473-VLOOKUP(E473,Riders!$A$2:$E$7777,4,FALSE))/365</f>
        <v>26.345205479452055</v>
      </c>
      <c r="H473" s="1">
        <v>29</v>
      </c>
      <c r="I473" s="3">
        <v>5.069</v>
      </c>
      <c r="J473" s="19">
        <v>5.2130421278114953</v>
      </c>
      <c r="K473" s="41">
        <f t="shared" si="28"/>
        <v>0.14404212781149539</v>
      </c>
      <c r="L473" s="19">
        <f t="shared" si="27"/>
        <v>10.282042127811495</v>
      </c>
      <c r="M473" s="3">
        <v>70.025000000000006</v>
      </c>
    </row>
    <row r="474" spans="1:13">
      <c r="A474" s="1" t="s">
        <v>160</v>
      </c>
      <c r="B474" s="1">
        <v>2020</v>
      </c>
      <c r="C474" s="2">
        <v>43856</v>
      </c>
      <c r="D474" s="1" t="s">
        <v>64</v>
      </c>
      <c r="E474" s="1" t="s">
        <v>23</v>
      </c>
      <c r="F474" s="1" t="s">
        <v>24</v>
      </c>
      <c r="G474" s="10">
        <f>(C474-VLOOKUP(E474,Riders!$A$2:$E$7777,4,FALSE))/365</f>
        <v>18.276712328767122</v>
      </c>
      <c r="H474" s="1">
        <v>30</v>
      </c>
      <c r="I474" s="3">
        <v>5.0869999999999997</v>
      </c>
      <c r="J474" s="19">
        <v>5.2440232017562742</v>
      </c>
      <c r="K474" s="41">
        <f t="shared" si="28"/>
        <v>0.15702320175627449</v>
      </c>
      <c r="L474" s="19">
        <f t="shared" si="27"/>
        <v>10.331023201756274</v>
      </c>
      <c r="M474" s="3">
        <v>69.692999999999998</v>
      </c>
    </row>
    <row r="475" spans="1:13">
      <c r="A475" s="1" t="s">
        <v>160</v>
      </c>
      <c r="B475" s="1">
        <v>2020</v>
      </c>
      <c r="C475" s="2">
        <v>43856</v>
      </c>
      <c r="D475" s="1" t="s">
        <v>64</v>
      </c>
      <c r="E475" t="s">
        <v>209</v>
      </c>
      <c r="F475" s="1" t="s">
        <v>210</v>
      </c>
      <c r="G475" s="10">
        <f>(C475-VLOOKUP(E475,Riders!$A$2:$E$7777,4,FALSE))/365</f>
        <v>22.589041095890412</v>
      </c>
      <c r="H475" s="1">
        <v>31</v>
      </c>
      <c r="I475" s="3">
        <v>5.1230000000000002</v>
      </c>
      <c r="J475" s="19">
        <v>5.2580718456680655</v>
      </c>
      <c r="K475" s="41">
        <f t="shared" si="28"/>
        <v>0.13507184566806529</v>
      </c>
      <c r="L475" s="19">
        <f t="shared" si="27"/>
        <v>10.381071845668066</v>
      </c>
      <c r="M475" s="3">
        <v>69.356999999999999</v>
      </c>
    </row>
    <row r="476" spans="1:13">
      <c r="A476" s="4" t="s">
        <v>220</v>
      </c>
      <c r="B476" s="4">
        <v>2019</v>
      </c>
      <c r="C476" s="5">
        <v>43814</v>
      </c>
      <c r="D476" s="4" t="s">
        <v>64</v>
      </c>
      <c r="E476" s="42" t="s">
        <v>200</v>
      </c>
      <c r="F476" s="4" t="s">
        <v>44</v>
      </c>
      <c r="G476" s="10">
        <f>(C476-VLOOKUP(E476,Riders!$A$2:$E$7777,4,FALSE))/365</f>
        <v>24.421917808219177</v>
      </c>
      <c r="H476" s="4">
        <v>1</v>
      </c>
      <c r="I476" s="3">
        <v>4.6849999999999996</v>
      </c>
      <c r="J476" s="19">
        <v>4.7430326838466383</v>
      </c>
      <c r="K476" s="41">
        <f t="shared" si="28"/>
        <v>5.8032683846638733E-2</v>
      </c>
      <c r="L476" s="19">
        <v>9.428032683846638</v>
      </c>
      <c r="M476" s="3">
        <v>76.367999999999995</v>
      </c>
    </row>
    <row r="477" spans="1:13">
      <c r="A477" s="4" t="s">
        <v>220</v>
      </c>
      <c r="B477" s="4">
        <v>2019</v>
      </c>
      <c r="C477" s="5">
        <v>43814</v>
      </c>
      <c r="D477" s="4" t="s">
        <v>64</v>
      </c>
      <c r="E477" s="4" t="s">
        <v>169</v>
      </c>
      <c r="F477" s="4" t="s">
        <v>80</v>
      </c>
      <c r="G477" s="10">
        <f>(C477-VLOOKUP(E477,Riders!$A$2:$E$7777,4,FALSE))/365</f>
        <v>29.471232876712328</v>
      </c>
      <c r="H477" s="4">
        <v>2</v>
      </c>
      <c r="I477" s="3">
        <v>4.7460000000000004</v>
      </c>
      <c r="J477" s="19">
        <v>4.8149911560831811</v>
      </c>
      <c r="K477" s="41">
        <f t="shared" si="28"/>
        <v>6.8991156083180627E-2</v>
      </c>
      <c r="L477" s="19">
        <v>9.5609911560831815</v>
      </c>
      <c r="M477" s="3">
        <v>75.305999999999997</v>
      </c>
    </row>
    <row r="478" spans="1:13">
      <c r="A478" s="4" t="s">
        <v>220</v>
      </c>
      <c r="B478" s="4">
        <v>2019</v>
      </c>
      <c r="C478" s="5">
        <v>43814</v>
      </c>
      <c r="D478" s="4" t="s">
        <v>64</v>
      </c>
      <c r="E478" s="4" t="s">
        <v>104</v>
      </c>
      <c r="F478" s="4" t="s">
        <v>100</v>
      </c>
      <c r="G478" s="10">
        <f>(C478-VLOOKUP(E478,Riders!$A$2:$E$7777,4,FALSE))/365</f>
        <v>27.326027397260273</v>
      </c>
      <c r="H478" s="4">
        <v>3</v>
      </c>
      <c r="I478" s="3">
        <v>4.7830000000000004</v>
      </c>
      <c r="J478" s="19">
        <v>4.8209696407848588</v>
      </c>
      <c r="K478" s="41">
        <f t="shared" si="28"/>
        <v>3.7969640784858427E-2</v>
      </c>
      <c r="L478" s="19">
        <v>9.6039696407848592</v>
      </c>
      <c r="M478" s="3">
        <v>74.968999999999994</v>
      </c>
    </row>
    <row r="479" spans="1:13">
      <c r="A479" s="4" t="s">
        <v>220</v>
      </c>
      <c r="B479" s="4">
        <v>2019</v>
      </c>
      <c r="C479" s="5">
        <v>43814</v>
      </c>
      <c r="D479" s="4" t="s">
        <v>64</v>
      </c>
      <c r="E479" s="4" t="s">
        <v>126</v>
      </c>
      <c r="F479" s="4" t="s">
        <v>102</v>
      </c>
      <c r="G479" s="10">
        <f>(C479-VLOOKUP(E479,Riders!$A$2:$E$7777,4,FALSE))/365</f>
        <v>21.241095890410961</v>
      </c>
      <c r="H479" s="4">
        <v>4</v>
      </c>
      <c r="I479" s="3">
        <v>4.75</v>
      </c>
      <c r="J479" s="19">
        <v>4.8729668141297235</v>
      </c>
      <c r="K479" s="41">
        <f t="shared" si="28"/>
        <v>0.12296681412972355</v>
      </c>
      <c r="L479" s="19">
        <v>9.6229668141297235</v>
      </c>
      <c r="M479" s="3">
        <v>74.820999999999998</v>
      </c>
    </row>
    <row r="480" spans="1:13">
      <c r="A480" s="4" t="s">
        <v>220</v>
      </c>
      <c r="B480" s="4">
        <v>2019</v>
      </c>
      <c r="C480" s="5">
        <v>43814</v>
      </c>
      <c r="D480" s="4" t="s">
        <v>64</v>
      </c>
      <c r="E480" s="3" t="s">
        <v>106</v>
      </c>
      <c r="F480" s="4" t="s">
        <v>107</v>
      </c>
      <c r="G480" s="10">
        <f>(C480-VLOOKUP(E480,Riders!$A$2:$E$7777,4,FALSE))/365</f>
        <v>26.172602739726027</v>
      </c>
      <c r="H480" s="4">
        <v>5</v>
      </c>
      <c r="I480" s="3">
        <v>4.782</v>
      </c>
      <c r="J480" s="19">
        <v>4.8560381237952459</v>
      </c>
      <c r="K480" s="41">
        <f t="shared" si="28"/>
        <v>7.403812379524588E-2</v>
      </c>
      <c r="L480" s="19">
        <v>9.6380381237952459</v>
      </c>
      <c r="M480" s="3">
        <v>74.703999999999994</v>
      </c>
    </row>
    <row r="481" spans="1:13">
      <c r="A481" s="4" t="s">
        <v>220</v>
      </c>
      <c r="B481" s="4">
        <v>2019</v>
      </c>
      <c r="C481" s="5">
        <v>43814</v>
      </c>
      <c r="D481" s="4" t="s">
        <v>64</v>
      </c>
      <c r="E481" s="4" t="s">
        <v>240</v>
      </c>
      <c r="F481" s="4" t="s">
        <v>100</v>
      </c>
      <c r="G481" s="10">
        <f>(C481-VLOOKUP(E481,Riders!$A$2:$E$7777,4,FALSE))/365</f>
        <v>26.8</v>
      </c>
      <c r="H481" s="4">
        <v>6</v>
      </c>
      <c r="I481" s="3">
        <v>4.7679999999999998</v>
      </c>
      <c r="J481" s="19">
        <v>4.8719737578492159</v>
      </c>
      <c r="K481" s="41">
        <f t="shared" si="28"/>
        <v>0.10397375784921614</v>
      </c>
      <c r="L481" s="19">
        <v>9.6399737578492157</v>
      </c>
      <c r="M481" s="3">
        <v>74.688999999999993</v>
      </c>
    </row>
    <row r="482" spans="1:13">
      <c r="A482" s="4" t="s">
        <v>220</v>
      </c>
      <c r="B482" s="4">
        <v>2019</v>
      </c>
      <c r="C482" s="5">
        <v>43814</v>
      </c>
      <c r="D482" s="4" t="s">
        <v>64</v>
      </c>
      <c r="E482" s="42" t="s">
        <v>127</v>
      </c>
      <c r="F482" s="4" t="s">
        <v>33</v>
      </c>
      <c r="G482" s="10">
        <f>(C482-VLOOKUP(E482,Riders!$A$2:$E$7777,4,FALSE))/365</f>
        <v>28.435616438356163</v>
      </c>
      <c r="H482" s="4">
        <v>7</v>
      </c>
      <c r="I482" s="3">
        <v>4.7770000000000001</v>
      </c>
      <c r="J482" s="19">
        <v>4.8699484826153947</v>
      </c>
      <c r="K482" s="41">
        <f t="shared" si="28"/>
        <v>9.2948482615394568E-2</v>
      </c>
      <c r="L482" s="19">
        <v>9.6469484826153948</v>
      </c>
      <c r="M482" s="3">
        <v>74.635000000000005</v>
      </c>
    </row>
    <row r="483" spans="1:13">
      <c r="A483" s="4" t="s">
        <v>220</v>
      </c>
      <c r="B483" s="4">
        <v>2019</v>
      </c>
      <c r="C483" s="5">
        <v>43814</v>
      </c>
      <c r="D483" s="4" t="s">
        <v>64</v>
      </c>
      <c r="E483" s="4" t="s">
        <v>103</v>
      </c>
      <c r="F483" s="4" t="s">
        <v>37</v>
      </c>
      <c r="G483" s="10">
        <f>(C483-VLOOKUP(E483,Riders!$A$2:$E$7777,4,FALSE))/365</f>
        <v>20.956164383561642</v>
      </c>
      <c r="H483" s="4">
        <v>8</v>
      </c>
      <c r="I483" s="3">
        <v>4.7969999999999997</v>
      </c>
      <c r="J483" s="19">
        <v>4.8930528915387006</v>
      </c>
      <c r="K483" s="41">
        <f t="shared" si="28"/>
        <v>9.6052891538700891E-2</v>
      </c>
      <c r="L483" s="19">
        <v>9.6900528915387003</v>
      </c>
      <c r="M483" s="3">
        <v>74.302999999999997</v>
      </c>
    </row>
    <row r="484" spans="1:13">
      <c r="A484" s="4" t="s">
        <v>220</v>
      </c>
      <c r="B484" s="4">
        <v>2019</v>
      </c>
      <c r="C484" s="5">
        <v>43814</v>
      </c>
      <c r="D484" s="4" t="s">
        <v>64</v>
      </c>
      <c r="E484" s="42" t="s">
        <v>123</v>
      </c>
      <c r="F484" s="4" t="s">
        <v>111</v>
      </c>
      <c r="G484" s="10">
        <f>(C484-VLOOKUP(E484,Riders!$A$2:$E$7777,4,FALSE))/365</f>
        <v>22.846575342465755</v>
      </c>
      <c r="H484" s="4">
        <v>9</v>
      </c>
      <c r="I484" s="3">
        <v>4.8120000000000003</v>
      </c>
      <c r="J484" s="19">
        <v>4.8929427812748534</v>
      </c>
      <c r="K484" s="41">
        <f t="shared" si="28"/>
        <v>8.0942781274853104E-2</v>
      </c>
      <c r="L484" s="19">
        <v>9.7049427812748537</v>
      </c>
      <c r="M484" s="3">
        <v>74.188999999999993</v>
      </c>
    </row>
    <row r="485" spans="1:13">
      <c r="A485" s="4" t="s">
        <v>220</v>
      </c>
      <c r="B485" s="4">
        <v>2019</v>
      </c>
      <c r="C485" s="5">
        <v>43814</v>
      </c>
      <c r="D485" s="4" t="s">
        <v>64</v>
      </c>
      <c r="E485" s="3" t="s">
        <v>170</v>
      </c>
      <c r="F485" s="4" t="s">
        <v>40</v>
      </c>
      <c r="G485" s="10">
        <f>(C485-VLOOKUP(E485,Riders!$A$2:$E$7777,4,FALSE))/365</f>
        <v>21.167123287671235</v>
      </c>
      <c r="H485" s="4">
        <v>10</v>
      </c>
      <c r="I485" s="3">
        <v>4.8330000000000002</v>
      </c>
      <c r="J485" s="19">
        <v>4.8850418145743628</v>
      </c>
      <c r="K485" s="41">
        <f t="shared" si="28"/>
        <v>5.2041814574362633E-2</v>
      </c>
      <c r="L485" s="19">
        <v>9.718041814574363</v>
      </c>
      <c r="M485" s="3">
        <v>74.088999999999999</v>
      </c>
    </row>
    <row r="486" spans="1:13">
      <c r="A486" s="4" t="s">
        <v>220</v>
      </c>
      <c r="B486" s="4">
        <v>2019</v>
      </c>
      <c r="C486" s="5">
        <v>43814</v>
      </c>
      <c r="D486" s="4" t="s">
        <v>64</v>
      </c>
      <c r="E486" s="4" t="s">
        <v>193</v>
      </c>
      <c r="F486" s="4" t="s">
        <v>30</v>
      </c>
      <c r="G486" s="10">
        <f>(C486-VLOOKUP(E486,Riders!$A$2:$E$7777,4,FALSE))/365</f>
        <v>30.756164383561643</v>
      </c>
      <c r="H486" s="4">
        <v>11</v>
      </c>
      <c r="I486" s="3">
        <v>4.8209999999999997</v>
      </c>
      <c r="J486" s="19">
        <v>4.8970418145743633</v>
      </c>
      <c r="K486" s="41">
        <f t="shared" si="28"/>
        <v>7.6041814574363542E-2</v>
      </c>
      <c r="L486" s="19">
        <v>9.718041814574363</v>
      </c>
      <c r="M486" s="3">
        <v>74.088999999999999</v>
      </c>
    </row>
    <row r="487" spans="1:13">
      <c r="A487" s="4" t="s">
        <v>220</v>
      </c>
      <c r="B487" s="4">
        <v>2019</v>
      </c>
      <c r="C487" s="5">
        <v>43814</v>
      </c>
      <c r="D487" s="4" t="s">
        <v>64</v>
      </c>
      <c r="E487" s="4" t="s">
        <v>219</v>
      </c>
      <c r="F487" s="4" t="s">
        <v>225</v>
      </c>
      <c r="G487" s="10">
        <f>(C487-VLOOKUP(E487,Riders!$A$2:$E$7777,4,FALSE))/365</f>
        <v>34.873972602739727</v>
      </c>
      <c r="H487" s="4">
        <v>12</v>
      </c>
      <c r="I487" s="3">
        <v>4.827</v>
      </c>
      <c r="J487" s="19">
        <v>4.9140504099358715</v>
      </c>
      <c r="K487" s="41">
        <f t="shared" si="28"/>
        <v>8.7050409935871542E-2</v>
      </c>
      <c r="L487" s="19">
        <v>9.7410504099358715</v>
      </c>
      <c r="M487" s="3">
        <v>73.914000000000001</v>
      </c>
    </row>
    <row r="488" spans="1:13">
      <c r="A488" s="4" t="s">
        <v>220</v>
      </c>
      <c r="B488" s="4">
        <v>2019</v>
      </c>
      <c r="C488" s="5">
        <v>43814</v>
      </c>
      <c r="D488" s="4" t="s">
        <v>64</v>
      </c>
      <c r="E488" s="4" t="s">
        <v>904</v>
      </c>
      <c r="F488" s="4" t="s">
        <v>33</v>
      </c>
      <c r="G488" s="10">
        <f>(C488-VLOOKUP(E488,Riders!$A$2:$E$7777,4,FALSE))/365</f>
        <v>28.838356164383562</v>
      </c>
      <c r="H488" s="4">
        <v>13</v>
      </c>
      <c r="I488" s="3">
        <v>4.8259999999999996</v>
      </c>
      <c r="J488" s="19">
        <v>4.929965366322949</v>
      </c>
      <c r="K488" s="41">
        <f t="shared" si="28"/>
        <v>0.10396536632294939</v>
      </c>
      <c r="L488" s="19">
        <v>9.7559653663229486</v>
      </c>
      <c r="M488" s="3">
        <v>73.801000000000002</v>
      </c>
    </row>
    <row r="489" spans="1:13">
      <c r="A489" s="4" t="s">
        <v>220</v>
      </c>
      <c r="B489" s="4">
        <v>2019</v>
      </c>
      <c r="C489" s="5">
        <v>43814</v>
      </c>
      <c r="D489" s="4" t="s">
        <v>64</v>
      </c>
      <c r="E489" s="4" t="s">
        <v>172</v>
      </c>
      <c r="F489" s="4" t="s">
        <v>35</v>
      </c>
      <c r="G489" s="10">
        <f>(C489-VLOOKUP(E489,Riders!$A$2:$E$7777,4,FALSE))/365</f>
        <v>29.6</v>
      </c>
      <c r="H489" s="4">
        <v>14</v>
      </c>
      <c r="I489" s="3">
        <v>4.8650000000000002</v>
      </c>
      <c r="J489" s="19">
        <v>4.8959912828925063</v>
      </c>
      <c r="K489" s="41">
        <f t="shared" si="28"/>
        <v>3.0991282892506078E-2</v>
      </c>
      <c r="L489" s="19">
        <v>9.7609912828925065</v>
      </c>
      <c r="M489" s="3">
        <v>73.763000000000005</v>
      </c>
    </row>
    <row r="490" spans="1:13">
      <c r="A490" s="4" t="s">
        <v>220</v>
      </c>
      <c r="B490" s="4">
        <v>2019</v>
      </c>
      <c r="C490" s="5">
        <v>43814</v>
      </c>
      <c r="D490" s="4" t="s">
        <v>64</v>
      </c>
      <c r="E490" s="4" t="s">
        <v>237</v>
      </c>
      <c r="F490" s="4" t="s">
        <v>196</v>
      </c>
      <c r="G490" s="10">
        <f>(C490-VLOOKUP(E490,Riders!$A$2:$E$7777,4,FALSE))/365</f>
        <v>32.246575342465754</v>
      </c>
      <c r="H490" s="4">
        <v>15</v>
      </c>
      <c r="I490" s="3">
        <v>4.835</v>
      </c>
      <c r="J490" s="19">
        <v>4.9299627710794356</v>
      </c>
      <c r="K490" s="41">
        <f t="shared" si="28"/>
        <v>9.4962771079435626E-2</v>
      </c>
      <c r="L490" s="19">
        <v>9.7649627710794356</v>
      </c>
      <c r="M490" s="3">
        <v>73.733000000000004</v>
      </c>
    </row>
    <row r="491" spans="1:13">
      <c r="A491" s="4" t="s">
        <v>220</v>
      </c>
      <c r="B491" s="4">
        <v>2019</v>
      </c>
      <c r="C491" s="5">
        <v>43814</v>
      </c>
      <c r="D491" s="4" t="s">
        <v>64</v>
      </c>
      <c r="E491" s="4" t="s">
        <v>110</v>
      </c>
      <c r="F491" s="4" t="s">
        <v>111</v>
      </c>
      <c r="G491" s="10">
        <f>(C491-VLOOKUP(E491,Riders!$A$2:$E$7777,4,FALSE))/365</f>
        <v>22.660273972602738</v>
      </c>
      <c r="H491" s="4">
        <v>16</v>
      </c>
      <c r="I491" s="3">
        <v>4.8490000000000002</v>
      </c>
      <c r="J491" s="19">
        <v>4.9349380350591101</v>
      </c>
      <c r="K491" s="41">
        <f t="shared" si="28"/>
        <v>8.5938035059109907E-2</v>
      </c>
      <c r="L491" s="19">
        <v>9.7839380350591103</v>
      </c>
      <c r="M491" s="3">
        <v>73.59</v>
      </c>
    </row>
    <row r="492" spans="1:13">
      <c r="A492" s="4" t="s">
        <v>220</v>
      </c>
      <c r="B492" s="4">
        <v>2019</v>
      </c>
      <c r="C492" s="5">
        <v>43814</v>
      </c>
      <c r="D492" s="4" t="s">
        <v>64</v>
      </c>
      <c r="E492" s="4" t="s">
        <v>211</v>
      </c>
      <c r="F492" s="4" t="s">
        <v>40</v>
      </c>
      <c r="G492" s="10">
        <f>(C492-VLOOKUP(E492,Riders!$A$2:$E$7777,4,FALSE))/365</f>
        <v>28.56986301369863</v>
      </c>
      <c r="H492" s="4">
        <v>17</v>
      </c>
      <c r="I492" s="3">
        <v>4.8449999999999998</v>
      </c>
      <c r="J492" s="19">
        <v>4.9680076868560219</v>
      </c>
      <c r="K492" s="41">
        <f t="shared" si="28"/>
        <v>0.12300768685602215</v>
      </c>
      <c r="L492" s="19">
        <v>9.8130076868560216</v>
      </c>
      <c r="M492" s="3">
        <v>73.372</v>
      </c>
    </row>
    <row r="493" spans="1:13">
      <c r="A493" s="4" t="s">
        <v>220</v>
      </c>
      <c r="B493" s="4">
        <v>2019</v>
      </c>
      <c r="C493" s="5">
        <v>43814</v>
      </c>
      <c r="D493" s="4" t="s">
        <v>64</v>
      </c>
      <c r="E493" s="4" t="s">
        <v>91</v>
      </c>
      <c r="F493" s="4" t="s">
        <v>896</v>
      </c>
      <c r="G493" s="10">
        <f>(C493-VLOOKUP(E493,Riders!$A$2:$E$7777,4,FALSE))/365</f>
        <v>24.068493150684933</v>
      </c>
      <c r="H493" s="4">
        <v>18</v>
      </c>
      <c r="I493" s="3">
        <v>4.8360000000000003</v>
      </c>
      <c r="J493" s="19">
        <v>4.9879869013507978</v>
      </c>
      <c r="K493" s="41">
        <f t="shared" si="28"/>
        <v>0.15198690135079751</v>
      </c>
      <c r="L493" s="19">
        <v>9.8239869013507981</v>
      </c>
      <c r="M493" s="3">
        <v>73.290000000000006</v>
      </c>
    </row>
    <row r="494" spans="1:13">
      <c r="A494" s="4" t="s">
        <v>220</v>
      </c>
      <c r="B494" s="4">
        <v>2019</v>
      </c>
      <c r="C494" s="5">
        <v>43814</v>
      </c>
      <c r="D494" s="4" t="s">
        <v>64</v>
      </c>
      <c r="E494" s="4" t="s">
        <v>181</v>
      </c>
      <c r="F494" s="4" t="s">
        <v>32</v>
      </c>
      <c r="G494" s="10">
        <f>(C494-VLOOKUP(E494,Riders!$A$2:$E$7777,4,FALSE))/365</f>
        <v>28.468493150684932</v>
      </c>
      <c r="H494" s="4">
        <v>19</v>
      </c>
      <c r="I494" s="3">
        <v>4.8739999999999997</v>
      </c>
      <c r="J494" s="19">
        <v>4.9699999453111117</v>
      </c>
      <c r="K494" s="41">
        <f t="shared" si="28"/>
        <v>9.5999945311112E-2</v>
      </c>
      <c r="L494" s="19">
        <v>9.8439999453111113</v>
      </c>
      <c r="M494" s="3">
        <v>73.141000000000005</v>
      </c>
    </row>
    <row r="495" spans="1:13">
      <c r="A495" s="4" t="s">
        <v>220</v>
      </c>
      <c r="B495" s="4">
        <v>2019</v>
      </c>
      <c r="C495" s="5">
        <v>43814</v>
      </c>
      <c r="D495" s="4" t="s">
        <v>64</v>
      </c>
      <c r="E495" s="4" t="s">
        <v>98</v>
      </c>
      <c r="F495" s="4" t="s">
        <v>42</v>
      </c>
      <c r="G495" s="10">
        <f>(C495-VLOOKUP(E495,Riders!$A$2:$E$7777,4,FALSE))/365</f>
        <v>21.145205479452056</v>
      </c>
      <c r="H495" s="4">
        <v>20</v>
      </c>
      <c r="I495" s="3">
        <v>4.9160000000000004</v>
      </c>
      <c r="J495" s="19">
        <v>4.939992991293872</v>
      </c>
      <c r="K495" s="41">
        <f t="shared" si="28"/>
        <v>2.3992991293871668E-2</v>
      </c>
      <c r="L495" s="19">
        <v>9.8559929912938724</v>
      </c>
      <c r="M495" s="3">
        <v>73.052000000000007</v>
      </c>
    </row>
    <row r="496" spans="1:13">
      <c r="A496" s="4" t="s">
        <v>220</v>
      </c>
      <c r="B496" s="4">
        <v>2019</v>
      </c>
      <c r="C496" s="5">
        <v>43814</v>
      </c>
      <c r="D496" s="4" t="s">
        <v>64</v>
      </c>
      <c r="E496" s="4" t="s">
        <v>48</v>
      </c>
      <c r="F496" s="4" t="s">
        <v>42</v>
      </c>
      <c r="G496" s="10">
        <f>(C496-VLOOKUP(E496,Riders!$A$2:$E$7777,4,FALSE))/365</f>
        <v>25.421917808219177</v>
      </c>
      <c r="H496" s="4">
        <v>21</v>
      </c>
      <c r="I496" s="3">
        <v>4.8840000000000003</v>
      </c>
      <c r="J496" s="19">
        <v>4.9799595577658131</v>
      </c>
      <c r="K496" s="41">
        <f t="shared" si="28"/>
        <v>9.5959557765812775E-2</v>
      </c>
      <c r="L496" s="19">
        <v>9.8639595577658135</v>
      </c>
      <c r="M496" s="3">
        <v>72.992999999999995</v>
      </c>
    </row>
    <row r="497" spans="1:13">
      <c r="A497" s="4" t="s">
        <v>220</v>
      </c>
      <c r="B497" s="4">
        <v>2019</v>
      </c>
      <c r="C497" s="5">
        <v>43814</v>
      </c>
      <c r="D497" s="4" t="s">
        <v>64</v>
      </c>
      <c r="E497" s="4" t="s">
        <v>227</v>
      </c>
      <c r="F497" s="4" t="s">
        <v>150</v>
      </c>
      <c r="G497" s="10">
        <f>(C497-VLOOKUP(E497,Riders!$A$2:$E$7777,4,FALSE))/365</f>
        <v>21.80821917808219</v>
      </c>
      <c r="H497" s="4">
        <v>22</v>
      </c>
      <c r="I497" s="3">
        <v>4.8760000000000003</v>
      </c>
      <c r="J497" s="19">
        <v>4.9899870097837704</v>
      </c>
      <c r="K497" s="41">
        <f t="shared" si="28"/>
        <v>0.11398700978377008</v>
      </c>
      <c r="L497" s="19">
        <v>9.8659870097837707</v>
      </c>
      <c r="M497" s="3">
        <v>72.977999999999994</v>
      </c>
    </row>
    <row r="498" spans="1:13">
      <c r="A498" s="4" t="s">
        <v>220</v>
      </c>
      <c r="B498" s="4">
        <v>2019</v>
      </c>
      <c r="C498" s="5">
        <v>43814</v>
      </c>
      <c r="D498" s="4" t="s">
        <v>64</v>
      </c>
      <c r="E498" s="4" t="s">
        <v>213</v>
      </c>
      <c r="F498" s="4" t="s">
        <v>214</v>
      </c>
      <c r="G498" s="10">
        <f>(C498-VLOOKUP(E498,Riders!$A$2:$E$7777,4,FALSE))/365</f>
        <v>27.706849315068492</v>
      </c>
      <c r="H498" s="4">
        <v>23</v>
      </c>
      <c r="I498" s="3">
        <v>4.9169999999999998</v>
      </c>
      <c r="J498" s="19">
        <v>4.9679501633762602</v>
      </c>
      <c r="K498" s="41">
        <f t="shared" si="28"/>
        <v>5.0950163376260349E-2</v>
      </c>
      <c r="L498" s="19">
        <v>9.88495016337626</v>
      </c>
      <c r="M498" s="3">
        <v>72.837999999999994</v>
      </c>
    </row>
    <row r="499" spans="1:13">
      <c r="A499" s="4" t="s">
        <v>220</v>
      </c>
      <c r="B499" s="4">
        <v>2019</v>
      </c>
      <c r="C499" s="5">
        <v>43814</v>
      </c>
      <c r="D499" s="4" t="s">
        <v>64</v>
      </c>
      <c r="E499" s="4" t="s">
        <v>57</v>
      </c>
      <c r="F499" s="4" t="s">
        <v>35</v>
      </c>
      <c r="G499" s="10">
        <f>(C499-VLOOKUP(E499,Riders!$A$2:$E$7777,4,FALSE))/365</f>
        <v>26.090410958904108</v>
      </c>
      <c r="H499" s="4">
        <v>24</v>
      </c>
      <c r="I499" s="3">
        <v>4.899</v>
      </c>
      <c r="J499" s="19">
        <v>5.0130307272952548</v>
      </c>
      <c r="K499" s="41">
        <f t="shared" si="28"/>
        <v>0.11403072729525476</v>
      </c>
      <c r="L499" s="19">
        <v>9.9120307272952548</v>
      </c>
      <c r="M499" s="3">
        <v>72.638999999999996</v>
      </c>
    </row>
    <row r="500" spans="1:13">
      <c r="A500" s="4" t="s">
        <v>220</v>
      </c>
      <c r="B500" s="4">
        <v>2019</v>
      </c>
      <c r="C500" s="5">
        <v>43814</v>
      </c>
      <c r="D500" s="4" t="s">
        <v>64</v>
      </c>
      <c r="E500" s="42" t="s">
        <v>55</v>
      </c>
      <c r="F500" s="4" t="s">
        <v>56</v>
      </c>
      <c r="G500" s="10">
        <f>(C500-VLOOKUP(E500,Riders!$A$2:$E$7777,4,FALSE))/365</f>
        <v>19.923287671232877</v>
      </c>
      <c r="H500" s="4">
        <v>25</v>
      </c>
      <c r="I500" s="3">
        <v>4.9139999999999997</v>
      </c>
      <c r="J500" s="19">
        <v>5.0019895331221598</v>
      </c>
      <c r="K500" s="41">
        <f t="shared" si="28"/>
        <v>8.7989533122160069E-2</v>
      </c>
      <c r="L500" s="19">
        <v>9.9159895331221595</v>
      </c>
      <c r="M500" s="3">
        <v>72.61</v>
      </c>
    </row>
    <row r="501" spans="1:13">
      <c r="A501" s="4" t="s">
        <v>220</v>
      </c>
      <c r="B501" s="4">
        <v>2019</v>
      </c>
      <c r="C501" s="5">
        <v>43814</v>
      </c>
      <c r="D501" s="4" t="s">
        <v>64</v>
      </c>
      <c r="E501" s="3" t="s">
        <v>151</v>
      </c>
      <c r="F501" s="4" t="s">
        <v>152</v>
      </c>
      <c r="G501" s="10">
        <f>(C501-VLOOKUP(E501,Riders!$A$2:$E$7777,4,FALSE))/365</f>
        <v>31.038356164383561</v>
      </c>
      <c r="H501" s="4">
        <v>26</v>
      </c>
      <c r="I501" s="3">
        <v>4.9329999999999998</v>
      </c>
      <c r="J501" s="19">
        <v>5.0120261056935274</v>
      </c>
      <c r="K501" s="41">
        <f t="shared" si="28"/>
        <v>7.9026105693527526E-2</v>
      </c>
      <c r="L501" s="19">
        <v>9.9450261056935272</v>
      </c>
      <c r="M501" s="3">
        <v>72.397999999999996</v>
      </c>
    </row>
    <row r="502" spans="1:13">
      <c r="A502" s="4" t="s">
        <v>220</v>
      </c>
      <c r="B502" s="4">
        <v>2019</v>
      </c>
      <c r="C502" s="5">
        <v>43814</v>
      </c>
      <c r="D502" s="4" t="s">
        <v>64</v>
      </c>
      <c r="E502" s="4" t="s">
        <v>952</v>
      </c>
      <c r="F502" s="4" t="s">
        <v>953</v>
      </c>
      <c r="G502" s="10">
        <f>(C502-VLOOKUP(E502,Riders!$A$2:$E$7777,4,FALSE))/365</f>
        <v>23.512328767123286</v>
      </c>
      <c r="H502" s="4">
        <v>27</v>
      </c>
      <c r="I502" s="3">
        <v>4.9260000000000002</v>
      </c>
      <c r="J502" s="19">
        <v>5.0490623441396494</v>
      </c>
      <c r="K502" s="41">
        <f t="shared" si="28"/>
        <v>0.12306234413964923</v>
      </c>
      <c r="L502" s="19">
        <v>9.9750623441396495</v>
      </c>
      <c r="M502" s="3">
        <v>72.180000000000007</v>
      </c>
    </row>
    <row r="503" spans="1:13">
      <c r="A503" s="4" t="s">
        <v>220</v>
      </c>
      <c r="B503" s="4">
        <v>2019</v>
      </c>
      <c r="C503" s="5">
        <v>43814</v>
      </c>
      <c r="D503" s="4" t="s">
        <v>64</v>
      </c>
      <c r="E503" s="42" t="s">
        <v>325</v>
      </c>
      <c r="F503" s="4" t="s">
        <v>196</v>
      </c>
      <c r="G503" s="10">
        <f>(C503-VLOOKUP(E503,Riders!$A$2:$E$7777,4,FALSE))/365</f>
        <v>26.704109589041096</v>
      </c>
      <c r="H503" s="4">
        <v>28</v>
      </c>
      <c r="I503" s="3">
        <v>4.9880000000000004</v>
      </c>
      <c r="J503" s="19">
        <v>5.1120182361440358</v>
      </c>
      <c r="K503" s="41">
        <f t="shared" si="28"/>
        <v>0.1240182361440354</v>
      </c>
      <c r="L503" s="19">
        <v>10.100018236144036</v>
      </c>
      <c r="M503" s="3">
        <v>71.287000000000006</v>
      </c>
    </row>
    <row r="504" spans="1:13">
      <c r="A504" s="4" t="s">
        <v>220</v>
      </c>
      <c r="B504" s="4">
        <v>2019</v>
      </c>
      <c r="C504" s="5">
        <v>43814</v>
      </c>
      <c r="D504" s="4" t="s">
        <v>64</v>
      </c>
      <c r="E504" s="3" t="s">
        <v>209</v>
      </c>
      <c r="F504" s="4" t="s">
        <v>210</v>
      </c>
      <c r="G504" s="10">
        <f>(C504-VLOOKUP(E504,Riders!$A$2:$E$7777,4,FALSE))/365</f>
        <v>22.473972602739725</v>
      </c>
      <c r="H504" s="4">
        <v>29</v>
      </c>
      <c r="I504" s="3">
        <v>5.0179999999999998</v>
      </c>
      <c r="J504" s="19">
        <v>5.1209886358835695</v>
      </c>
      <c r="K504" s="41">
        <f t="shared" si="28"/>
        <v>0.10298863588356966</v>
      </c>
      <c r="L504" s="19">
        <v>10.138988635883569</v>
      </c>
      <c r="M504" s="3">
        <v>71.013000000000005</v>
      </c>
    </row>
    <row r="505" spans="1:13">
      <c r="A505" s="4" t="s">
        <v>220</v>
      </c>
      <c r="B505" s="4">
        <v>2019</v>
      </c>
      <c r="C505" s="5">
        <v>43814</v>
      </c>
      <c r="D505" s="4" t="s">
        <v>64</v>
      </c>
      <c r="E505" s="4" t="s">
        <v>108</v>
      </c>
      <c r="F505" s="4" t="s">
        <v>56</v>
      </c>
      <c r="G505" s="10">
        <f>(C505-VLOOKUP(E505,Riders!$A$2:$E$7777,4,FALSE))/365</f>
        <v>21.682191780821917</v>
      </c>
      <c r="H505" s="4">
        <v>30</v>
      </c>
      <c r="I505" s="3">
        <v>5.0460000000000003</v>
      </c>
      <c r="J505" s="19">
        <v>5.1289526582063809</v>
      </c>
      <c r="K505" s="41">
        <f t="shared" si="28"/>
        <v>8.2952658206380647E-2</v>
      </c>
      <c r="L505" s="19">
        <v>10.174952658206381</v>
      </c>
      <c r="M505" s="3">
        <v>70.762</v>
      </c>
    </row>
    <row r="506" spans="1:13">
      <c r="A506" s="1" t="s">
        <v>223</v>
      </c>
      <c r="B506" s="1">
        <v>2019</v>
      </c>
      <c r="C506" s="2">
        <v>43807</v>
      </c>
      <c r="D506" s="1" t="s">
        <v>64</v>
      </c>
      <c r="E506" s="1" t="s">
        <v>200</v>
      </c>
      <c r="F506" s="1" t="s">
        <v>44</v>
      </c>
      <c r="G506" s="10">
        <f>(C506-VLOOKUP(E506,Riders!$A$2:$E$7777,4,FALSE))/365</f>
        <v>24.402739726027399</v>
      </c>
      <c r="H506" s="1">
        <v>1</v>
      </c>
      <c r="I506" s="3">
        <v>4.7380000000000004</v>
      </c>
      <c r="J506" s="19">
        <v>4.7889599735362216</v>
      </c>
      <c r="K506" s="41">
        <f t="shared" si="28"/>
        <v>5.095997353622117E-2</v>
      </c>
      <c r="L506" s="19">
        <v>9.526959973536222</v>
      </c>
      <c r="M506" s="3">
        <v>75.575000000000003</v>
      </c>
    </row>
    <row r="507" spans="1:13">
      <c r="A507" s="1" t="s">
        <v>223</v>
      </c>
      <c r="B507" s="1">
        <v>2019</v>
      </c>
      <c r="C507" s="2">
        <v>43807</v>
      </c>
      <c r="D507" s="1" t="s">
        <v>64</v>
      </c>
      <c r="E507" s="1" t="s">
        <v>255</v>
      </c>
      <c r="F507" s="1" t="s">
        <v>30</v>
      </c>
      <c r="G507" s="10">
        <f>(C507-VLOOKUP(E507,Riders!$A$2:$E$7777,4,FALSE))/365</f>
        <v>29.947945205479453</v>
      </c>
      <c r="H507" s="1">
        <v>2</v>
      </c>
      <c r="I507" s="3">
        <v>4.742</v>
      </c>
      <c r="J507" s="19">
        <v>4.8669683704791131</v>
      </c>
      <c r="K507" s="41">
        <f t="shared" si="28"/>
        <v>0.12496837047911313</v>
      </c>
      <c r="L507" s="19">
        <v>9.6089683704791131</v>
      </c>
      <c r="M507" s="3">
        <v>74.930000000000007</v>
      </c>
    </row>
    <row r="508" spans="1:13">
      <c r="A508" s="1" t="s">
        <v>223</v>
      </c>
      <c r="B508" s="1">
        <v>2019</v>
      </c>
      <c r="C508" s="2">
        <v>43807</v>
      </c>
      <c r="D508" s="1" t="s">
        <v>64</v>
      </c>
      <c r="E508" s="40" t="s">
        <v>240</v>
      </c>
      <c r="F508" s="1" t="s">
        <v>100</v>
      </c>
      <c r="G508" s="10">
        <f>(C508-VLOOKUP(E508,Riders!$A$2:$E$7777,4,FALSE))/365</f>
        <v>26.780821917808218</v>
      </c>
      <c r="H508" s="1">
        <v>3</v>
      </c>
      <c r="I508" s="3">
        <v>4.7590000000000003</v>
      </c>
      <c r="J508" s="19">
        <v>4.8539454331833536</v>
      </c>
      <c r="K508" s="41">
        <f t="shared" si="28"/>
        <v>9.4945433183353245E-2</v>
      </c>
      <c r="L508" s="19">
        <v>9.6129454331833539</v>
      </c>
      <c r="M508" s="3">
        <v>74.899000000000001</v>
      </c>
    </row>
    <row r="509" spans="1:13">
      <c r="A509" s="1" t="s">
        <v>223</v>
      </c>
      <c r="B509" s="1">
        <v>2019</v>
      </c>
      <c r="C509" s="2">
        <v>43807</v>
      </c>
      <c r="D509" s="1" t="s">
        <v>64</v>
      </c>
      <c r="E509" s="40" t="s">
        <v>191</v>
      </c>
      <c r="F509" s="1" t="s">
        <v>30</v>
      </c>
      <c r="G509" s="10">
        <f>(C509-VLOOKUP(E509,Riders!$A$2:$E$7777,4,FALSE))/365</f>
        <v>33.890410958904113</v>
      </c>
      <c r="H509" s="1">
        <v>4</v>
      </c>
      <c r="I509" s="3">
        <v>4.7889999999999997</v>
      </c>
      <c r="J509" s="19">
        <v>4.8610516009703666</v>
      </c>
      <c r="K509" s="41">
        <f t="shared" si="28"/>
        <v>7.2051600970366891E-2</v>
      </c>
      <c r="L509" s="19">
        <v>9.6500516009703663</v>
      </c>
      <c r="M509" s="3">
        <v>74.611000000000004</v>
      </c>
    </row>
    <row r="510" spans="1:13">
      <c r="A510" s="1" t="s">
        <v>223</v>
      </c>
      <c r="B510" s="1">
        <v>2019</v>
      </c>
      <c r="C510" s="2">
        <v>43807</v>
      </c>
      <c r="D510" s="1" t="s">
        <v>64</v>
      </c>
      <c r="E510" s="40" t="s">
        <v>169</v>
      </c>
      <c r="F510" s="1" t="s">
        <v>80</v>
      </c>
      <c r="G510" s="10">
        <f>(C510-VLOOKUP(E510,Riders!$A$2:$E$7777,4,FALSE))/365</f>
        <v>29.452054794520549</v>
      </c>
      <c r="H510" s="1">
        <v>5</v>
      </c>
      <c r="I510" s="3">
        <v>4.7779999999999996</v>
      </c>
      <c r="J510" s="19">
        <v>4.8780048280024149</v>
      </c>
      <c r="K510" s="41">
        <f t="shared" si="28"/>
        <v>0.10000482800241528</v>
      </c>
      <c r="L510" s="19">
        <v>9.6560048280024144</v>
      </c>
      <c r="M510" s="3">
        <v>74.564999999999998</v>
      </c>
    </row>
    <row r="511" spans="1:13">
      <c r="A511" s="1" t="s">
        <v>223</v>
      </c>
      <c r="B511" s="1">
        <v>2019</v>
      </c>
      <c r="C511" s="2">
        <v>43807</v>
      </c>
      <c r="D511" s="1" t="s">
        <v>64</v>
      </c>
      <c r="E511" s="40" t="s">
        <v>127</v>
      </c>
      <c r="F511" s="1" t="s">
        <v>33</v>
      </c>
      <c r="G511" s="10">
        <f>(C511-VLOOKUP(E511,Riders!$A$2:$E$7777,4,FALSE))/365</f>
        <v>28.416438356164385</v>
      </c>
      <c r="H511" s="1">
        <v>6</v>
      </c>
      <c r="I511" s="3">
        <v>4.7889999999999997</v>
      </c>
      <c r="J511" s="19">
        <v>4.8689476861167016</v>
      </c>
      <c r="K511" s="41">
        <f t="shared" si="28"/>
        <v>7.9947686116701888E-2</v>
      </c>
      <c r="L511" s="19">
        <v>9.6579476861167013</v>
      </c>
      <c r="M511" s="3">
        <v>74.55</v>
      </c>
    </row>
    <row r="512" spans="1:13">
      <c r="A512" s="1" t="s">
        <v>223</v>
      </c>
      <c r="B512" s="1">
        <v>2019</v>
      </c>
      <c r="C512" s="2">
        <v>43807</v>
      </c>
      <c r="D512" s="1" t="s">
        <v>64</v>
      </c>
      <c r="E512" s="1" t="s">
        <v>194</v>
      </c>
      <c r="F512" s="1" t="s">
        <v>50</v>
      </c>
      <c r="G512" s="10">
        <f>(C512-VLOOKUP(E512,Riders!$A$2:$E$7777,4,FALSE))/365</f>
        <v>31.945205479452056</v>
      </c>
      <c r="H512" s="1">
        <v>7</v>
      </c>
      <c r="I512" s="3">
        <v>4.8310000000000004</v>
      </c>
      <c r="J512" s="19">
        <v>4.9290650671004483</v>
      </c>
      <c r="K512" s="41">
        <f t="shared" si="28"/>
        <v>9.8065067100447934E-2</v>
      </c>
      <c r="L512" s="19">
        <v>9.7600650671004487</v>
      </c>
      <c r="M512" s="3">
        <v>73.77</v>
      </c>
    </row>
    <row r="513" spans="1:13">
      <c r="A513" s="1" t="s">
        <v>223</v>
      </c>
      <c r="B513" s="1">
        <v>2019</v>
      </c>
      <c r="C513" s="2">
        <v>43807</v>
      </c>
      <c r="D513" s="1" t="s">
        <v>64</v>
      </c>
      <c r="E513" s="3" t="s">
        <v>106</v>
      </c>
      <c r="F513" s="1" t="s">
        <v>107</v>
      </c>
      <c r="G513" s="10">
        <f>(C513-VLOOKUP(E513,Riders!$A$2:$E$7777,4,FALSE))/365</f>
        <v>26.153424657534245</v>
      </c>
      <c r="H513" s="1">
        <v>8</v>
      </c>
      <c r="I513" s="3">
        <v>4.827</v>
      </c>
      <c r="J513" s="19">
        <v>4.9379627710794356</v>
      </c>
      <c r="K513" s="41">
        <f t="shared" si="28"/>
        <v>0.11096277107943564</v>
      </c>
      <c r="L513" s="19">
        <v>9.7649627710794356</v>
      </c>
      <c r="M513" s="3">
        <v>73.733000000000004</v>
      </c>
    </row>
    <row r="514" spans="1:13">
      <c r="A514" s="1" t="s">
        <v>223</v>
      </c>
      <c r="B514" s="1">
        <v>2019</v>
      </c>
      <c r="C514" s="2">
        <v>43807</v>
      </c>
      <c r="D514" s="1" t="s">
        <v>64</v>
      </c>
      <c r="E514" s="1" t="s">
        <v>126</v>
      </c>
      <c r="F514" s="1" t="s">
        <v>102</v>
      </c>
      <c r="G514" s="10">
        <f>(C514-VLOOKUP(E514,Riders!$A$2:$E$7777,4,FALSE))/365</f>
        <v>21.221917808219178</v>
      </c>
      <c r="H514" s="1">
        <v>9</v>
      </c>
      <c r="I514" s="3">
        <v>4.7859999999999996</v>
      </c>
      <c r="J514" s="19">
        <v>4.9859869706840385</v>
      </c>
      <c r="K514" s="41">
        <f t="shared" si="28"/>
        <v>0.19998697068403892</v>
      </c>
      <c r="L514" s="19">
        <v>9.7719869706840381</v>
      </c>
      <c r="M514" s="3">
        <v>73.680000000000007</v>
      </c>
    </row>
    <row r="515" spans="1:13">
      <c r="A515" s="1" t="s">
        <v>223</v>
      </c>
      <c r="B515" s="1">
        <v>2019</v>
      </c>
      <c r="C515" s="2">
        <v>43807</v>
      </c>
      <c r="D515" s="1" t="s">
        <v>64</v>
      </c>
      <c r="E515" s="40" t="s">
        <v>237</v>
      </c>
      <c r="F515" s="1" t="s">
        <v>196</v>
      </c>
      <c r="G515" s="10">
        <f>(C515-VLOOKUP(E515,Riders!$A$2:$E$7777,4,FALSE))/365</f>
        <v>32.227397260273975</v>
      </c>
      <c r="H515" s="1">
        <v>10</v>
      </c>
      <c r="I515" s="3">
        <v>4.8330000000000002</v>
      </c>
      <c r="J515" s="19">
        <v>4.9409767868051304</v>
      </c>
      <c r="K515" s="41">
        <f t="shared" si="28"/>
        <v>0.10797678680513023</v>
      </c>
      <c r="L515" s="19">
        <v>9.7739767868051306</v>
      </c>
      <c r="M515" s="3">
        <v>73.665000000000006</v>
      </c>
    </row>
    <row r="516" spans="1:13">
      <c r="A516" s="1" t="s">
        <v>223</v>
      </c>
      <c r="B516" s="1">
        <v>2019</v>
      </c>
      <c r="C516" s="2">
        <v>43807</v>
      </c>
      <c r="D516" s="1" t="s">
        <v>64</v>
      </c>
      <c r="E516" s="1" t="s">
        <v>904</v>
      </c>
      <c r="F516" s="1" t="s">
        <v>33</v>
      </c>
      <c r="G516" s="10">
        <f>(C516-VLOOKUP(E516,Riders!$A$2:$E$7777,4,FALSE))/365</f>
        <v>28.81917808219178</v>
      </c>
      <c r="H516" s="1">
        <v>11</v>
      </c>
      <c r="I516" s="3">
        <v>4.8419999999999996</v>
      </c>
      <c r="J516" s="19">
        <v>4.9480576525617321</v>
      </c>
      <c r="K516" s="41">
        <f t="shared" si="28"/>
        <v>0.1060576525617325</v>
      </c>
      <c r="L516" s="19">
        <v>9.7900576525617318</v>
      </c>
      <c r="M516" s="3">
        <v>73.543999999999997</v>
      </c>
    </row>
    <row r="517" spans="1:13">
      <c r="A517" s="1" t="s">
        <v>223</v>
      </c>
      <c r="B517" s="1">
        <v>2019</v>
      </c>
      <c r="C517" s="2">
        <v>43807</v>
      </c>
      <c r="D517" s="1" t="s">
        <v>64</v>
      </c>
      <c r="E517" s="40" t="s">
        <v>104</v>
      </c>
      <c r="F517" s="1" t="s">
        <v>100</v>
      </c>
      <c r="G517" s="10">
        <f>(C517-VLOOKUP(E517,Riders!$A$2:$E$7777,4,FALSE))/365</f>
        <v>27.306849315068494</v>
      </c>
      <c r="H517" s="1">
        <v>12</v>
      </c>
      <c r="I517" s="3">
        <v>4.8680000000000003</v>
      </c>
      <c r="J517" s="19">
        <v>4.9389929307925957</v>
      </c>
      <c r="K517" s="41">
        <f t="shared" si="28"/>
        <v>7.0992930792595388E-2</v>
      </c>
      <c r="L517" s="19">
        <v>9.806992930792596</v>
      </c>
      <c r="M517" s="3">
        <v>73.417000000000002</v>
      </c>
    </row>
    <row r="518" spans="1:13">
      <c r="A518" s="1" t="s">
        <v>223</v>
      </c>
      <c r="B518" s="1">
        <v>2019</v>
      </c>
      <c r="C518" s="2">
        <v>43807</v>
      </c>
      <c r="D518" s="1" t="s">
        <v>64</v>
      </c>
      <c r="E518" s="1" t="s">
        <v>98</v>
      </c>
      <c r="F518" s="1" t="s">
        <v>42</v>
      </c>
      <c r="G518" s="10">
        <f>(C518-VLOOKUP(E518,Riders!$A$2:$E$7777,4,FALSE))/365</f>
        <v>21.126027397260273</v>
      </c>
      <c r="H518" s="1">
        <v>13</v>
      </c>
      <c r="I518" s="3">
        <v>4.8860000000000001</v>
      </c>
      <c r="J518" s="19">
        <v>4.9330298253030938</v>
      </c>
      <c r="K518" s="41">
        <f t="shared" si="28"/>
        <v>4.7029825303093631E-2</v>
      </c>
      <c r="L518" s="19">
        <v>9.8190298253030939</v>
      </c>
      <c r="M518" s="3">
        <v>73.326999999999998</v>
      </c>
    </row>
    <row r="519" spans="1:13">
      <c r="A519" s="1" t="s">
        <v>223</v>
      </c>
      <c r="B519" s="1">
        <v>2019</v>
      </c>
      <c r="C519" s="2">
        <v>43807</v>
      </c>
      <c r="D519" s="1" t="s">
        <v>64</v>
      </c>
      <c r="E519" s="1" t="s">
        <v>172</v>
      </c>
      <c r="F519" s="1" t="s">
        <v>35</v>
      </c>
      <c r="G519" s="10">
        <f>(C519-VLOOKUP(E519,Riders!$A$2:$E$7777,4,FALSE))/365</f>
        <v>29.580821917808219</v>
      </c>
      <c r="H519" s="1">
        <v>14</v>
      </c>
      <c r="I519" s="3">
        <v>4.883</v>
      </c>
      <c r="J519" s="19">
        <v>4.9420593597336326</v>
      </c>
      <c r="K519" s="41">
        <f t="shared" si="28"/>
        <v>5.9059359733632633E-2</v>
      </c>
      <c r="L519" s="19">
        <v>9.8250593597336326</v>
      </c>
      <c r="M519" s="3">
        <v>73.281999999999996</v>
      </c>
    </row>
    <row r="520" spans="1:13">
      <c r="A520" s="1" t="s">
        <v>223</v>
      </c>
      <c r="B520" s="1">
        <v>2019</v>
      </c>
      <c r="C520" s="2">
        <v>43807</v>
      </c>
      <c r="D520" s="1" t="s">
        <v>64</v>
      </c>
      <c r="E520" s="1" t="s">
        <v>787</v>
      </c>
      <c r="F520" s="1" t="s">
        <v>196</v>
      </c>
      <c r="G520" s="10">
        <f>(C520-VLOOKUP(E520,Riders!$A$2:$E$7777,4,FALSE))/365</f>
        <v>25.775342465753425</v>
      </c>
      <c r="H520" s="1">
        <v>15</v>
      </c>
      <c r="I520" s="3">
        <v>4.883</v>
      </c>
      <c r="J520" s="19">
        <v>4.9759620703820344</v>
      </c>
      <c r="K520" s="41">
        <f t="shared" si="28"/>
        <v>9.2962070382034412E-2</v>
      </c>
      <c r="L520" s="19">
        <v>9.8589620703820344</v>
      </c>
      <c r="M520" s="3">
        <v>73.03</v>
      </c>
    </row>
    <row r="521" spans="1:13">
      <c r="A521" s="1" t="s">
        <v>223</v>
      </c>
      <c r="B521" s="1">
        <v>2019</v>
      </c>
      <c r="C521" s="2">
        <v>43807</v>
      </c>
      <c r="D521" s="1" t="s">
        <v>64</v>
      </c>
      <c r="E521" s="3" t="s">
        <v>170</v>
      </c>
      <c r="F521" s="1" t="s">
        <v>40</v>
      </c>
      <c r="G521" s="10">
        <f>(C521-VLOOKUP(E521,Riders!$A$2:$E$7777,4,FALSE))/365</f>
        <v>21.147945205479452</v>
      </c>
      <c r="H521" s="1">
        <v>16</v>
      </c>
      <c r="I521" s="3">
        <v>4.9000000000000004</v>
      </c>
      <c r="J521" s="19">
        <v>4.9739697472538023</v>
      </c>
      <c r="K521" s="41">
        <f t="shared" si="28"/>
        <v>7.3969747253801899E-2</v>
      </c>
      <c r="L521" s="19">
        <v>9.8739697472538026</v>
      </c>
      <c r="M521" s="3">
        <v>72.918999999999997</v>
      </c>
    </row>
    <row r="522" spans="1:13">
      <c r="A522" s="1" t="s">
        <v>223</v>
      </c>
      <c r="B522" s="1">
        <v>2019</v>
      </c>
      <c r="C522" s="2">
        <v>43807</v>
      </c>
      <c r="D522" s="1" t="s">
        <v>64</v>
      </c>
      <c r="E522" s="1" t="s">
        <v>181</v>
      </c>
      <c r="F522" s="1" t="s">
        <v>32</v>
      </c>
      <c r="G522" s="10">
        <f>(C522-VLOOKUP(E522,Riders!$A$2:$E$7777,4,FALSE))/365</f>
        <v>28.449315068493149</v>
      </c>
      <c r="H522" s="1">
        <v>17</v>
      </c>
      <c r="I522" s="3">
        <v>4.859</v>
      </c>
      <c r="J522" s="19">
        <v>5.0190337225095707</v>
      </c>
      <c r="K522" s="41">
        <f t="shared" si="28"/>
        <v>0.16003372250957071</v>
      </c>
      <c r="L522" s="19">
        <v>9.8780337225095707</v>
      </c>
      <c r="M522" s="3">
        <v>72.888999999999996</v>
      </c>
    </row>
    <row r="523" spans="1:13">
      <c r="A523" s="1" t="s">
        <v>223</v>
      </c>
      <c r="B523" s="1">
        <v>2019</v>
      </c>
      <c r="C523" s="2">
        <v>43807</v>
      </c>
      <c r="D523" s="1" t="s">
        <v>64</v>
      </c>
      <c r="E523" s="1" t="s">
        <v>91</v>
      </c>
      <c r="F523" s="1" t="s">
        <v>896</v>
      </c>
      <c r="G523" s="10">
        <f>(C523-VLOOKUP(E523,Riders!$A$2:$E$7777,4,FALSE))/365</f>
        <v>24.049315068493151</v>
      </c>
      <c r="H523" s="1">
        <v>18</v>
      </c>
      <c r="I523" s="3">
        <v>4.8630000000000004</v>
      </c>
      <c r="J523" s="19">
        <v>5.0379900990099005</v>
      </c>
      <c r="K523" s="41">
        <f t="shared" si="28"/>
        <v>0.17499009900990004</v>
      </c>
      <c r="L523" s="19">
        <v>9.9009900990099009</v>
      </c>
      <c r="M523" s="3">
        <v>72.72</v>
      </c>
    </row>
    <row r="524" spans="1:13">
      <c r="A524" s="1" t="s">
        <v>223</v>
      </c>
      <c r="B524" s="1">
        <v>2019</v>
      </c>
      <c r="C524" s="2">
        <v>43807</v>
      </c>
      <c r="D524" s="1" t="s">
        <v>64</v>
      </c>
      <c r="E524" s="1" t="s">
        <v>48</v>
      </c>
      <c r="F524" s="1" t="s">
        <v>42</v>
      </c>
      <c r="G524" s="10">
        <f>(C524-VLOOKUP(E524,Riders!$A$2:$E$7777,4,FALSE))/365</f>
        <v>25.402739726027399</v>
      </c>
      <c r="H524" s="1">
        <v>19</v>
      </c>
      <c r="I524" s="3">
        <v>4.9020000000000001</v>
      </c>
      <c r="J524" s="19">
        <v>5.0119414802065405</v>
      </c>
      <c r="K524" s="41">
        <f t="shared" si="28"/>
        <v>0.10994148020654038</v>
      </c>
      <c r="L524" s="19">
        <v>9.9139414802065406</v>
      </c>
      <c r="M524" s="3">
        <v>72.625</v>
      </c>
    </row>
    <row r="525" spans="1:13">
      <c r="A525" s="1" t="s">
        <v>223</v>
      </c>
      <c r="B525" s="1">
        <v>2019</v>
      </c>
      <c r="C525" s="2">
        <v>43807</v>
      </c>
      <c r="D525" s="1" t="s">
        <v>64</v>
      </c>
      <c r="E525" s="40" t="s">
        <v>213</v>
      </c>
      <c r="F525" s="1" t="s">
        <v>214</v>
      </c>
      <c r="G525" s="10">
        <f>(C525-VLOOKUP(E525,Riders!$A$2:$E$7777,4,FALSE))/365</f>
        <v>27.687671232876713</v>
      </c>
      <c r="H525" s="1">
        <v>20</v>
      </c>
      <c r="I525" s="3">
        <v>4.891</v>
      </c>
      <c r="J525" s="19">
        <v>5.0270384323989266</v>
      </c>
      <c r="K525" s="41">
        <f t="shared" si="28"/>
        <v>0.13603843239892655</v>
      </c>
      <c r="L525" s="19">
        <v>9.9180384323989266</v>
      </c>
      <c r="M525" s="3">
        <v>72.594999999999999</v>
      </c>
    </row>
    <row r="526" spans="1:13">
      <c r="A526" s="1" t="s">
        <v>223</v>
      </c>
      <c r="B526" s="1">
        <v>2019</v>
      </c>
      <c r="C526" s="2">
        <v>43807</v>
      </c>
      <c r="D526" s="1" t="s">
        <v>64</v>
      </c>
      <c r="E526" s="1" t="s">
        <v>94</v>
      </c>
      <c r="F526" s="1" t="s">
        <v>26</v>
      </c>
      <c r="G526" s="10">
        <f>(C526-VLOOKUP(E526,Riders!$A$2:$E$7777,4,FALSE))/365</f>
        <v>20.893150684931506</v>
      </c>
      <c r="H526" s="1">
        <v>21</v>
      </c>
      <c r="I526" s="3">
        <v>4.9409999999999998</v>
      </c>
      <c r="J526" s="19">
        <v>4.9840110277900314</v>
      </c>
      <c r="K526" s="41">
        <f t="shared" si="28"/>
        <v>4.301102779003152E-2</v>
      </c>
      <c r="L526" s="19">
        <v>9.9250110277900312</v>
      </c>
      <c r="M526" s="3">
        <v>72.543999999999997</v>
      </c>
    </row>
    <row r="527" spans="1:13">
      <c r="A527" s="1" t="s">
        <v>223</v>
      </c>
      <c r="B527" s="1">
        <v>2019</v>
      </c>
      <c r="C527" s="2">
        <v>43807</v>
      </c>
      <c r="D527" s="1" t="s">
        <v>64</v>
      </c>
      <c r="E527" s="1" t="s">
        <v>211</v>
      </c>
      <c r="F527" s="1" t="s">
        <v>40</v>
      </c>
      <c r="G527" s="10">
        <f>(C527-VLOOKUP(E527,Riders!$A$2:$E$7777,4,FALSE))/365</f>
        <v>28.550684931506851</v>
      </c>
      <c r="H527" s="1">
        <v>22</v>
      </c>
      <c r="I527" s="3">
        <v>4.915</v>
      </c>
      <c r="J527" s="19">
        <v>5.0100110277900312</v>
      </c>
      <c r="K527" s="41">
        <f t="shared" si="28"/>
        <v>9.5011027790031122E-2</v>
      </c>
      <c r="L527" s="19">
        <v>9.9250110277900312</v>
      </c>
      <c r="M527" s="3">
        <v>72.543999999999997</v>
      </c>
    </row>
    <row r="528" spans="1:13">
      <c r="A528" s="1" t="s">
        <v>223</v>
      </c>
      <c r="B528" s="1">
        <v>2019</v>
      </c>
      <c r="C528" s="2">
        <v>43807</v>
      </c>
      <c r="D528" s="1" t="s">
        <v>64</v>
      </c>
      <c r="E528" s="1" t="s">
        <v>103</v>
      </c>
      <c r="F528" s="1" t="s">
        <v>37</v>
      </c>
      <c r="G528" s="10">
        <f>(C528-VLOOKUP(E528,Riders!$A$2:$E$7777,4,FALSE))/365</f>
        <v>20.936986301369863</v>
      </c>
      <c r="H528" s="1">
        <v>23</v>
      </c>
      <c r="I528" s="3">
        <v>4.8970000000000002</v>
      </c>
      <c r="J528" s="19">
        <v>5.0329387653776134</v>
      </c>
      <c r="K528" s="41">
        <f t="shared" si="28"/>
        <v>0.13593876537761318</v>
      </c>
      <c r="L528" s="19">
        <v>9.9299387653776137</v>
      </c>
      <c r="M528" s="3">
        <v>72.507999999999996</v>
      </c>
    </row>
    <row r="529" spans="1:13">
      <c r="A529" s="1" t="s">
        <v>223</v>
      </c>
      <c r="B529" s="1">
        <v>2019</v>
      </c>
      <c r="C529" s="2">
        <v>43807</v>
      </c>
      <c r="D529" s="1" t="s">
        <v>64</v>
      </c>
      <c r="E529" s="1" t="s">
        <v>230</v>
      </c>
      <c r="F529" s="1" t="s">
        <v>210</v>
      </c>
      <c r="G529" s="10">
        <f>(C529-VLOOKUP(E529,Riders!$A$2:$E$7777,4,FALSE))/365</f>
        <v>20.969863013698632</v>
      </c>
      <c r="H529" s="1">
        <v>24</v>
      </c>
      <c r="I529" s="3">
        <v>4.915</v>
      </c>
      <c r="J529" s="19">
        <v>5.0209682049017443</v>
      </c>
      <c r="K529" s="41">
        <f t="shared" si="28"/>
        <v>0.1059682049017443</v>
      </c>
      <c r="L529" s="19">
        <v>9.9359682049017444</v>
      </c>
      <c r="M529" s="3">
        <v>72.463999999999999</v>
      </c>
    </row>
    <row r="530" spans="1:13">
      <c r="A530" s="1" t="s">
        <v>223</v>
      </c>
      <c r="B530" s="1">
        <v>2019</v>
      </c>
      <c r="C530" s="2">
        <v>43807</v>
      </c>
      <c r="D530" s="1" t="s">
        <v>64</v>
      </c>
      <c r="E530" s="1" t="s">
        <v>57</v>
      </c>
      <c r="F530" s="1" t="s">
        <v>35</v>
      </c>
      <c r="G530" s="10">
        <f>(C530-VLOOKUP(E530,Riders!$A$2:$E$7777,4,FALSE))/365</f>
        <v>26.07123287671233</v>
      </c>
      <c r="H530" s="1">
        <v>25</v>
      </c>
      <c r="I530" s="3">
        <v>4.91</v>
      </c>
      <c r="J530" s="19">
        <v>5.032966042009031</v>
      </c>
      <c r="K530" s="41">
        <f t="shared" si="28"/>
        <v>0.12296604200903083</v>
      </c>
      <c r="L530" s="19">
        <v>9.9429660420090311</v>
      </c>
      <c r="M530" s="3">
        <v>72.412999999999997</v>
      </c>
    </row>
    <row r="531" spans="1:13">
      <c r="A531" s="1" t="s">
        <v>223</v>
      </c>
      <c r="B531" s="1">
        <v>2019</v>
      </c>
      <c r="C531" s="2">
        <v>43807</v>
      </c>
      <c r="D531" s="1" t="s">
        <v>64</v>
      </c>
      <c r="E531" s="40" t="s">
        <v>55</v>
      </c>
      <c r="F531" s="1" t="s">
        <v>56</v>
      </c>
      <c r="G531" s="10">
        <f>(C531-VLOOKUP(E531,Riders!$A$2:$E$7777,4,FALSE))/365</f>
        <v>19.904109589041095</v>
      </c>
      <c r="H531" s="1">
        <v>26</v>
      </c>
      <c r="I531" s="3">
        <v>4.9249999999999998</v>
      </c>
      <c r="J531" s="19">
        <v>5.0190646364201372</v>
      </c>
      <c r="K531" s="41">
        <f t="shared" ref="K531:K594" si="29">J531-I531</f>
        <v>9.4064636420137404E-2</v>
      </c>
      <c r="L531" s="19">
        <v>9.944064636420137</v>
      </c>
      <c r="M531" s="3">
        <v>72.405000000000001</v>
      </c>
    </row>
    <row r="532" spans="1:13">
      <c r="A532" s="1" t="s">
        <v>223</v>
      </c>
      <c r="B532" s="1">
        <v>2019</v>
      </c>
      <c r="C532" s="2">
        <v>43807</v>
      </c>
      <c r="D532" s="1" t="s">
        <v>64</v>
      </c>
      <c r="E532" s="1" t="s">
        <v>193</v>
      </c>
      <c r="F532" s="1" t="s">
        <v>748</v>
      </c>
      <c r="G532" s="10">
        <f>(C532-VLOOKUP(E532,Riders!$A$2:$E$7777,4,FALSE))/365</f>
        <v>30.736986301369864</v>
      </c>
      <c r="H532" s="1">
        <v>27</v>
      </c>
      <c r="I532" s="3">
        <v>4.9139999999999997</v>
      </c>
      <c r="J532" s="19">
        <v>5.0500188209244392</v>
      </c>
      <c r="K532" s="41">
        <f t="shared" si="29"/>
        <v>0.13601882092443951</v>
      </c>
      <c r="L532" s="19">
        <v>9.9640188209244389</v>
      </c>
      <c r="M532" s="3">
        <v>72.260000000000005</v>
      </c>
    </row>
    <row r="533" spans="1:13">
      <c r="A533" s="1" t="s">
        <v>223</v>
      </c>
      <c r="B533" s="1">
        <v>2019</v>
      </c>
      <c r="C533" s="2">
        <v>43807</v>
      </c>
      <c r="D533" s="1" t="s">
        <v>64</v>
      </c>
      <c r="E533" s="1" t="s">
        <v>206</v>
      </c>
      <c r="F533" s="1" t="s">
        <v>56</v>
      </c>
      <c r="G533" s="10">
        <f>(C533-VLOOKUP(E533,Riders!$A$2:$E$7777,4,FALSE))/365</f>
        <v>26.210958904109589</v>
      </c>
      <c r="H533" s="1">
        <v>28</v>
      </c>
      <c r="I533" s="3">
        <v>4.9960000000000004</v>
      </c>
      <c r="J533" s="19">
        <v>5.1000527238308901</v>
      </c>
      <c r="K533" s="41">
        <f t="shared" si="29"/>
        <v>0.1040527238308897</v>
      </c>
      <c r="L533" s="19">
        <v>10.096052723830891</v>
      </c>
      <c r="M533" s="3">
        <v>71.314999999999998</v>
      </c>
    </row>
    <row r="534" spans="1:13">
      <c r="A534" s="1" t="s">
        <v>223</v>
      </c>
      <c r="B534" s="1">
        <v>2019</v>
      </c>
      <c r="C534" s="2">
        <v>43807</v>
      </c>
      <c r="D534" s="1" t="s">
        <v>64</v>
      </c>
      <c r="E534" s="1" t="s">
        <v>60</v>
      </c>
      <c r="F534" s="1" t="s">
        <v>61</v>
      </c>
      <c r="G534" s="10">
        <f>(C534-VLOOKUP(E534,Riders!$A$2:$E$7777,4,FALSE))/365</f>
        <v>30.049315068493151</v>
      </c>
      <c r="H534" s="1">
        <v>29</v>
      </c>
      <c r="I534" s="3">
        <v>5.0460000000000003</v>
      </c>
      <c r="J534" s="19">
        <v>5.1250717766884675</v>
      </c>
      <c r="K534" s="41">
        <f t="shared" si="29"/>
        <v>7.907177668846721E-2</v>
      </c>
      <c r="L534" s="19">
        <v>10.171071776688468</v>
      </c>
      <c r="M534" s="3">
        <v>70.789000000000001</v>
      </c>
    </row>
    <row r="535" spans="1:13">
      <c r="A535" s="1" t="s">
        <v>223</v>
      </c>
      <c r="B535" s="1">
        <v>2019</v>
      </c>
      <c r="C535" s="2">
        <v>43807</v>
      </c>
      <c r="D535" s="1" t="s">
        <v>64</v>
      </c>
      <c r="E535" s="1" t="s">
        <v>81</v>
      </c>
      <c r="F535" s="1" t="s">
        <v>248</v>
      </c>
      <c r="G535" s="10">
        <f>(C535-VLOOKUP(E535,Riders!$A$2:$E$7777,4,FALSE))/365</f>
        <v>26.345205479452055</v>
      </c>
      <c r="H535" s="1">
        <v>30</v>
      </c>
      <c r="I535" s="3">
        <v>5.0460000000000003</v>
      </c>
      <c r="J535" s="19">
        <v>5.1349954751131213</v>
      </c>
      <c r="K535" s="41">
        <f t="shared" si="29"/>
        <v>8.8995475113121003E-2</v>
      </c>
      <c r="L535" s="19">
        <v>10.180995475113122</v>
      </c>
      <c r="M535" s="3">
        <v>70.72</v>
      </c>
    </row>
    <row r="536" spans="1:13">
      <c r="A536" s="1" t="s">
        <v>223</v>
      </c>
      <c r="B536" s="1">
        <v>2019</v>
      </c>
      <c r="C536" s="2">
        <v>43807</v>
      </c>
      <c r="D536" s="1" t="s">
        <v>64</v>
      </c>
      <c r="E536" s="1" t="s">
        <v>550</v>
      </c>
      <c r="F536" s="1" t="s">
        <v>37</v>
      </c>
      <c r="G536" s="10">
        <f>(C536-VLOOKUP(E536,Riders!$A$2:$E$7777,4,FALSE))/365</f>
        <v>24.621917808219177</v>
      </c>
      <c r="H536" s="1">
        <v>31</v>
      </c>
      <c r="I536" s="3">
        <v>5.0090000000000003</v>
      </c>
      <c r="J536" s="19">
        <v>5.1790545060916067</v>
      </c>
      <c r="K536" s="41">
        <f t="shared" si="29"/>
        <v>0.17005450609160633</v>
      </c>
      <c r="L536" s="19">
        <v>10.188054506091607</v>
      </c>
      <c r="M536" s="3">
        <v>70.671000000000006</v>
      </c>
    </row>
    <row r="537" spans="1:13">
      <c r="A537" s="1" t="s">
        <v>223</v>
      </c>
      <c r="B537" s="1">
        <v>2019</v>
      </c>
      <c r="C537" s="2">
        <v>43807</v>
      </c>
      <c r="D537" s="1" t="s">
        <v>64</v>
      </c>
      <c r="E537" s="3" t="s">
        <v>209</v>
      </c>
      <c r="F537" s="1" t="s">
        <v>210</v>
      </c>
      <c r="G537" s="10">
        <f>(C537-VLOOKUP(E537,Riders!$A$2:$E$7777,4,FALSE))/365</f>
        <v>22.454794520547946</v>
      </c>
      <c r="H537" s="1">
        <v>32</v>
      </c>
      <c r="I537" s="3">
        <v>5.117</v>
      </c>
      <c r="J537" s="19">
        <v>5.2879249978323086</v>
      </c>
      <c r="K537" s="41">
        <f t="shared" si="29"/>
        <v>0.17092499783230863</v>
      </c>
      <c r="L537" s="19">
        <v>10.404924997832309</v>
      </c>
      <c r="M537" s="3">
        <v>69.197999999999993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21</v>
      </c>
      <c r="F538" s="4" t="s">
        <v>22</v>
      </c>
      <c r="G538" s="10">
        <f>(C538-VLOOKUP(E538,Riders!$A$2:$E$7777,4,FALSE))/365</f>
        <v>26.728767123287671</v>
      </c>
      <c r="H538" s="4">
        <v>1</v>
      </c>
      <c r="I538" s="3">
        <v>4.7149999999999999</v>
      </c>
      <c r="J538" s="19">
        <v>4.7979878709404638</v>
      </c>
      <c r="K538" s="41">
        <f t="shared" si="29"/>
        <v>8.2987870940463893E-2</v>
      </c>
      <c r="L538" s="19">
        <v>9.5129878709404636</v>
      </c>
      <c r="M538" s="3">
        <v>75.686000000000007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90</v>
      </c>
      <c r="F539" s="4" t="s">
        <v>22</v>
      </c>
      <c r="G539" s="10">
        <f>(C539-VLOOKUP(E539,Riders!$A$2:$E$7777,4,FALSE))/365</f>
        <v>22.731506849315068</v>
      </c>
      <c r="H539" s="4">
        <v>2</v>
      </c>
      <c r="I539" s="3">
        <v>4.7750000000000004</v>
      </c>
      <c r="J539" s="19">
        <v>4.7970496151238393</v>
      </c>
      <c r="K539" s="41">
        <f t="shared" si="29"/>
        <v>2.2049615123838961E-2</v>
      </c>
      <c r="L539" s="19">
        <v>9.5720496151238397</v>
      </c>
      <c r="M539" s="3">
        <v>75.218999999999994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s="42" t="s">
        <v>200</v>
      </c>
      <c r="F540" s="4" t="s">
        <v>44</v>
      </c>
      <c r="G540" s="10">
        <f>(C540-VLOOKUP(E540,Riders!$A$2:$E$7777,4,FALSE))/365</f>
        <v>24.383561643835616</v>
      </c>
      <c r="H540" s="4">
        <v>3</v>
      </c>
      <c r="I540" s="3">
        <v>4.7880000000000003</v>
      </c>
      <c r="J540" s="19">
        <v>4.8490061034371976</v>
      </c>
      <c r="K540" s="41">
        <f t="shared" si="29"/>
        <v>6.1006103437197368E-2</v>
      </c>
      <c r="L540" s="19">
        <v>9.6370061034371979</v>
      </c>
      <c r="M540" s="3">
        <v>74.712000000000003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255</v>
      </c>
      <c r="F541" s="4" t="s">
        <v>30</v>
      </c>
      <c r="G541" s="10">
        <f>(C541-VLOOKUP(E541,Riders!$A$2:$E$7777,4,FALSE))/365</f>
        <v>29.92876712328767</v>
      </c>
      <c r="H541" s="4">
        <v>4</v>
      </c>
      <c r="I541" s="3">
        <v>4.8040000000000003</v>
      </c>
      <c r="J541" s="19">
        <v>4.9220496028529741</v>
      </c>
      <c r="K541" s="41">
        <f t="shared" si="29"/>
        <v>0.11804960285297383</v>
      </c>
      <c r="L541" s="19">
        <v>9.7260496028529744</v>
      </c>
      <c r="M541" s="3">
        <v>74.028000000000006</v>
      </c>
    </row>
    <row r="542" spans="1:13">
      <c r="A542" s="4" t="s">
        <v>224</v>
      </c>
      <c r="B542" s="4">
        <v>2019</v>
      </c>
      <c r="C542" s="5">
        <v>43800</v>
      </c>
      <c r="D542" s="4" t="s">
        <v>64</v>
      </c>
      <c r="E542" s="4" t="s">
        <v>126</v>
      </c>
      <c r="F542" s="4" t="s">
        <v>102</v>
      </c>
      <c r="G542" s="10">
        <f>(C542-VLOOKUP(E542,Riders!$A$2:$E$7777,4,FALSE))/365</f>
        <v>21.202739726027396</v>
      </c>
      <c r="H542" s="4">
        <v>5</v>
      </c>
      <c r="I542" s="3">
        <v>4.7889999999999997</v>
      </c>
      <c r="J542" s="19">
        <v>4.9770223804679556</v>
      </c>
      <c r="K542" s="41">
        <f t="shared" si="29"/>
        <v>0.18802238046795594</v>
      </c>
      <c r="L542" s="19">
        <v>9.7660223804679553</v>
      </c>
      <c r="M542" s="3">
        <v>73.724999999999994</v>
      </c>
    </row>
    <row r="543" spans="1:13">
      <c r="A543" s="4" t="s">
        <v>224</v>
      </c>
      <c r="B543" s="4">
        <v>2019</v>
      </c>
      <c r="C543" s="5">
        <v>43800</v>
      </c>
      <c r="D543" s="4" t="s">
        <v>64</v>
      </c>
      <c r="E543" s="4" t="s">
        <v>190</v>
      </c>
      <c r="F543" s="4" t="s">
        <v>111</v>
      </c>
      <c r="G543" s="10">
        <f>(C543-VLOOKUP(E543,Riders!$A$2:$E$7777,4,FALSE))/365</f>
        <v>31.712328767123289</v>
      </c>
      <c r="H543" s="4">
        <v>6</v>
      </c>
      <c r="I543" s="3">
        <v>4.867</v>
      </c>
      <c r="J543" s="19">
        <v>4.9029979645837587</v>
      </c>
      <c r="K543" s="41">
        <f t="shared" si="29"/>
        <v>3.5997964583758701E-2</v>
      </c>
      <c r="L543" s="19">
        <v>9.7699979645837587</v>
      </c>
      <c r="M543" s="3">
        <v>73.694999999999993</v>
      </c>
    </row>
    <row r="544" spans="1:13">
      <c r="A544" s="4" t="s">
        <v>224</v>
      </c>
      <c r="B544" s="4">
        <v>2019</v>
      </c>
      <c r="C544" s="5">
        <v>43800</v>
      </c>
      <c r="D544" s="4" t="s">
        <v>64</v>
      </c>
      <c r="E544" s="4" t="s">
        <v>191</v>
      </c>
      <c r="F544" s="4" t="s">
        <v>30</v>
      </c>
      <c r="G544" s="10">
        <f>(C544-VLOOKUP(E544,Riders!$A$2:$E$7777,4,FALSE))/365</f>
        <v>33.871232876712327</v>
      </c>
      <c r="H544" s="4">
        <v>7</v>
      </c>
      <c r="I544" s="3">
        <v>4.875</v>
      </c>
      <c r="J544" s="19">
        <v>4.8989767868051306</v>
      </c>
      <c r="K544" s="41">
        <f t="shared" si="29"/>
        <v>2.3976786805130601E-2</v>
      </c>
      <c r="L544" s="19">
        <v>9.7739767868051306</v>
      </c>
      <c r="M544" s="3">
        <v>73.665000000000006</v>
      </c>
    </row>
    <row r="545" spans="1:13">
      <c r="A545" s="4" t="s">
        <v>224</v>
      </c>
      <c r="B545" s="4">
        <v>2019</v>
      </c>
      <c r="C545" s="5">
        <v>43800</v>
      </c>
      <c r="D545" s="4" t="s">
        <v>64</v>
      </c>
      <c r="E545" s="3" t="s">
        <v>106</v>
      </c>
      <c r="F545" s="4" t="s">
        <v>107</v>
      </c>
      <c r="G545" s="10">
        <f>(C545-VLOOKUP(E545,Riders!$A$2:$E$7777,4,FALSE))/365</f>
        <v>26.134246575342466</v>
      </c>
      <c r="H545" s="4">
        <v>8</v>
      </c>
      <c r="I545" s="3">
        <v>4.8250000000000002</v>
      </c>
      <c r="J545" s="19">
        <v>4.9509674134419539</v>
      </c>
      <c r="K545" s="41">
        <f t="shared" si="29"/>
        <v>0.12596741344195372</v>
      </c>
      <c r="L545" s="19">
        <v>9.7759674134419541</v>
      </c>
      <c r="M545" s="3">
        <v>73.650000000000006</v>
      </c>
    </row>
    <row r="546" spans="1:13">
      <c r="A546" s="4" t="s">
        <v>224</v>
      </c>
      <c r="B546" s="4">
        <v>2019</v>
      </c>
      <c r="C546" s="5">
        <v>43800</v>
      </c>
      <c r="D546" s="4" t="s">
        <v>64</v>
      </c>
      <c r="E546" t="s">
        <v>198</v>
      </c>
      <c r="F546" s="4" t="s">
        <v>226</v>
      </c>
      <c r="G546" s="10">
        <f>(C546-VLOOKUP(E546,Riders!$A$2:$E$7777,4,FALSE))/365</f>
        <v>26.983561643835618</v>
      </c>
      <c r="H546" s="4">
        <v>9</v>
      </c>
      <c r="I546" s="3">
        <v>4.8319999999999999</v>
      </c>
      <c r="J546" s="19">
        <v>4.9490139651143847</v>
      </c>
      <c r="K546" s="41">
        <f t="shared" si="29"/>
        <v>0.11701396511438489</v>
      </c>
      <c r="L546" s="19">
        <v>9.7810139651143846</v>
      </c>
      <c r="M546" s="3">
        <v>73.611999999999995</v>
      </c>
    </row>
    <row r="547" spans="1:13">
      <c r="A547" s="4" t="s">
        <v>224</v>
      </c>
      <c r="B547" s="4">
        <v>2019</v>
      </c>
      <c r="C547" s="5">
        <v>43800</v>
      </c>
      <c r="D547" s="4" t="s">
        <v>64</v>
      </c>
      <c r="E547" s="3" t="s">
        <v>95</v>
      </c>
      <c r="F547" s="4" t="s">
        <v>28</v>
      </c>
      <c r="G547" s="10">
        <f>(C547-VLOOKUP(E547,Riders!$A$2:$E$7777,4,FALSE))/365</f>
        <v>27.849315068493151</v>
      </c>
      <c r="H547" s="4">
        <v>10</v>
      </c>
      <c r="I547" s="3">
        <v>4.8579999999999997</v>
      </c>
      <c r="J547" s="19">
        <v>4.9369855115839298</v>
      </c>
      <c r="K547" s="41">
        <f t="shared" si="29"/>
        <v>7.898551158393019E-2</v>
      </c>
      <c r="L547" s="19">
        <v>9.7949855115839295</v>
      </c>
      <c r="M547" s="3">
        <v>73.507000000000005</v>
      </c>
    </row>
    <row r="548" spans="1:13">
      <c r="A548" s="4" t="s">
        <v>224</v>
      </c>
      <c r="B548" s="4">
        <v>2019</v>
      </c>
      <c r="C548" s="5">
        <v>43800</v>
      </c>
      <c r="D548" s="4" t="s">
        <v>64</v>
      </c>
      <c r="E548" s="3" t="s">
        <v>1998</v>
      </c>
      <c r="F548" s="4" t="s">
        <v>26</v>
      </c>
      <c r="G548" s="10">
        <f>(C548-VLOOKUP(E548,Riders!$A$2:$E$7777,4,FALSE))/365</f>
        <v>34.854794520547948</v>
      </c>
      <c r="H548" s="4">
        <v>11</v>
      </c>
      <c r="I548" s="3">
        <v>4.8470000000000004</v>
      </c>
      <c r="J548" s="19">
        <v>4.9490516469611832</v>
      </c>
      <c r="K548" s="41">
        <f t="shared" si="29"/>
        <v>0.10205164696118274</v>
      </c>
      <c r="L548" s="19">
        <v>9.7960516469611836</v>
      </c>
      <c r="M548" s="3">
        <v>73.498999999999995</v>
      </c>
    </row>
    <row r="549" spans="1:13">
      <c r="A549" s="4" t="s">
        <v>224</v>
      </c>
      <c r="B549" s="4">
        <v>2019</v>
      </c>
      <c r="C549" s="5">
        <v>43800</v>
      </c>
      <c r="D549" s="4" t="s">
        <v>64</v>
      </c>
      <c r="E549" s="4" t="s">
        <v>219</v>
      </c>
      <c r="F549" s="4" t="s">
        <v>225</v>
      </c>
      <c r="G549" s="10">
        <f>(C549-VLOOKUP(E549,Riders!$A$2:$E$7777,4,FALSE))/365</f>
        <v>34.835616438356162</v>
      </c>
      <c r="H549" s="4">
        <v>12</v>
      </c>
      <c r="I549" s="3">
        <v>4.8860000000000001</v>
      </c>
      <c r="J549" s="19">
        <v>4.9429489850245032</v>
      </c>
      <c r="K549" s="41">
        <f t="shared" si="29"/>
        <v>5.6948985024503074E-2</v>
      </c>
      <c r="L549" s="19">
        <v>9.8289489850245033</v>
      </c>
      <c r="M549" s="3">
        <v>73.253</v>
      </c>
    </row>
    <row r="550" spans="1:13">
      <c r="A550" s="4" t="s">
        <v>224</v>
      </c>
      <c r="B550" s="4">
        <v>2019</v>
      </c>
      <c r="C550" s="5">
        <v>43800</v>
      </c>
      <c r="D550" s="4" t="s">
        <v>64</v>
      </c>
      <c r="E550" s="4" t="s">
        <v>194</v>
      </c>
      <c r="F550" s="4" t="s">
        <v>50</v>
      </c>
      <c r="G550" s="10">
        <f>(C550-VLOOKUP(E550,Riders!$A$2:$E$7777,4,FALSE))/365</f>
        <v>31.926027397260274</v>
      </c>
      <c r="H550" s="4">
        <v>13</v>
      </c>
      <c r="I550" s="3">
        <v>4.8479999999999999</v>
      </c>
      <c r="J550" s="19">
        <v>4.9930398698795839</v>
      </c>
      <c r="K550" s="41">
        <f t="shared" si="29"/>
        <v>0.14503986987958406</v>
      </c>
      <c r="L550" s="19">
        <v>9.8410398698795838</v>
      </c>
      <c r="M550" s="3">
        <v>73.162999999999997</v>
      </c>
    </row>
    <row r="551" spans="1:13">
      <c r="A551" s="4" t="s">
        <v>224</v>
      </c>
      <c r="B551" s="4">
        <v>2019</v>
      </c>
      <c r="C551" s="5">
        <v>43800</v>
      </c>
      <c r="D551" s="4" t="s">
        <v>64</v>
      </c>
      <c r="E551" s="42" t="s">
        <v>141</v>
      </c>
      <c r="F551" s="4" t="s">
        <v>93</v>
      </c>
      <c r="G551" s="10">
        <f>(C551-VLOOKUP(E551,Riders!$A$2:$E$7777,4,FALSE))/365</f>
        <v>24.663013698630138</v>
      </c>
      <c r="H551" s="4">
        <v>14</v>
      </c>
      <c r="I551" s="3">
        <v>4.8849999999999998</v>
      </c>
      <c r="J551" s="19">
        <v>4.959942160964804</v>
      </c>
      <c r="K551" s="41">
        <f t="shared" si="29"/>
        <v>7.4942160964804216E-2</v>
      </c>
      <c r="L551" s="19">
        <v>9.8449421609648038</v>
      </c>
      <c r="M551" s="3">
        <v>73.134</v>
      </c>
    </row>
    <row r="552" spans="1:13">
      <c r="A552" s="4" t="s">
        <v>224</v>
      </c>
      <c r="B552" s="4">
        <v>2019</v>
      </c>
      <c r="C552" s="5">
        <v>43800</v>
      </c>
      <c r="D552" s="4" t="s">
        <v>64</v>
      </c>
      <c r="E552" s="4" t="s">
        <v>169</v>
      </c>
      <c r="F552" s="4" t="s">
        <v>80</v>
      </c>
      <c r="G552" s="10">
        <f>(C552-VLOOKUP(E552,Riders!$A$2:$E$7777,4,FALSE))/365</f>
        <v>29.432876712328767</v>
      </c>
      <c r="H552" s="4">
        <v>15</v>
      </c>
      <c r="I552" s="3">
        <v>4.8529999999999998</v>
      </c>
      <c r="J552" s="19">
        <v>5.0009696442990688</v>
      </c>
      <c r="K552" s="41">
        <f t="shared" si="29"/>
        <v>0.147969644299069</v>
      </c>
      <c r="L552" s="19">
        <v>9.8539696442990685</v>
      </c>
      <c r="M552" s="3">
        <v>73.066999999999993</v>
      </c>
    </row>
    <row r="553" spans="1:13">
      <c r="A553" s="4" t="s">
        <v>224</v>
      </c>
      <c r="B553" s="4">
        <v>2019</v>
      </c>
      <c r="C553" s="5">
        <v>43800</v>
      </c>
      <c r="D553" s="4" t="s">
        <v>64</v>
      </c>
      <c r="E553" s="42" t="s">
        <v>192</v>
      </c>
      <c r="F553" s="4" t="s">
        <v>228</v>
      </c>
      <c r="G553" s="10">
        <f>(C553-VLOOKUP(E553,Riders!$A$2:$E$7777,4,FALSE))/365</f>
        <v>32.454794520547942</v>
      </c>
      <c r="H553" s="4">
        <v>16</v>
      </c>
      <c r="I553" s="3">
        <v>4.915</v>
      </c>
      <c r="J553" s="19">
        <v>4.9550444151998692</v>
      </c>
      <c r="K553" s="41">
        <f t="shared" si="29"/>
        <v>4.0044415199869121E-2</v>
      </c>
      <c r="L553" s="19">
        <v>9.8700444151998692</v>
      </c>
      <c r="M553" s="3">
        <v>72.947999999999993</v>
      </c>
    </row>
    <row r="554" spans="1:13">
      <c r="A554" s="4" t="s">
        <v>224</v>
      </c>
      <c r="B554" s="4">
        <v>2019</v>
      </c>
      <c r="C554" s="5">
        <v>43800</v>
      </c>
      <c r="D554" s="4" t="s">
        <v>64</v>
      </c>
      <c r="E554" s="4" t="s">
        <v>172</v>
      </c>
      <c r="F554" s="4" t="s">
        <v>35</v>
      </c>
      <c r="G554" s="10">
        <f>(C554-VLOOKUP(E554,Riders!$A$2:$E$7777,4,FALSE))/365</f>
        <v>29.561643835616437</v>
      </c>
      <c r="H554" s="4">
        <v>17</v>
      </c>
      <c r="I554" s="3">
        <v>4.9340000000000002</v>
      </c>
      <c r="J554" s="19">
        <v>4.9559740388181472</v>
      </c>
      <c r="K554" s="41">
        <f t="shared" si="29"/>
        <v>2.1974038818147079E-2</v>
      </c>
      <c r="L554" s="19">
        <v>9.8899740388181474</v>
      </c>
      <c r="M554" s="3">
        <v>72.801000000000002</v>
      </c>
    </row>
    <row r="555" spans="1:13">
      <c r="A555" s="4" t="s">
        <v>224</v>
      </c>
      <c r="B555" s="4">
        <v>2019</v>
      </c>
      <c r="C555" s="5">
        <v>43800</v>
      </c>
      <c r="D555" s="4" t="s">
        <v>64</v>
      </c>
      <c r="E555" s="42" t="s">
        <v>230</v>
      </c>
      <c r="F555" s="4" t="s">
        <v>210</v>
      </c>
      <c r="G555" s="10">
        <f>(C555-VLOOKUP(E555,Riders!$A$2:$E$7777,4,FALSE))/365</f>
        <v>20.950684931506849</v>
      </c>
      <c r="H555" s="4">
        <v>18</v>
      </c>
      <c r="I555" s="3">
        <v>4.9390000000000001</v>
      </c>
      <c r="J555" s="19">
        <v>5.0170275450095421</v>
      </c>
      <c r="K555" s="41">
        <f t="shared" si="29"/>
        <v>7.802754500954201E-2</v>
      </c>
      <c r="L555" s="19">
        <v>9.9560275450095421</v>
      </c>
      <c r="M555" s="3">
        <v>72.317999999999998</v>
      </c>
    </row>
    <row r="556" spans="1:13">
      <c r="A556" s="4" t="s">
        <v>224</v>
      </c>
      <c r="B556" s="4">
        <v>2019</v>
      </c>
      <c r="C556" s="5">
        <v>43800</v>
      </c>
      <c r="D556" s="4" t="s">
        <v>64</v>
      </c>
      <c r="E556" s="4" t="s">
        <v>181</v>
      </c>
      <c r="F556" s="4" t="s">
        <v>32</v>
      </c>
      <c r="G556" s="10">
        <f>(C556-VLOOKUP(E556,Riders!$A$2:$E$7777,4,FALSE))/365</f>
        <v>28.43013698630137</v>
      </c>
      <c r="H556" s="4">
        <v>19</v>
      </c>
      <c r="I556" s="3">
        <v>4.923</v>
      </c>
      <c r="J556" s="19">
        <v>5.0419841529071459</v>
      </c>
      <c r="K556" s="41">
        <f t="shared" si="29"/>
        <v>0.11898415290714581</v>
      </c>
      <c r="L556" s="19">
        <v>9.9649841529071459</v>
      </c>
      <c r="M556" s="3">
        <v>72.253</v>
      </c>
    </row>
    <row r="557" spans="1:13">
      <c r="A557" s="4" t="s">
        <v>224</v>
      </c>
      <c r="B557" s="4">
        <v>2019</v>
      </c>
      <c r="C557" s="5">
        <v>43800</v>
      </c>
      <c r="D557" s="4" t="s">
        <v>64</v>
      </c>
      <c r="E557" s="4" t="s">
        <v>212</v>
      </c>
      <c r="F557" s="4" t="s">
        <v>162</v>
      </c>
      <c r="G557" s="10">
        <f>(C557-VLOOKUP(E557,Riders!$A$2:$E$7777,4,FALSE))/365</f>
        <v>23.898630136986302</v>
      </c>
      <c r="H557" s="4">
        <v>20</v>
      </c>
      <c r="I557" s="3">
        <v>4.9359999999999999</v>
      </c>
      <c r="J557" s="19">
        <v>5.0440399201596797</v>
      </c>
      <c r="K557" s="41">
        <f t="shared" si="29"/>
        <v>0.10803992015967978</v>
      </c>
      <c r="L557" s="19">
        <v>9.9800399201596797</v>
      </c>
      <c r="M557" s="3">
        <v>72.144000000000005</v>
      </c>
    </row>
    <row r="558" spans="1:13">
      <c r="A558" s="4" t="s">
        <v>224</v>
      </c>
      <c r="B558" s="4">
        <v>2019</v>
      </c>
      <c r="C558" s="5">
        <v>43800</v>
      </c>
      <c r="D558" s="4" t="s">
        <v>64</v>
      </c>
      <c r="E558" s="42" t="s">
        <v>211</v>
      </c>
      <c r="F558" s="4" t="s">
        <v>40</v>
      </c>
      <c r="G558" s="10">
        <f>(C558-VLOOKUP(E558,Riders!$A$2:$E$7777,4,FALSE))/365</f>
        <v>28.531506849315068</v>
      </c>
      <c r="H558" s="4">
        <v>21</v>
      </c>
      <c r="I558" s="3">
        <v>4.9450000000000003</v>
      </c>
      <c r="J558" s="19">
        <v>5.0490313423927358</v>
      </c>
      <c r="K558" s="41">
        <f t="shared" si="29"/>
        <v>0.10403134239273548</v>
      </c>
      <c r="L558" s="19">
        <v>9.9940313423927361</v>
      </c>
      <c r="M558" s="3">
        <v>72.043000000000006</v>
      </c>
    </row>
    <row r="559" spans="1:13">
      <c r="A559" s="4" t="s">
        <v>224</v>
      </c>
      <c r="B559" s="4">
        <v>2019</v>
      </c>
      <c r="C559" s="5">
        <v>43800</v>
      </c>
      <c r="D559" s="4" t="s">
        <v>64</v>
      </c>
      <c r="E559" s="4" t="s">
        <v>227</v>
      </c>
      <c r="F559" s="4" t="s">
        <v>150</v>
      </c>
      <c r="G559" s="10">
        <f>(C559-VLOOKUP(E559,Riders!$A$2:$E$7777,4,FALSE))/365</f>
        <v>21.769863013698629</v>
      </c>
      <c r="H559" s="4">
        <v>22</v>
      </c>
      <c r="I559" s="3">
        <v>4.9400000000000004</v>
      </c>
      <c r="J559" s="19">
        <v>5.0590278722901934</v>
      </c>
      <c r="K559" s="41">
        <f t="shared" si="29"/>
        <v>0.11902787229019296</v>
      </c>
      <c r="L559" s="19">
        <v>9.9990278722901937</v>
      </c>
      <c r="M559" s="3">
        <v>72.007000000000005</v>
      </c>
    </row>
    <row r="560" spans="1:13">
      <c r="A560" s="4" t="s">
        <v>224</v>
      </c>
      <c r="B560" s="4">
        <v>2019</v>
      </c>
      <c r="C560" s="5">
        <v>43800</v>
      </c>
      <c r="D560" s="4" t="s">
        <v>64</v>
      </c>
      <c r="E560" s="4" t="s">
        <v>57</v>
      </c>
      <c r="F560" s="4" t="s">
        <v>35</v>
      </c>
      <c r="G560" s="10">
        <f>(C560-VLOOKUP(E560,Riders!$A$2:$E$7777,4,FALSE))/365</f>
        <v>26.052054794520547</v>
      </c>
      <c r="H560" s="4">
        <v>23</v>
      </c>
      <c r="I560" s="3">
        <v>4.9470000000000001</v>
      </c>
      <c r="J560" s="19">
        <v>5.0670474832751493</v>
      </c>
      <c r="K560" s="41">
        <f t="shared" si="29"/>
        <v>0.12004748327514925</v>
      </c>
      <c r="L560" s="19">
        <v>10.014047483275149</v>
      </c>
      <c r="M560" s="3">
        <v>71.899000000000001</v>
      </c>
    </row>
    <row r="561" spans="1:13">
      <c r="A561" s="4" t="s">
        <v>224</v>
      </c>
      <c r="B561" s="4">
        <v>2019</v>
      </c>
      <c r="C561" s="5">
        <v>43800</v>
      </c>
      <c r="D561" s="4" t="s">
        <v>64</v>
      </c>
      <c r="E561" s="3" t="s">
        <v>27</v>
      </c>
      <c r="F561" s="4" t="s">
        <v>228</v>
      </c>
      <c r="G561" s="10">
        <f>(C561-VLOOKUP(E561,Riders!$A$2:$E$7777,4,FALSE))/365</f>
        <v>23.953424657534246</v>
      </c>
      <c r="H561" s="4">
        <v>24</v>
      </c>
      <c r="I561" s="3">
        <v>5.0030000000000001</v>
      </c>
      <c r="J561" s="19">
        <v>5.0230398535084166</v>
      </c>
      <c r="K561" s="41">
        <f t="shared" si="29"/>
        <v>2.0039853508416527E-2</v>
      </c>
      <c r="L561" s="19">
        <v>10.026039853508417</v>
      </c>
      <c r="M561" s="3">
        <v>71.813000000000002</v>
      </c>
    </row>
    <row r="562" spans="1:13">
      <c r="A562" s="4" t="s">
        <v>224</v>
      </c>
      <c r="B562" s="4">
        <v>2019</v>
      </c>
      <c r="C562" s="5">
        <v>43800</v>
      </c>
      <c r="D562" s="4" t="s">
        <v>64</v>
      </c>
      <c r="E562" s="3" t="s">
        <v>170</v>
      </c>
      <c r="F562" s="4" t="s">
        <v>40</v>
      </c>
      <c r="G562" s="10">
        <f>(C562-VLOOKUP(E562,Riders!$A$2:$E$7777,4,FALSE))/365</f>
        <v>21.12876712328767</v>
      </c>
      <c r="H562" s="4">
        <v>25</v>
      </c>
      <c r="I562" s="3">
        <v>4.9770000000000003</v>
      </c>
      <c r="J562" s="19">
        <v>5.0610609812204608</v>
      </c>
      <c r="K562" s="41">
        <f t="shared" si="29"/>
        <v>8.4060981220460462E-2</v>
      </c>
      <c r="L562" s="19">
        <v>10.038060981220461</v>
      </c>
      <c r="M562" s="3">
        <v>71.727000000000004</v>
      </c>
    </row>
    <row r="563" spans="1:13">
      <c r="A563" s="4" t="s">
        <v>224</v>
      </c>
      <c r="B563" s="4">
        <v>2019</v>
      </c>
      <c r="C563" s="5">
        <v>43800</v>
      </c>
      <c r="D563" s="4" t="s">
        <v>64</v>
      </c>
      <c r="E563" s="4" t="s">
        <v>337</v>
      </c>
      <c r="F563" s="4" t="s">
        <v>26</v>
      </c>
      <c r="G563" s="10">
        <f>(C563-VLOOKUP(E563,Riders!$A$2:$E$7777,4,FALSE))/365</f>
        <v>32.265753424657532</v>
      </c>
      <c r="H563" s="4">
        <v>26</v>
      </c>
      <c r="I563" s="3">
        <v>4.968</v>
      </c>
      <c r="J563" s="19">
        <v>5.0730007530750569</v>
      </c>
      <c r="K563" s="41">
        <f t="shared" si="29"/>
        <v>0.10500075307505696</v>
      </c>
      <c r="L563" s="19">
        <v>10.041000753075057</v>
      </c>
      <c r="M563" s="3">
        <v>71.706000000000003</v>
      </c>
    </row>
    <row r="564" spans="1:13">
      <c r="A564" s="4" t="s">
        <v>224</v>
      </c>
      <c r="B564" s="4">
        <v>2019</v>
      </c>
      <c r="C564" s="5">
        <v>43800</v>
      </c>
      <c r="D564" s="4" t="s">
        <v>64</v>
      </c>
      <c r="E564" s="4" t="s">
        <v>132</v>
      </c>
      <c r="F564" s="4" t="s">
        <v>214</v>
      </c>
      <c r="G564" s="10">
        <f>(C564-VLOOKUP(E564,Riders!$A$2:$E$7777,4,FALSE))/365</f>
        <v>20.126027397260273</v>
      </c>
      <c r="H564" s="4">
        <v>27</v>
      </c>
      <c r="I564" s="3">
        <v>4.9729999999999999</v>
      </c>
      <c r="J564" s="19">
        <v>5.0720632699471233</v>
      </c>
      <c r="K564" s="41">
        <f t="shared" si="29"/>
        <v>9.9063269947123445E-2</v>
      </c>
      <c r="L564" s="19">
        <v>10.045063269947123</v>
      </c>
      <c r="M564" s="3">
        <v>71.677000000000007</v>
      </c>
    </row>
    <row r="565" spans="1:13">
      <c r="A565" s="4" t="s">
        <v>224</v>
      </c>
      <c r="B565" s="4">
        <v>2019</v>
      </c>
      <c r="C565" s="5">
        <v>43800</v>
      </c>
      <c r="D565" s="4" t="s">
        <v>64</v>
      </c>
      <c r="E565" s="4" t="s">
        <v>122</v>
      </c>
      <c r="F565" s="4" t="s">
        <v>33</v>
      </c>
      <c r="G565" s="10">
        <f>(C565-VLOOKUP(E565,Riders!$A$2:$E$7777,4,FALSE))/365</f>
        <v>24.142465753424659</v>
      </c>
      <c r="H565" s="4">
        <v>28</v>
      </c>
      <c r="I565" s="3">
        <v>4.9930000000000003</v>
      </c>
      <c r="J565" s="19">
        <v>5.0569706875854941</v>
      </c>
      <c r="K565" s="41">
        <f t="shared" si="29"/>
        <v>6.3970687585493735E-2</v>
      </c>
      <c r="L565" s="19">
        <v>10.049970687585494</v>
      </c>
      <c r="M565" s="3">
        <v>71.641999999999996</v>
      </c>
    </row>
    <row r="566" spans="1:13">
      <c r="A566" s="4" t="s">
        <v>224</v>
      </c>
      <c r="B566" s="4">
        <v>2019</v>
      </c>
      <c r="C566" s="5">
        <v>43800</v>
      </c>
      <c r="D566" s="4" t="s">
        <v>64</v>
      </c>
      <c r="E566" s="4" t="s">
        <v>103</v>
      </c>
      <c r="F566" s="4" t="s">
        <v>37</v>
      </c>
      <c r="G566" s="10">
        <f>(C566-VLOOKUP(E566,Riders!$A$2:$E$7777,4,FALSE))/365</f>
        <v>20.917808219178081</v>
      </c>
      <c r="H566" s="4">
        <v>29</v>
      </c>
      <c r="I566" s="3">
        <v>4.9729999999999999</v>
      </c>
      <c r="J566" s="19">
        <v>5.0769706875854945</v>
      </c>
      <c r="K566" s="41">
        <f t="shared" si="29"/>
        <v>0.10397068758549466</v>
      </c>
      <c r="L566" s="19">
        <v>10.049970687585494</v>
      </c>
      <c r="M566" s="3">
        <v>71.641999999999996</v>
      </c>
    </row>
    <row r="567" spans="1:13">
      <c r="A567" s="4" t="s">
        <v>224</v>
      </c>
      <c r="B567" s="4">
        <v>2019</v>
      </c>
      <c r="C567" s="5">
        <v>43800</v>
      </c>
      <c r="D567" s="4" t="s">
        <v>64</v>
      </c>
      <c r="E567" s="4" t="s">
        <v>55</v>
      </c>
      <c r="F567" s="4" t="s">
        <v>56</v>
      </c>
      <c r="G567" s="10">
        <f>(C567-VLOOKUP(E567,Riders!$A$2:$E$7777,4,FALSE))/365</f>
        <v>19.884931506849316</v>
      </c>
      <c r="H567" s="4">
        <v>30</v>
      </c>
      <c r="I567" s="3">
        <v>4.9640000000000004</v>
      </c>
      <c r="J567" s="19">
        <v>5.0970650755278566</v>
      </c>
      <c r="K567" s="41">
        <f t="shared" si="29"/>
        <v>0.13306507552785618</v>
      </c>
      <c r="L567" s="19">
        <v>10.061065075527857</v>
      </c>
      <c r="M567" s="3">
        <v>71.563000000000002</v>
      </c>
    </row>
    <row r="568" spans="1:13">
      <c r="A568" s="4" t="s">
        <v>224</v>
      </c>
      <c r="B568" s="4">
        <v>2019</v>
      </c>
      <c r="C568" s="5">
        <v>43800</v>
      </c>
      <c r="D568" s="4" t="s">
        <v>64</v>
      </c>
      <c r="E568" s="3" t="s">
        <v>151</v>
      </c>
      <c r="F568" s="4" t="s">
        <v>152</v>
      </c>
      <c r="G568" s="10">
        <f>(C568-VLOOKUP(E568,Riders!$A$2:$E$7777,4,FALSE))/365</f>
        <v>31</v>
      </c>
      <c r="H568" s="4">
        <v>31</v>
      </c>
      <c r="I568" s="3">
        <v>5.0129999999999999</v>
      </c>
      <c r="J568" s="19">
        <v>5.0979394747928666</v>
      </c>
      <c r="K568" s="41">
        <f t="shared" si="29"/>
        <v>8.4939474792866676E-2</v>
      </c>
      <c r="L568" s="19">
        <v>10.110939474792866</v>
      </c>
      <c r="M568" s="3">
        <v>71.209999999999994</v>
      </c>
    </row>
    <row r="569" spans="1:13">
      <c r="A569" s="4" t="s">
        <v>224</v>
      </c>
      <c r="B569" s="4">
        <v>2019</v>
      </c>
      <c r="C569" s="5">
        <v>43800</v>
      </c>
      <c r="D569" s="4" t="s">
        <v>64</v>
      </c>
      <c r="E569" s="4" t="s">
        <v>954</v>
      </c>
      <c r="F569" s="4" t="s">
        <v>102</v>
      </c>
      <c r="G569" s="10">
        <f>(C569-VLOOKUP(E569,Riders!$A$2:$E$7777,4,FALSE))/365</f>
        <v>26.997260273972604</v>
      </c>
      <c r="H569" s="4">
        <v>32</v>
      </c>
      <c r="I569" s="3">
        <v>4.9790000000000001</v>
      </c>
      <c r="J569" s="19">
        <v>5.1639879552018035</v>
      </c>
      <c r="K569" s="41">
        <f t="shared" si="29"/>
        <v>0.18498795520180344</v>
      </c>
      <c r="L569" s="19">
        <v>10.142987955201804</v>
      </c>
      <c r="M569" s="3">
        <v>70.984999999999999</v>
      </c>
    </row>
    <row r="570" spans="1:13">
      <c r="A570" s="4" t="s">
        <v>224</v>
      </c>
      <c r="B570" s="4">
        <v>2019</v>
      </c>
      <c r="C570" s="5">
        <v>43800</v>
      </c>
      <c r="D570" s="4" t="s">
        <v>64</v>
      </c>
      <c r="E570" s="4" t="s">
        <v>81</v>
      </c>
      <c r="F570" s="4" t="s">
        <v>248</v>
      </c>
      <c r="G570" s="10">
        <f>(C570-VLOOKUP(E570,Riders!$A$2:$E$7777,4,FALSE))/365</f>
        <v>26.326027397260273</v>
      </c>
      <c r="H570" s="4">
        <v>33</v>
      </c>
      <c r="I570" s="3">
        <v>5.016</v>
      </c>
      <c r="J570" s="19">
        <v>5.132992853417532</v>
      </c>
      <c r="K570" s="41">
        <f t="shared" si="29"/>
        <v>0.11699285341753196</v>
      </c>
      <c r="L570" s="19">
        <v>10.148992853417532</v>
      </c>
      <c r="M570" s="3">
        <v>70.942999999999998</v>
      </c>
    </row>
    <row r="571" spans="1:13">
      <c r="A571" s="4" t="s">
        <v>224</v>
      </c>
      <c r="B571" s="4">
        <v>2019</v>
      </c>
      <c r="C571" s="5">
        <v>43800</v>
      </c>
      <c r="D571" s="4" t="s">
        <v>64</v>
      </c>
      <c r="E571" s="4" t="s">
        <v>206</v>
      </c>
      <c r="F571" s="4" t="s">
        <v>56</v>
      </c>
      <c r="G571" s="10">
        <f>(C571-VLOOKUP(E571,Riders!$A$2:$E$7777,4,FALSE))/365</f>
        <v>26.19178082191781</v>
      </c>
      <c r="H571" s="4">
        <v>34</v>
      </c>
      <c r="I571" s="3">
        <v>5.0250000000000004</v>
      </c>
      <c r="J571" s="19">
        <v>5.1350203200406401</v>
      </c>
      <c r="K571" s="41">
        <f t="shared" si="29"/>
        <v>0.11002032004063977</v>
      </c>
      <c r="L571" s="19">
        <v>10.16002032004064</v>
      </c>
      <c r="M571" s="3">
        <v>70.866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60</v>
      </c>
      <c r="F572" s="4" t="s">
        <v>61</v>
      </c>
      <c r="G572" s="10">
        <f>(C572-VLOOKUP(E572,Riders!$A$2:$E$7777,4,FALSE))/365</f>
        <v>30.030136986301368</v>
      </c>
      <c r="H572" s="4">
        <v>35</v>
      </c>
      <c r="I572" s="3">
        <v>5.0949999999999998</v>
      </c>
      <c r="J572" s="19">
        <v>5.1789726027397274</v>
      </c>
      <c r="K572" s="41">
        <f t="shared" si="29"/>
        <v>8.397260273972762E-2</v>
      </c>
      <c r="L572" s="19">
        <v>10.273972602739727</v>
      </c>
      <c r="M572" s="3">
        <v>70.08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867</v>
      </c>
      <c r="F573" s="4" t="s">
        <v>868</v>
      </c>
      <c r="G573" s="10">
        <f>(C573-VLOOKUP(E573,Riders!$A$2:$E$7777,4,FALSE))/365</f>
        <v>20.898630136986302</v>
      </c>
      <c r="H573" s="4">
        <v>36</v>
      </c>
      <c r="I573" s="3">
        <v>5.0860000000000003</v>
      </c>
      <c r="J573" s="19">
        <v>5.1879726027397268</v>
      </c>
      <c r="K573" s="41">
        <f t="shared" si="29"/>
        <v>0.10197260273972653</v>
      </c>
      <c r="L573" s="19">
        <v>10.273972602739727</v>
      </c>
      <c r="M573" s="3">
        <v>70.08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952</v>
      </c>
      <c r="F574" s="4" t="s">
        <v>953</v>
      </c>
      <c r="G574" s="10">
        <f>(C574-VLOOKUP(E574,Riders!$A$2:$E$7777,4,FALSE))/365</f>
        <v>23.473972602739725</v>
      </c>
      <c r="H574" s="4">
        <v>37</v>
      </c>
      <c r="I574" s="3">
        <v>5.0410000000000004</v>
      </c>
      <c r="J574" s="19">
        <v>5.2410421278114949</v>
      </c>
      <c r="K574" s="41">
        <f t="shared" si="29"/>
        <v>0.20004212781149455</v>
      </c>
      <c r="L574" s="19">
        <v>10.282042127811495</v>
      </c>
      <c r="M574" s="3">
        <v>70.025000000000006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869</v>
      </c>
      <c r="F575" s="4" t="s">
        <v>196</v>
      </c>
      <c r="G575" s="10">
        <f>(C575-VLOOKUP(E575,Riders!$A$2:$E$7777,4,FALSE))/365</f>
        <v>20.816438356164383</v>
      </c>
      <c r="H575" s="4">
        <v>38</v>
      </c>
      <c r="I575" s="3">
        <v>5.0780000000000003</v>
      </c>
      <c r="J575" s="19">
        <v>5.2090369047448961</v>
      </c>
      <c r="K575" s="41">
        <f t="shared" si="29"/>
        <v>0.13103690474489582</v>
      </c>
      <c r="L575" s="19">
        <v>10.287036904744896</v>
      </c>
      <c r="M575" s="3">
        <v>69.991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375</v>
      </c>
      <c r="F576" s="4" t="s">
        <v>196</v>
      </c>
      <c r="G576" s="10">
        <f>(C576-VLOOKUP(E576,Riders!$A$2:$E$7777,4,FALSE))/365</f>
        <v>30.753424657534246</v>
      </c>
      <c r="H576" s="4">
        <v>39</v>
      </c>
      <c r="I576" s="3">
        <v>5.05</v>
      </c>
      <c r="J576" s="19">
        <v>5.2460102960102946</v>
      </c>
      <c r="K576" s="41">
        <f t="shared" si="29"/>
        <v>0.19601029601029474</v>
      </c>
      <c r="L576" s="19">
        <v>10.296010296010294</v>
      </c>
      <c r="M576" s="3">
        <v>69.930000000000007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3" t="s">
        <v>209</v>
      </c>
      <c r="F577" s="4" t="s">
        <v>210</v>
      </c>
      <c r="G577" s="10">
        <f>(C577-VLOOKUP(E577,Riders!$A$2:$E$7777,4,FALSE))/365</f>
        <v>22.435616438356163</v>
      </c>
      <c r="H577" s="4">
        <v>40</v>
      </c>
      <c r="I577" s="3">
        <v>5.0789999999999997</v>
      </c>
      <c r="J577" s="19">
        <v>5.2469856296699993</v>
      </c>
      <c r="K577" s="41">
        <f t="shared" si="29"/>
        <v>0.16798562966999953</v>
      </c>
      <c r="L577" s="19">
        <v>10.325985629669999</v>
      </c>
      <c r="M577" s="3">
        <v>69.727000000000004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23</v>
      </c>
      <c r="F578" s="4" t="s">
        <v>24</v>
      </c>
      <c r="G578" s="10">
        <f>(C578-VLOOKUP(E578,Riders!$A$2:$E$7777,4,FALSE))/365</f>
        <v>18.123287671232877</v>
      </c>
      <c r="H578" s="4">
        <v>41</v>
      </c>
      <c r="I578" s="3">
        <v>5.19</v>
      </c>
      <c r="J578" s="19">
        <v>5.3140484353344517</v>
      </c>
      <c r="K578" s="41">
        <f t="shared" si="29"/>
        <v>0.12404843533445131</v>
      </c>
      <c r="L578" s="19">
        <v>10.504048435334452</v>
      </c>
      <c r="M578" s="3">
        <v>68.545000000000002</v>
      </c>
    </row>
    <row r="579" spans="1:13">
      <c r="A579" s="1" t="s">
        <v>63</v>
      </c>
      <c r="B579" s="1">
        <v>2019</v>
      </c>
      <c r="C579" s="2">
        <v>43778</v>
      </c>
      <c r="D579" s="1" t="s">
        <v>64</v>
      </c>
      <c r="E579" s="1" t="s">
        <v>90</v>
      </c>
      <c r="F579" s="1" t="s">
        <v>22</v>
      </c>
      <c r="G579" s="10">
        <f>(C579-VLOOKUP(E579,Riders!$A$2:$E$7777,4,FALSE))/365</f>
        <v>22.671232876712327</v>
      </c>
      <c r="H579" s="1">
        <v>1</v>
      </c>
      <c r="I579" s="1">
        <v>4.7320000000000002</v>
      </c>
      <c r="J579" s="38">
        <v>4.8030346307160547</v>
      </c>
      <c r="K579" s="41">
        <f t="shared" si="29"/>
        <v>7.1034630716054536E-2</v>
      </c>
      <c r="L579" s="38">
        <v>9.5350346307160549</v>
      </c>
      <c r="M579" s="1">
        <v>75.510999999999996</v>
      </c>
    </row>
    <row r="580" spans="1:13">
      <c r="A580" s="1" t="s">
        <v>63</v>
      </c>
      <c r="B580" s="1">
        <v>2019</v>
      </c>
      <c r="C580" s="2">
        <v>43778</v>
      </c>
      <c r="D580" s="1" t="s">
        <v>64</v>
      </c>
      <c r="E580" s="1" t="s">
        <v>200</v>
      </c>
      <c r="F580" s="1" t="s">
        <v>44</v>
      </c>
      <c r="G580" s="10">
        <f>(C580-VLOOKUP(E580,Riders!$A$2:$E$7777,4,FALSE))/365</f>
        <v>24.323287671232876</v>
      </c>
      <c r="H580" s="1">
        <v>2</v>
      </c>
      <c r="I580" s="1">
        <v>4.7480000000000002</v>
      </c>
      <c r="J580" s="38">
        <v>4.8099450418160101</v>
      </c>
      <c r="K580" s="41">
        <f t="shared" si="29"/>
        <v>6.1945041816009905E-2</v>
      </c>
      <c r="L580" s="38">
        <v>9.5579450418160103</v>
      </c>
      <c r="M580" s="1">
        <v>75.33</v>
      </c>
    </row>
    <row r="581" spans="1:13">
      <c r="A581" s="1" t="s">
        <v>63</v>
      </c>
      <c r="B581" s="1">
        <v>2019</v>
      </c>
      <c r="C581" s="2">
        <v>43778</v>
      </c>
      <c r="D581" s="1" t="s">
        <v>64</v>
      </c>
      <c r="E581" s="1" t="s">
        <v>21</v>
      </c>
      <c r="F581" s="1" t="s">
        <v>22</v>
      </c>
      <c r="G581" s="10">
        <f>(C581-VLOOKUP(E581,Riders!$A$2:$E$7777,4,FALSE))/365</f>
        <v>26.668493150684931</v>
      </c>
      <c r="H581" s="1">
        <v>3</v>
      </c>
      <c r="I581" s="1">
        <v>4.7619999999999996</v>
      </c>
      <c r="J581" s="38">
        <v>4.827004608049438</v>
      </c>
      <c r="K581" s="41">
        <f t="shared" si="29"/>
        <v>6.5004608049438417E-2</v>
      </c>
      <c r="L581" s="38">
        <v>9.5890046080494376</v>
      </c>
      <c r="M581" s="1">
        <v>75.085999999999999</v>
      </c>
    </row>
    <row r="582" spans="1:13">
      <c r="A582" s="1" t="s">
        <v>63</v>
      </c>
      <c r="B582" s="1">
        <v>2019</v>
      </c>
      <c r="C582" s="2">
        <v>43778</v>
      </c>
      <c r="D582" s="1" t="s">
        <v>64</v>
      </c>
      <c r="E582" s="1" t="s">
        <v>255</v>
      </c>
      <c r="F582" s="1" t="s">
        <v>30</v>
      </c>
      <c r="G582" s="10">
        <f>(C582-VLOOKUP(E582,Riders!$A$2:$E$7777,4,FALSE))/365</f>
        <v>29.86849315068493</v>
      </c>
      <c r="H582" s="1">
        <v>4</v>
      </c>
      <c r="I582" s="1">
        <v>4.7809999999999997</v>
      </c>
      <c r="J582" s="38">
        <v>4.9129668520189034</v>
      </c>
      <c r="K582" s="41">
        <f t="shared" si="29"/>
        <v>0.13196685201890368</v>
      </c>
      <c r="L582" s="38">
        <v>9.6939668520189031</v>
      </c>
      <c r="M582" s="1">
        <v>74.272999999999996</v>
      </c>
    </row>
    <row r="583" spans="1:13">
      <c r="A583" s="1" t="s">
        <v>63</v>
      </c>
      <c r="B583" s="1">
        <v>2019</v>
      </c>
      <c r="C583" s="2">
        <v>43778</v>
      </c>
      <c r="D583" s="1" t="s">
        <v>64</v>
      </c>
      <c r="E583" s="3" t="s">
        <v>95</v>
      </c>
      <c r="F583" s="1" t="s">
        <v>28</v>
      </c>
      <c r="G583" s="10">
        <f>(C583-VLOOKUP(E583,Riders!$A$2:$E$7777,4,FALSE))/365</f>
        <v>27.789041095890411</v>
      </c>
      <c r="H583" s="1">
        <v>5</v>
      </c>
      <c r="I583" s="1">
        <v>4.7939999999999996</v>
      </c>
      <c r="J583" s="38">
        <v>4.9079349970355191</v>
      </c>
      <c r="K583" s="41">
        <f t="shared" si="29"/>
        <v>0.11393499703551946</v>
      </c>
      <c r="L583" s="38">
        <v>9.7019349970355186</v>
      </c>
      <c r="M583" s="1">
        <v>74.212000000000003</v>
      </c>
    </row>
    <row r="584" spans="1:13">
      <c r="A584" s="1" t="s">
        <v>63</v>
      </c>
      <c r="B584" s="1">
        <v>2019</v>
      </c>
      <c r="C584" s="2">
        <v>43778</v>
      </c>
      <c r="D584" s="1" t="s">
        <v>64</v>
      </c>
      <c r="E584" s="1" t="s">
        <v>195</v>
      </c>
      <c r="F584" s="1" t="s">
        <v>196</v>
      </c>
      <c r="G584" s="10">
        <f>(C584-VLOOKUP(E584,Riders!$A$2:$E$7777,4,FALSE))/365</f>
        <v>33.654794520547945</v>
      </c>
      <c r="H584" s="1">
        <v>6</v>
      </c>
      <c r="I584" s="1">
        <v>4.8330000000000002</v>
      </c>
      <c r="J584" s="38">
        <v>4.8740362530840056</v>
      </c>
      <c r="K584" s="41">
        <f t="shared" si="29"/>
        <v>4.1036253084005381E-2</v>
      </c>
      <c r="L584" s="38">
        <v>9.7070362530840058</v>
      </c>
      <c r="M584" s="1">
        <v>74.173000000000002</v>
      </c>
    </row>
    <row r="585" spans="1:13">
      <c r="A585" s="1" t="s">
        <v>63</v>
      </c>
      <c r="B585" s="1">
        <v>2019</v>
      </c>
      <c r="C585" s="2">
        <v>43778</v>
      </c>
      <c r="D585" s="1" t="s">
        <v>64</v>
      </c>
      <c r="E585" s="1" t="s">
        <v>141</v>
      </c>
      <c r="F585" s="1" t="s">
        <v>93</v>
      </c>
      <c r="G585" s="10">
        <f>(C585-VLOOKUP(E585,Riders!$A$2:$E$7777,4,FALSE))/365</f>
        <v>24.602739726027398</v>
      </c>
      <c r="H585" s="1">
        <v>7</v>
      </c>
      <c r="I585" s="1">
        <v>4.8150000000000004</v>
      </c>
      <c r="J585" s="38">
        <v>4.9319845266620641</v>
      </c>
      <c r="K585" s="41">
        <f t="shared" si="29"/>
        <v>0.11698452666206371</v>
      </c>
      <c r="L585" s="38">
        <v>9.7469845266620645</v>
      </c>
      <c r="M585" s="1">
        <v>73.869</v>
      </c>
    </row>
    <row r="586" spans="1:13">
      <c r="A586" s="1" t="s">
        <v>63</v>
      </c>
      <c r="B586" s="1">
        <v>2019</v>
      </c>
      <c r="C586" s="2">
        <v>43778</v>
      </c>
      <c r="D586" s="1" t="s">
        <v>64</v>
      </c>
      <c r="E586" s="1" t="s">
        <v>192</v>
      </c>
      <c r="F586" s="1" t="s">
        <v>228</v>
      </c>
      <c r="G586" s="10">
        <f>(C586-VLOOKUP(E586,Riders!$A$2:$E$7777,4,FALSE))/365</f>
        <v>32.394520547945206</v>
      </c>
      <c r="H586" s="1">
        <v>8</v>
      </c>
      <c r="I586" s="1">
        <v>4.8410000000000002</v>
      </c>
      <c r="J586" s="38">
        <v>4.9110011919112564</v>
      </c>
      <c r="K586" s="41">
        <f t="shared" si="29"/>
        <v>7.00011919112562E-2</v>
      </c>
      <c r="L586" s="38">
        <v>9.7520011919112566</v>
      </c>
      <c r="M586" s="1">
        <v>73.831000000000003</v>
      </c>
    </row>
    <row r="587" spans="1:13">
      <c r="A587" s="1" t="s">
        <v>63</v>
      </c>
      <c r="B587" s="1">
        <v>2019</v>
      </c>
      <c r="C587" s="2">
        <v>43778</v>
      </c>
      <c r="D587" s="1" t="s">
        <v>64</v>
      </c>
      <c r="E587" s="1" t="s">
        <v>190</v>
      </c>
      <c r="F587" s="1" t="s">
        <v>111</v>
      </c>
      <c r="G587" s="10">
        <f>(C587-VLOOKUP(E587,Riders!$A$2:$E$7777,4,FALSE))/365</f>
        <v>31.652054794520549</v>
      </c>
      <c r="H587" s="1">
        <v>9</v>
      </c>
      <c r="I587" s="1">
        <v>4.8639999999999999</v>
      </c>
      <c r="J587" s="38">
        <v>4.9000358014646066</v>
      </c>
      <c r="K587" s="41">
        <f t="shared" si="29"/>
        <v>3.603580146460672E-2</v>
      </c>
      <c r="L587" s="38">
        <v>9.7640358014646065</v>
      </c>
      <c r="M587" s="1">
        <v>73.739999999999995</v>
      </c>
    </row>
    <row r="588" spans="1:13">
      <c r="A588" s="1" t="s">
        <v>63</v>
      </c>
      <c r="B588" s="1">
        <v>2019</v>
      </c>
      <c r="C588" s="2">
        <v>43778</v>
      </c>
      <c r="D588" s="1" t="s">
        <v>64</v>
      </c>
      <c r="E588" s="3" t="s">
        <v>198</v>
      </c>
      <c r="F588" s="1" t="s">
        <v>226</v>
      </c>
      <c r="G588" s="10">
        <f>(C588-VLOOKUP(E588,Riders!$A$2:$E$7777,4,FALSE))/365</f>
        <v>26.923287671232877</v>
      </c>
      <c r="H588" s="1">
        <v>10</v>
      </c>
      <c r="I588" s="1">
        <v>4.8410000000000002</v>
      </c>
      <c r="J588" s="38">
        <v>4.9270097680097686</v>
      </c>
      <c r="K588" s="41">
        <f t="shared" si="29"/>
        <v>8.600976800976845E-2</v>
      </c>
      <c r="L588" s="38">
        <v>9.7680097680097688</v>
      </c>
      <c r="M588" s="1">
        <v>73.709999999999994</v>
      </c>
    </row>
    <row r="589" spans="1:13">
      <c r="A589" s="1" t="s">
        <v>63</v>
      </c>
      <c r="B589" s="1">
        <v>2019</v>
      </c>
      <c r="C589" s="2">
        <v>43778</v>
      </c>
      <c r="D589" s="1" t="s">
        <v>64</v>
      </c>
      <c r="E589" s="40" t="s">
        <v>99</v>
      </c>
      <c r="F589" s="1" t="s">
        <v>100</v>
      </c>
      <c r="G589" s="10">
        <f>(C589-VLOOKUP(E589,Riders!$A$2:$E$7777,4,FALSE))/365</f>
        <v>20.578082191780823</v>
      </c>
      <c r="H589" s="1">
        <v>11</v>
      </c>
      <c r="I589" s="1">
        <v>4.891</v>
      </c>
      <c r="J589" s="38">
        <v>4.9019871331030167</v>
      </c>
      <c r="K589" s="41">
        <f t="shared" si="29"/>
        <v>1.0987133103016689E-2</v>
      </c>
      <c r="L589" s="38">
        <v>9.7929871331030167</v>
      </c>
      <c r="M589" s="1">
        <v>73.522000000000006</v>
      </c>
    </row>
    <row r="590" spans="1:13">
      <c r="A590" s="1" t="s">
        <v>63</v>
      </c>
      <c r="B590" s="1">
        <v>2019</v>
      </c>
      <c r="C590" s="2">
        <v>43778</v>
      </c>
      <c r="D590" s="1" t="s">
        <v>64</v>
      </c>
      <c r="E590" s="3" t="s">
        <v>106</v>
      </c>
      <c r="F590" s="1" t="s">
        <v>107</v>
      </c>
      <c r="G590" s="10">
        <f>(C590-VLOOKUP(E590,Riders!$A$2:$E$7777,4,FALSE))/365</f>
        <v>26.073972602739726</v>
      </c>
      <c r="H590" s="1">
        <v>12</v>
      </c>
      <c r="I590" s="1">
        <v>4.8440000000000003</v>
      </c>
      <c r="J590" s="38">
        <v>4.9670019485739969</v>
      </c>
      <c r="K590" s="41">
        <f t="shared" si="29"/>
        <v>0.1230019485739966</v>
      </c>
      <c r="L590" s="38">
        <v>9.8110019485739972</v>
      </c>
      <c r="M590" s="1">
        <v>73.387</v>
      </c>
    </row>
    <row r="591" spans="1:13">
      <c r="A591" s="1" t="s">
        <v>63</v>
      </c>
      <c r="B591" s="1">
        <v>2019</v>
      </c>
      <c r="C591" s="2">
        <v>43778</v>
      </c>
      <c r="D591" s="1" t="s">
        <v>64</v>
      </c>
      <c r="E591" s="1" t="s">
        <v>237</v>
      </c>
      <c r="F591" s="1" t="s">
        <v>196</v>
      </c>
      <c r="G591" s="10">
        <f>(C591-VLOOKUP(E591,Riders!$A$2:$E$7777,4,FALSE))/365</f>
        <v>32.147945205479452</v>
      </c>
      <c r="H591" s="1">
        <v>13</v>
      </c>
      <c r="I591" s="1">
        <v>4.8540000000000001</v>
      </c>
      <c r="J591" s="38">
        <v>4.9639586827572115</v>
      </c>
      <c r="K591" s="41">
        <f t="shared" si="29"/>
        <v>0.10995868275721143</v>
      </c>
      <c r="L591" s="38">
        <v>9.8179586827572116</v>
      </c>
      <c r="M591" s="1">
        <v>73.334999999999994</v>
      </c>
    </row>
    <row r="592" spans="1:13">
      <c r="A592" s="1" t="s">
        <v>63</v>
      </c>
      <c r="B592" s="1">
        <v>2019</v>
      </c>
      <c r="C592" s="2">
        <v>43778</v>
      </c>
      <c r="D592" s="1" t="s">
        <v>64</v>
      </c>
      <c r="E592" s="1" t="s">
        <v>172</v>
      </c>
      <c r="F592" s="1" t="s">
        <v>35</v>
      </c>
      <c r="G592" s="10">
        <f>(C592-VLOOKUP(E592,Riders!$A$2:$E$7777,4,FALSE))/365</f>
        <v>29.5013698630137</v>
      </c>
      <c r="H592" s="1">
        <v>14</v>
      </c>
      <c r="I592" s="1">
        <v>4.8869999999999996</v>
      </c>
      <c r="J592" s="38">
        <v>4.9369869013507985</v>
      </c>
      <c r="K592" s="41">
        <f t="shared" si="29"/>
        <v>4.9986901350798973E-2</v>
      </c>
      <c r="L592" s="38">
        <v>9.8239869013507981</v>
      </c>
      <c r="M592" s="1">
        <v>73.290000000000006</v>
      </c>
    </row>
    <row r="593" spans="1:13">
      <c r="A593" s="1" t="s">
        <v>63</v>
      </c>
      <c r="B593" s="1">
        <v>2019</v>
      </c>
      <c r="C593" s="2">
        <v>43778</v>
      </c>
      <c r="D593" s="1" t="s">
        <v>64</v>
      </c>
      <c r="E593" s="1" t="s">
        <v>211</v>
      </c>
      <c r="F593" s="1" t="s">
        <v>40</v>
      </c>
      <c r="G593" s="10">
        <f>(C593-VLOOKUP(E593,Riders!$A$2:$E$7777,4,FALSE))/365</f>
        <v>28.471232876712328</v>
      </c>
      <c r="H593" s="1">
        <v>15</v>
      </c>
      <c r="I593" s="1">
        <v>4.8680000000000003</v>
      </c>
      <c r="J593" s="38">
        <v>4.9570593597336323</v>
      </c>
      <c r="K593" s="41">
        <f t="shared" si="29"/>
        <v>8.9059359733631993E-2</v>
      </c>
      <c r="L593" s="38">
        <v>9.8250593597336326</v>
      </c>
      <c r="M593" s="1">
        <v>73.281999999999996</v>
      </c>
    </row>
    <row r="594" spans="1:13">
      <c r="A594" s="1" t="s">
        <v>63</v>
      </c>
      <c r="B594" s="1">
        <v>2019</v>
      </c>
      <c r="C594" s="2">
        <v>43778</v>
      </c>
      <c r="D594" s="1" t="s">
        <v>64</v>
      </c>
      <c r="E594" s="1" t="s">
        <v>25</v>
      </c>
      <c r="F594" s="1" t="s">
        <v>26</v>
      </c>
      <c r="G594" s="10">
        <f>(C594-VLOOKUP(E594,Riders!$A$2:$E$7777,4,FALSE))/365</f>
        <v>22.12876712328767</v>
      </c>
      <c r="H594" s="1">
        <v>16</v>
      </c>
      <c r="I594" s="1">
        <v>4.87</v>
      </c>
      <c r="J594" s="38">
        <v>4.9919329388560163</v>
      </c>
      <c r="K594" s="41">
        <f t="shared" si="29"/>
        <v>0.12193293885601619</v>
      </c>
      <c r="L594" s="38">
        <v>9.8619329388560164</v>
      </c>
      <c r="M594" s="1">
        <v>73.007999999999996</v>
      </c>
    </row>
    <row r="595" spans="1:13">
      <c r="A595" s="1" t="s">
        <v>63</v>
      </c>
      <c r="B595" s="1">
        <v>2019</v>
      </c>
      <c r="C595" s="2">
        <v>43778</v>
      </c>
      <c r="D595" s="1" t="s">
        <v>64</v>
      </c>
      <c r="E595" s="1" t="s">
        <v>169</v>
      </c>
      <c r="F595" s="1" t="s">
        <v>80</v>
      </c>
      <c r="G595" s="10">
        <f>(C595-VLOOKUP(E595,Riders!$A$2:$E$7777,4,FALSE))/365</f>
        <v>29.372602739726027</v>
      </c>
      <c r="H595" s="1">
        <v>17</v>
      </c>
      <c r="I595" s="1">
        <v>4.8609999999999998</v>
      </c>
      <c r="J595" s="38">
        <v>5.0040407618003711</v>
      </c>
      <c r="K595" s="41">
        <f t="shared" ref="K595:K658" si="30">J595-I595</f>
        <v>0.14304076180037129</v>
      </c>
      <c r="L595" s="38">
        <v>9.8650407618003708</v>
      </c>
      <c r="M595" s="1">
        <v>72.984999999999999</v>
      </c>
    </row>
    <row r="596" spans="1:13">
      <c r="A596" s="1" t="s">
        <v>63</v>
      </c>
      <c r="B596" s="1">
        <v>2019</v>
      </c>
      <c r="C596" s="2">
        <v>43778</v>
      </c>
      <c r="D596" s="1" t="s">
        <v>64</v>
      </c>
      <c r="E596" s="1" t="s">
        <v>871</v>
      </c>
      <c r="F596" s="1" t="s">
        <v>26</v>
      </c>
      <c r="G596" s="10">
        <f>(C596-VLOOKUP(E596,Riders!$A$2:$E$7777,4,FALSE))/365</f>
        <v>31.797260273972604</v>
      </c>
      <c r="H596" s="1">
        <v>18</v>
      </c>
      <c r="I596" s="1">
        <v>4.9059999999999997</v>
      </c>
      <c r="J596" s="38">
        <v>4.972033722509571</v>
      </c>
      <c r="K596" s="41">
        <f t="shared" si="30"/>
        <v>6.6033722509571291E-2</v>
      </c>
      <c r="L596" s="38">
        <v>9.8780337225095707</v>
      </c>
      <c r="M596" s="1">
        <v>72.888999999999996</v>
      </c>
    </row>
    <row r="597" spans="1:13">
      <c r="A597" s="1" t="s">
        <v>63</v>
      </c>
      <c r="B597" s="1">
        <v>2019</v>
      </c>
      <c r="C597" s="2">
        <v>43778</v>
      </c>
      <c r="D597" s="1" t="s">
        <v>64</v>
      </c>
      <c r="E597" s="1" t="s">
        <v>309</v>
      </c>
      <c r="F597" s="1" t="s">
        <v>111</v>
      </c>
      <c r="G597" s="10">
        <f>(C597-VLOOKUP(E597,Riders!$A$2:$E$7777,4,FALSE))/365</f>
        <v>24.12876712328767</v>
      </c>
      <c r="H597" s="1">
        <v>19</v>
      </c>
      <c r="I597" s="1">
        <v>4.9039999999999999</v>
      </c>
      <c r="J597" s="38">
        <v>4.9960371251392193</v>
      </c>
      <c r="K597" s="41">
        <f t="shared" si="30"/>
        <v>9.2037125139219356E-2</v>
      </c>
      <c r="L597" s="38">
        <v>9.9000371251392192</v>
      </c>
      <c r="M597" s="1">
        <v>72.727000000000004</v>
      </c>
    </row>
    <row r="598" spans="1:13">
      <c r="A598" s="1" t="s">
        <v>63</v>
      </c>
      <c r="B598" s="1">
        <v>2019</v>
      </c>
      <c r="C598" s="2">
        <v>43778</v>
      </c>
      <c r="D598" s="1" t="s">
        <v>64</v>
      </c>
      <c r="E598" s="3" t="s">
        <v>170</v>
      </c>
      <c r="F598" s="1" t="s">
        <v>40</v>
      </c>
      <c r="G598" s="10">
        <f>(C598-VLOOKUP(E598,Riders!$A$2:$E$7777,4,FALSE))/365</f>
        <v>21.068493150684933</v>
      </c>
      <c r="H598" s="1">
        <v>20</v>
      </c>
      <c r="I598" s="1">
        <v>4.8920000000000003</v>
      </c>
      <c r="J598" s="38">
        <v>5.0119863545076901</v>
      </c>
      <c r="K598" s="41">
        <f t="shared" si="30"/>
        <v>0.1199863545076898</v>
      </c>
      <c r="L598" s="38">
        <v>9.9039863545076905</v>
      </c>
      <c r="M598" s="1">
        <v>72.697999999999993</v>
      </c>
    </row>
    <row r="599" spans="1:13">
      <c r="A599" s="1" t="s">
        <v>63</v>
      </c>
      <c r="B599" s="1">
        <v>2019</v>
      </c>
      <c r="C599" s="2">
        <v>43778</v>
      </c>
      <c r="D599" s="1" t="s">
        <v>64</v>
      </c>
      <c r="E599" s="1" t="s">
        <v>229</v>
      </c>
      <c r="F599" s="1" t="s">
        <v>100</v>
      </c>
      <c r="G599" s="10">
        <f>(C599-VLOOKUP(E599,Riders!$A$2:$E$7777,4,FALSE))/365</f>
        <v>24.610958904109587</v>
      </c>
      <c r="H599" s="1">
        <v>21</v>
      </c>
      <c r="I599" s="1">
        <v>4.8979999999999997</v>
      </c>
      <c r="J599" s="38">
        <v>5.0089844240189336</v>
      </c>
      <c r="K599" s="41">
        <f t="shared" si="30"/>
        <v>0.11098442401893394</v>
      </c>
      <c r="L599" s="38">
        <v>9.9069844240189333</v>
      </c>
      <c r="M599" s="1">
        <v>72.676000000000002</v>
      </c>
    </row>
    <row r="600" spans="1:13">
      <c r="A600" s="1" t="s">
        <v>63</v>
      </c>
      <c r="B600" s="1">
        <v>2019</v>
      </c>
      <c r="C600" s="2">
        <v>43778</v>
      </c>
      <c r="D600" s="1" t="s">
        <v>64</v>
      </c>
      <c r="E600" s="1" t="s">
        <v>98</v>
      </c>
      <c r="F600" s="1" t="s">
        <v>42</v>
      </c>
      <c r="G600" s="10">
        <f>(C600-VLOOKUP(E600,Riders!$A$2:$E$7777,4,FALSE))/365</f>
        <v>21.046575342465754</v>
      </c>
      <c r="H600" s="1">
        <v>22</v>
      </c>
      <c r="I600" s="1">
        <v>4.9240000000000004</v>
      </c>
      <c r="J600" s="38">
        <v>4.9899414802065403</v>
      </c>
      <c r="K600" s="41">
        <f t="shared" si="30"/>
        <v>6.5941480206539893E-2</v>
      </c>
      <c r="L600" s="38">
        <v>9.9139414802065406</v>
      </c>
      <c r="M600" s="1">
        <v>72.625</v>
      </c>
    </row>
    <row r="601" spans="1:13">
      <c r="A601" s="1" t="s">
        <v>63</v>
      </c>
      <c r="B601" s="1">
        <v>2019</v>
      </c>
      <c r="C601" s="2">
        <v>43778</v>
      </c>
      <c r="D601" s="1" t="s">
        <v>64</v>
      </c>
      <c r="E601" s="1" t="s">
        <v>230</v>
      </c>
      <c r="F601" s="1" t="s">
        <v>210</v>
      </c>
      <c r="G601" s="10">
        <f>(C601-VLOOKUP(E601,Riders!$A$2:$E$7777,4,FALSE))/365</f>
        <v>20.890410958904109</v>
      </c>
      <c r="H601" s="1">
        <v>23</v>
      </c>
      <c r="I601" s="1">
        <v>4.9109999999999996</v>
      </c>
      <c r="J601" s="38">
        <v>5.0100450167417652</v>
      </c>
      <c r="K601" s="41">
        <f t="shared" si="30"/>
        <v>9.9045016741765579E-2</v>
      </c>
      <c r="L601" s="38">
        <v>9.9210450167417648</v>
      </c>
      <c r="M601" s="1">
        <v>72.572999999999993</v>
      </c>
    </row>
    <row r="602" spans="1:13">
      <c r="A602" s="1" t="s">
        <v>63</v>
      </c>
      <c r="B602" s="1">
        <v>2019</v>
      </c>
      <c r="C602" s="2">
        <v>43778</v>
      </c>
      <c r="D602" s="1" t="s">
        <v>64</v>
      </c>
      <c r="E602" s="1" t="s">
        <v>29</v>
      </c>
      <c r="F602" s="1" t="s">
        <v>30</v>
      </c>
      <c r="G602" s="10">
        <f>(C602-VLOOKUP(E602,Riders!$A$2:$E$7777,4,FALSE))/365</f>
        <v>23.709589041095889</v>
      </c>
      <c r="H602" s="1">
        <v>24</v>
      </c>
      <c r="I602" s="1">
        <v>4.923</v>
      </c>
      <c r="J602" s="38">
        <v>5.021064636420137</v>
      </c>
      <c r="K602" s="41">
        <f t="shared" si="30"/>
        <v>9.8064636420136964E-2</v>
      </c>
      <c r="L602" s="38">
        <v>9.944064636420137</v>
      </c>
      <c r="M602" s="1">
        <v>72.405000000000001</v>
      </c>
    </row>
    <row r="603" spans="1:13">
      <c r="A603" s="1" t="s">
        <v>63</v>
      </c>
      <c r="B603" s="1">
        <v>2019</v>
      </c>
      <c r="C603" s="2">
        <v>43778</v>
      </c>
      <c r="D603" s="1" t="s">
        <v>64</v>
      </c>
      <c r="E603" s="1" t="s">
        <v>91</v>
      </c>
      <c r="F603" s="1" t="s">
        <v>896</v>
      </c>
      <c r="G603" s="10">
        <f>(C603-VLOOKUP(E603,Riders!$A$2:$E$7777,4,FALSE))/365</f>
        <v>23.969863013698632</v>
      </c>
      <c r="H603" s="1">
        <v>25</v>
      </c>
      <c r="I603" s="1">
        <v>4.8789999999999996</v>
      </c>
      <c r="J603" s="38">
        <v>5.0650646364201375</v>
      </c>
      <c r="K603" s="41">
        <f t="shared" si="30"/>
        <v>0.18606463642013793</v>
      </c>
      <c r="L603" s="38">
        <v>9.944064636420137</v>
      </c>
      <c r="M603" s="1">
        <v>72.405000000000001</v>
      </c>
    </row>
    <row r="604" spans="1:13">
      <c r="A604" s="1" t="s">
        <v>63</v>
      </c>
      <c r="B604" s="1">
        <v>2019</v>
      </c>
      <c r="C604" s="2">
        <v>43778</v>
      </c>
      <c r="D604" s="1" t="s">
        <v>64</v>
      </c>
      <c r="E604" s="3" t="s">
        <v>27</v>
      </c>
      <c r="F604" s="1" t="s">
        <v>228</v>
      </c>
      <c r="G604" s="10">
        <f>(C604-VLOOKUP(E604,Riders!$A$2:$E$7777,4,FALSE))/365</f>
        <v>23.893150684931506</v>
      </c>
      <c r="H604" s="1">
        <v>26</v>
      </c>
      <c r="I604" s="1">
        <v>4.97</v>
      </c>
      <c r="J604" s="38">
        <v>5.029027872290194</v>
      </c>
      <c r="K604" s="41">
        <f t="shared" si="30"/>
        <v>5.9027872290194239E-2</v>
      </c>
      <c r="L604" s="38">
        <v>9.9990278722901937</v>
      </c>
      <c r="M604" s="1">
        <v>72.007000000000005</v>
      </c>
    </row>
    <row r="605" spans="1:13">
      <c r="A605" s="1" t="s">
        <v>63</v>
      </c>
      <c r="B605" s="1">
        <v>2019</v>
      </c>
      <c r="C605" s="2">
        <v>43778</v>
      </c>
      <c r="D605" s="1" t="s">
        <v>64</v>
      </c>
      <c r="E605" s="1" t="s">
        <v>103</v>
      </c>
      <c r="F605" s="1" t="s">
        <v>37</v>
      </c>
      <c r="G605" s="10">
        <f>(C605-VLOOKUP(E605,Riders!$A$2:$E$7777,4,FALSE))/365</f>
        <v>20.857534246575341</v>
      </c>
      <c r="H605" s="1">
        <v>27</v>
      </c>
      <c r="I605" s="1">
        <v>4.9509999999999996</v>
      </c>
      <c r="J605" s="38">
        <v>5.0630474832751498</v>
      </c>
      <c r="K605" s="41">
        <f t="shared" si="30"/>
        <v>0.11204748327515013</v>
      </c>
      <c r="L605" s="38">
        <v>10.014047483275149</v>
      </c>
      <c r="M605" s="1">
        <v>71.899000000000001</v>
      </c>
    </row>
    <row r="606" spans="1:13">
      <c r="A606" s="1" t="s">
        <v>63</v>
      </c>
      <c r="B606" s="1">
        <v>2019</v>
      </c>
      <c r="C606" s="2">
        <v>43778</v>
      </c>
      <c r="D606" s="1" t="s">
        <v>64</v>
      </c>
      <c r="E606" s="1" t="s">
        <v>206</v>
      </c>
      <c r="F606" s="1" t="s">
        <v>56</v>
      </c>
      <c r="G606" s="10">
        <f>(C606-VLOOKUP(E606,Riders!$A$2:$E$7777,4,FALSE))/365</f>
        <v>26.13150684931507</v>
      </c>
      <c r="H606" s="1">
        <v>28</v>
      </c>
      <c r="I606" s="1">
        <v>4.9729999999999999</v>
      </c>
      <c r="J606" s="38">
        <v>5.0900337251394143</v>
      </c>
      <c r="K606" s="41">
        <f t="shared" si="30"/>
        <v>0.11703372513941446</v>
      </c>
      <c r="L606" s="38">
        <v>10.063033725139414</v>
      </c>
      <c r="M606" s="1">
        <v>71.549000000000007</v>
      </c>
    </row>
    <row r="607" spans="1:13">
      <c r="A607" s="1" t="s">
        <v>63</v>
      </c>
      <c r="B607" s="1">
        <v>2019</v>
      </c>
      <c r="C607" s="2">
        <v>43778</v>
      </c>
      <c r="D607" s="1" t="s">
        <v>64</v>
      </c>
      <c r="E607" s="1" t="s">
        <v>48</v>
      </c>
      <c r="F607" s="1" t="s">
        <v>42</v>
      </c>
      <c r="G607" s="10">
        <f>(C607-VLOOKUP(E607,Riders!$A$2:$E$7777,4,FALSE))/365</f>
        <v>25.323287671232876</v>
      </c>
      <c r="H607" s="1">
        <v>29</v>
      </c>
      <c r="I607" s="1">
        <v>4.9850000000000003</v>
      </c>
      <c r="J607" s="38">
        <v>5.0809881445028511</v>
      </c>
      <c r="K607" s="41">
        <f t="shared" si="30"/>
        <v>9.5988144502850758E-2</v>
      </c>
      <c r="L607" s="38">
        <v>10.065988144502851</v>
      </c>
      <c r="M607" s="1">
        <v>71.528000000000006</v>
      </c>
    </row>
    <row r="608" spans="1:13">
      <c r="A608" s="1" t="s">
        <v>63</v>
      </c>
      <c r="B608" s="1">
        <v>2019</v>
      </c>
      <c r="C608" s="2">
        <v>43778</v>
      </c>
      <c r="D608" s="1" t="s">
        <v>64</v>
      </c>
      <c r="E608" s="1" t="s">
        <v>57</v>
      </c>
      <c r="F608" s="1" t="s">
        <v>35</v>
      </c>
      <c r="G608" s="10">
        <f>(C608-VLOOKUP(E608,Riders!$A$2:$E$7777,4,FALSE))/365</f>
        <v>25.991780821917807</v>
      </c>
      <c r="H608" s="1">
        <v>30</v>
      </c>
      <c r="I608" s="1">
        <v>4.9630000000000001</v>
      </c>
      <c r="J608" s="38">
        <v>5.1029881445028513</v>
      </c>
      <c r="K608" s="41">
        <f t="shared" si="30"/>
        <v>0.13998814450285124</v>
      </c>
      <c r="L608" s="38">
        <v>10.065988144502851</v>
      </c>
      <c r="M608" s="1">
        <v>71.528000000000006</v>
      </c>
    </row>
    <row r="609" spans="1:13">
      <c r="A609" s="1" t="s">
        <v>63</v>
      </c>
      <c r="B609" s="1">
        <v>2019</v>
      </c>
      <c r="C609" s="2">
        <v>43778</v>
      </c>
      <c r="D609" s="1" t="s">
        <v>64</v>
      </c>
      <c r="E609" s="1" t="s">
        <v>227</v>
      </c>
      <c r="F609" s="1" t="s">
        <v>150</v>
      </c>
      <c r="G609" s="10">
        <f>(C609-VLOOKUP(E609,Riders!$A$2:$E$7777,4,FALSE))/365</f>
        <v>21.709589041095889</v>
      </c>
      <c r="H609" s="1">
        <v>31</v>
      </c>
      <c r="I609" s="1">
        <v>4.9950000000000001</v>
      </c>
      <c r="J609" s="38">
        <v>5.1280228471001754</v>
      </c>
      <c r="K609" s="41">
        <f t="shared" si="30"/>
        <v>0.13302284710017531</v>
      </c>
      <c r="L609" s="38">
        <v>10.123022847100176</v>
      </c>
      <c r="M609" s="1">
        <v>71.125</v>
      </c>
    </row>
    <row r="610" spans="1:13">
      <c r="A610" s="1" t="s">
        <v>63</v>
      </c>
      <c r="B610" s="1">
        <v>2019</v>
      </c>
      <c r="C610" s="2">
        <v>43778</v>
      </c>
      <c r="D610" s="1" t="s">
        <v>64</v>
      </c>
      <c r="E610" s="3" t="s">
        <v>207</v>
      </c>
      <c r="F610" s="1" t="s">
        <v>868</v>
      </c>
      <c r="G610" s="10">
        <f>(C610-VLOOKUP(E610,Riders!$A$2:$E$7777,4,FALSE))/365</f>
        <v>24.736986301369864</v>
      </c>
      <c r="H610" s="1">
        <v>32</v>
      </c>
      <c r="I610" s="1">
        <v>5.0350000000000001</v>
      </c>
      <c r="J610" s="38">
        <v>5.1620003823875145</v>
      </c>
      <c r="K610" s="41">
        <f t="shared" si="30"/>
        <v>0.12700038238751432</v>
      </c>
      <c r="L610" s="38">
        <v>10.197000382387515</v>
      </c>
      <c r="M610" s="1">
        <v>70.608999999999995</v>
      </c>
    </row>
    <row r="611" spans="1:13">
      <c r="A611" s="1" t="s">
        <v>63</v>
      </c>
      <c r="B611" s="1">
        <v>2019</v>
      </c>
      <c r="C611" s="2">
        <v>43778</v>
      </c>
      <c r="D611" s="1" t="s">
        <v>64</v>
      </c>
      <c r="E611" s="1" t="s">
        <v>49</v>
      </c>
      <c r="F611" s="1" t="s">
        <v>50</v>
      </c>
      <c r="G611" s="10">
        <f>(C611-VLOOKUP(E611,Riders!$A$2:$E$7777,4,FALSE))/365</f>
        <v>21.947945205479453</v>
      </c>
      <c r="H611" s="1">
        <v>33</v>
      </c>
      <c r="I611" s="1">
        <v>5.0330000000000004</v>
      </c>
      <c r="J611" s="38">
        <v>5.1680456071747338</v>
      </c>
      <c r="K611" s="41">
        <f t="shared" si="30"/>
        <v>0.13504560717473346</v>
      </c>
      <c r="L611" s="38">
        <v>10.201045607174734</v>
      </c>
      <c r="M611" s="1">
        <v>70.581000000000003</v>
      </c>
    </row>
    <row r="612" spans="1:13">
      <c r="A612" s="1" t="s">
        <v>63</v>
      </c>
      <c r="B612" s="1">
        <v>2019</v>
      </c>
      <c r="C612" s="2">
        <v>43778</v>
      </c>
      <c r="D612" s="1" t="s">
        <v>64</v>
      </c>
      <c r="E612" s="1" t="s">
        <v>550</v>
      </c>
      <c r="F612" s="1" t="s">
        <v>37</v>
      </c>
      <c r="G612" s="10">
        <f>(C612-VLOOKUP(E612,Riders!$A$2:$E$7777,4,FALSE))/365</f>
        <v>24.542465753424658</v>
      </c>
      <c r="H612" s="1">
        <v>34</v>
      </c>
      <c r="I612" s="1">
        <v>5.1029999999999998</v>
      </c>
      <c r="J612" s="38">
        <v>5.2139599358055833</v>
      </c>
      <c r="K612" s="41">
        <f t="shared" si="30"/>
        <v>0.1109599358055835</v>
      </c>
      <c r="L612" s="38">
        <v>10.316959935805583</v>
      </c>
      <c r="M612" s="1">
        <v>69.787999999999997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60</v>
      </c>
      <c r="F613" s="1" t="s">
        <v>61</v>
      </c>
      <c r="G613" s="10">
        <f>(C613-VLOOKUP(E613,Riders!$A$2:$E$7777,4,FALSE))/365</f>
        <v>29.969863013698632</v>
      </c>
      <c r="H613" s="1">
        <v>35</v>
      </c>
      <c r="I613" s="1">
        <v>5.1529999999999996</v>
      </c>
      <c r="J613" s="38">
        <v>5.2199956346976704</v>
      </c>
      <c r="K613" s="41">
        <f t="shared" si="30"/>
        <v>6.6995634697670781E-2</v>
      </c>
      <c r="L613" s="38">
        <v>10.37299563469767</v>
      </c>
      <c r="M613" s="1">
        <v>69.411000000000001</v>
      </c>
    </row>
    <row r="614" spans="1:13">
      <c r="A614" s="4" t="s">
        <v>231</v>
      </c>
      <c r="B614" s="4">
        <v>2019</v>
      </c>
      <c r="C614" s="5">
        <v>43772</v>
      </c>
      <c r="D614" s="4" t="s">
        <v>64</v>
      </c>
      <c r="E614" s="4" t="s">
        <v>90</v>
      </c>
      <c r="F614" s="4" t="s">
        <v>22</v>
      </c>
      <c r="G614" s="10">
        <f>(C614-VLOOKUP(E614,Riders!$A$2:$E$7777,4,FALSE))/365</f>
        <v>22.654794520547945</v>
      </c>
      <c r="H614" s="4">
        <v>1</v>
      </c>
      <c r="I614" s="4">
        <v>4.7130000000000001</v>
      </c>
      <c r="J614" s="41">
        <v>4.7519664782437241</v>
      </c>
      <c r="K614" s="41">
        <f t="shared" si="30"/>
        <v>3.8966478243724012E-2</v>
      </c>
      <c r="L614" s="41">
        <v>9.4649664782437242</v>
      </c>
      <c r="M614" s="4">
        <v>76.069999999999993</v>
      </c>
    </row>
    <row r="615" spans="1:13">
      <c r="A615" s="4" t="s">
        <v>231</v>
      </c>
      <c r="B615" s="4">
        <v>2019</v>
      </c>
      <c r="C615" s="5">
        <v>43772</v>
      </c>
      <c r="D615" s="4" t="s">
        <v>64</v>
      </c>
      <c r="E615" s="4" t="s">
        <v>21</v>
      </c>
      <c r="F615" s="4" t="s">
        <v>22</v>
      </c>
      <c r="G615" s="10">
        <f>(C615-VLOOKUP(E615,Riders!$A$2:$E$7777,4,FALSE))/365</f>
        <v>26.652054794520549</v>
      </c>
      <c r="H615" s="4">
        <v>2</v>
      </c>
      <c r="I615" s="4">
        <v>4.7110000000000003</v>
      </c>
      <c r="J615" s="41">
        <v>4.7909399794124621</v>
      </c>
      <c r="K615" s="41">
        <f t="shared" si="30"/>
        <v>7.9939979412461781E-2</v>
      </c>
      <c r="L615" s="41">
        <v>9.5019399794124624</v>
      </c>
      <c r="M615" s="4">
        <v>75.774000000000001</v>
      </c>
    </row>
    <row r="616" spans="1:13">
      <c r="A616" s="4" t="s">
        <v>231</v>
      </c>
      <c r="B616" s="4">
        <v>2019</v>
      </c>
      <c r="C616" s="5">
        <v>43772</v>
      </c>
      <c r="D616" s="4" t="s">
        <v>64</v>
      </c>
      <c r="E616" s="4" t="s">
        <v>97</v>
      </c>
      <c r="F616" s="4" t="s">
        <v>26</v>
      </c>
      <c r="G616" s="10">
        <f>(C616-VLOOKUP(E616,Riders!$A$2:$E$7777,4,FALSE))/365</f>
        <v>22.55890410958904</v>
      </c>
      <c r="H616" s="4">
        <v>3</v>
      </c>
      <c r="I616" s="4">
        <v>4.7629999999999999</v>
      </c>
      <c r="J616" s="41">
        <v>4.8239617320444186</v>
      </c>
      <c r="K616" s="41">
        <f t="shared" si="30"/>
        <v>6.0961732044418682E-2</v>
      </c>
      <c r="L616" s="41">
        <v>9.5869617320444185</v>
      </c>
      <c r="M616" s="4">
        <v>75.102000000000004</v>
      </c>
    </row>
    <row r="617" spans="1:13">
      <c r="A617" s="4" t="s">
        <v>231</v>
      </c>
      <c r="B617" s="4">
        <v>2019</v>
      </c>
      <c r="C617" s="5">
        <v>43772</v>
      </c>
      <c r="D617" s="4" t="s">
        <v>64</v>
      </c>
      <c r="E617" s="4" t="s">
        <v>200</v>
      </c>
      <c r="F617" s="4" t="s">
        <v>44</v>
      </c>
      <c r="G617" s="10">
        <f>(C617-VLOOKUP(E617,Riders!$A$2:$E$7777,4,FALSE))/365</f>
        <v>24.306849315068494</v>
      </c>
      <c r="H617" s="4">
        <v>4</v>
      </c>
      <c r="I617" s="4">
        <v>4.774</v>
      </c>
      <c r="J617" s="41">
        <v>4.8150046080494375</v>
      </c>
      <c r="K617" s="41">
        <f t="shared" si="30"/>
        <v>4.1004608049437508E-2</v>
      </c>
      <c r="L617" s="41">
        <v>9.5890046080494376</v>
      </c>
      <c r="M617" s="4">
        <v>75.085999999999999</v>
      </c>
    </row>
    <row r="618" spans="1:13">
      <c r="A618" s="4" t="s">
        <v>231</v>
      </c>
      <c r="B618" s="4">
        <v>2019</v>
      </c>
      <c r="C618" s="5">
        <v>43772</v>
      </c>
      <c r="D618" s="4" t="s">
        <v>64</v>
      </c>
      <c r="E618" t="s">
        <v>198</v>
      </c>
      <c r="F618" s="4" t="s">
        <v>226</v>
      </c>
      <c r="G618" s="10">
        <f>(C618-VLOOKUP(E618,Riders!$A$2:$E$7777,4,FALSE))/365</f>
        <v>26.906849315068492</v>
      </c>
      <c r="H618" s="4">
        <v>5</v>
      </c>
      <c r="I618" s="4">
        <v>4.7990000000000004</v>
      </c>
      <c r="J618" s="41">
        <v>4.8650403742131187</v>
      </c>
      <c r="K618" s="41">
        <f t="shared" si="30"/>
        <v>6.6040374213118369E-2</v>
      </c>
      <c r="L618" s="41">
        <v>9.6640403742131191</v>
      </c>
      <c r="M618" s="4">
        <v>74.503</v>
      </c>
    </row>
    <row r="619" spans="1:13">
      <c r="A619" s="4" t="s">
        <v>231</v>
      </c>
      <c r="B619" s="4">
        <v>2019</v>
      </c>
      <c r="C619" s="5">
        <v>43772</v>
      </c>
      <c r="D619" s="4" t="s">
        <v>64</v>
      </c>
      <c r="E619" s="4" t="s">
        <v>195</v>
      </c>
      <c r="F619" s="4" t="s">
        <v>196</v>
      </c>
      <c r="G619" s="10">
        <f>(C619-VLOOKUP(E619,Riders!$A$2:$E$7777,4,FALSE))/365</f>
        <v>33.638356164383559</v>
      </c>
      <c r="H619" s="4">
        <v>6</v>
      </c>
      <c r="I619" s="4">
        <v>4.8280000000000003</v>
      </c>
      <c r="J619" s="41">
        <v>4.8829639480463429</v>
      </c>
      <c r="K619" s="41">
        <f t="shared" si="30"/>
        <v>5.4963948046342637E-2</v>
      </c>
      <c r="L619" s="41">
        <v>9.7109639480463432</v>
      </c>
      <c r="M619" s="4">
        <v>74.143000000000001</v>
      </c>
    </row>
    <row r="620" spans="1:13">
      <c r="A620" s="4" t="s">
        <v>231</v>
      </c>
      <c r="B620" s="4">
        <v>2019</v>
      </c>
      <c r="C620" s="5">
        <v>43772</v>
      </c>
      <c r="D620" s="4" t="s">
        <v>64</v>
      </c>
      <c r="E620" s="4" t="s">
        <v>110</v>
      </c>
      <c r="F620" s="4" t="s">
        <v>111</v>
      </c>
      <c r="G620" s="10">
        <f>(C620-VLOOKUP(E620,Riders!$A$2:$E$7777,4,FALSE))/365</f>
        <v>22.545205479452054</v>
      </c>
      <c r="H620" s="4">
        <v>7</v>
      </c>
      <c r="I620" s="4">
        <v>4.8109999999999999</v>
      </c>
      <c r="J620" s="41">
        <v>4.9079600712723739</v>
      </c>
      <c r="K620" s="41">
        <f t="shared" si="30"/>
        <v>9.6960071272373938E-2</v>
      </c>
      <c r="L620" s="41">
        <v>9.7189600712723738</v>
      </c>
      <c r="M620" s="4">
        <v>74.081999999999994</v>
      </c>
    </row>
    <row r="621" spans="1:13">
      <c r="A621" s="4" t="s">
        <v>231</v>
      </c>
      <c r="B621" s="4">
        <v>2019</v>
      </c>
      <c r="C621" s="5">
        <v>43772</v>
      </c>
      <c r="D621" s="4" t="s">
        <v>64</v>
      </c>
      <c r="E621" s="4" t="s">
        <v>190</v>
      </c>
      <c r="F621" s="4" t="s">
        <v>111</v>
      </c>
      <c r="G621" s="10">
        <f>(C621-VLOOKUP(E621,Riders!$A$2:$E$7777,4,FALSE))/365</f>
        <v>31.635616438356163</v>
      </c>
      <c r="H621" s="4">
        <v>8</v>
      </c>
      <c r="I621" s="4">
        <v>4.8499999999999996</v>
      </c>
      <c r="J621" s="41">
        <v>4.923048105114562</v>
      </c>
      <c r="K621" s="41">
        <f t="shared" si="30"/>
        <v>7.3048105114562389E-2</v>
      </c>
      <c r="L621" s="41">
        <v>9.7730481051145617</v>
      </c>
      <c r="M621" s="4">
        <v>73.671999999999997</v>
      </c>
    </row>
    <row r="622" spans="1:13">
      <c r="A622" s="4" t="s">
        <v>231</v>
      </c>
      <c r="B622" s="4">
        <v>2019</v>
      </c>
      <c r="C622" s="5">
        <v>43772</v>
      </c>
      <c r="D622" s="4" t="s">
        <v>64</v>
      </c>
      <c r="E622" s="4" t="s">
        <v>141</v>
      </c>
      <c r="F622" s="4" t="s">
        <v>93</v>
      </c>
      <c r="G622" s="10">
        <f>(C622-VLOOKUP(E622,Riders!$A$2:$E$7777,4,FALSE))/365</f>
        <v>24.586301369863012</v>
      </c>
      <c r="H622" s="4">
        <v>9</v>
      </c>
      <c r="I622" s="4">
        <v>4.8360000000000003</v>
      </c>
      <c r="J622" s="41">
        <v>4.9439511002444974</v>
      </c>
      <c r="K622" s="41">
        <f t="shared" si="30"/>
        <v>0.10795110024449706</v>
      </c>
      <c r="L622" s="41">
        <v>9.7799511002444977</v>
      </c>
      <c r="M622" s="4">
        <v>73.62</v>
      </c>
    </row>
    <row r="623" spans="1:13">
      <c r="A623" s="4" t="s">
        <v>231</v>
      </c>
      <c r="B623" s="4">
        <v>2019</v>
      </c>
      <c r="C623" s="5">
        <v>43772</v>
      </c>
      <c r="D623" s="4" t="s">
        <v>64</v>
      </c>
      <c r="E623" s="3" t="s">
        <v>95</v>
      </c>
      <c r="F623" s="4" t="s">
        <v>28</v>
      </c>
      <c r="G623" s="10">
        <f>(C623-VLOOKUP(E623,Riders!$A$2:$E$7777,4,FALSE))/365</f>
        <v>27.772602739726029</v>
      </c>
      <c r="H623" s="4">
        <v>10</v>
      </c>
      <c r="I623" s="4">
        <v>4.8570000000000002</v>
      </c>
      <c r="J623" s="41">
        <v>4.931061284139262</v>
      </c>
      <c r="K623" s="41">
        <f t="shared" si="30"/>
        <v>7.4061284139261829E-2</v>
      </c>
      <c r="L623" s="41">
        <v>9.7880612841392622</v>
      </c>
      <c r="M623" s="4">
        <v>73.558999999999997</v>
      </c>
    </row>
    <row r="624" spans="1:13">
      <c r="A624" s="4" t="s">
        <v>231</v>
      </c>
      <c r="B624" s="4">
        <v>2019</v>
      </c>
      <c r="C624" s="5">
        <v>43772</v>
      </c>
      <c r="D624" s="4" t="s">
        <v>64</v>
      </c>
      <c r="E624" s="4" t="s">
        <v>237</v>
      </c>
      <c r="F624" s="4" t="s">
        <v>196</v>
      </c>
      <c r="G624" s="10">
        <f>(C624-VLOOKUP(E624,Riders!$A$2:$E$7777,4,FALSE))/365</f>
        <v>32.131506849315066</v>
      </c>
      <c r="H624" s="4">
        <v>11</v>
      </c>
      <c r="I624" s="4">
        <v>4.8570000000000002</v>
      </c>
      <c r="J624" s="41">
        <v>4.9439855435463231</v>
      </c>
      <c r="K624" s="41">
        <f t="shared" si="30"/>
        <v>8.698554354632293E-2</v>
      </c>
      <c r="L624" s="41">
        <v>9.8009855435463233</v>
      </c>
      <c r="M624" s="4">
        <v>73.462000000000003</v>
      </c>
    </row>
    <row r="625" spans="1:13">
      <c r="A625" s="4" t="s">
        <v>231</v>
      </c>
      <c r="B625" s="4">
        <v>2019</v>
      </c>
      <c r="C625" s="5">
        <v>43772</v>
      </c>
      <c r="D625" s="4" t="s">
        <v>64</v>
      </c>
      <c r="E625" s="4" t="s">
        <v>25</v>
      </c>
      <c r="F625" s="4" t="s">
        <v>26</v>
      </c>
      <c r="G625" s="10">
        <f>(C625-VLOOKUP(E625,Riders!$A$2:$E$7777,4,FALSE))/365</f>
        <v>22.112328767123287</v>
      </c>
      <c r="H625" s="4">
        <v>12</v>
      </c>
      <c r="I625" s="4">
        <v>4.9059999999999997</v>
      </c>
      <c r="J625" s="41">
        <v>4.9459471278837475</v>
      </c>
      <c r="K625" s="41">
        <f t="shared" si="30"/>
        <v>3.9947127883747768E-2</v>
      </c>
      <c r="L625" s="41">
        <v>9.8519471278837472</v>
      </c>
      <c r="M625" s="4">
        <v>73.081999999999994</v>
      </c>
    </row>
    <row r="626" spans="1:13">
      <c r="A626" s="4" t="s">
        <v>231</v>
      </c>
      <c r="B626" s="4">
        <v>2019</v>
      </c>
      <c r="C626" s="5">
        <v>43772</v>
      </c>
      <c r="D626" s="4" t="s">
        <v>64</v>
      </c>
      <c r="E626" s="4" t="s">
        <v>172</v>
      </c>
      <c r="F626" s="4" t="s">
        <v>35</v>
      </c>
      <c r="G626" s="10">
        <f>(C626-VLOOKUP(E626,Riders!$A$2:$E$7777,4,FALSE))/365</f>
        <v>29.484931506849314</v>
      </c>
      <c r="H626" s="4">
        <v>13</v>
      </c>
      <c r="I626" s="4">
        <v>4.9109999999999996</v>
      </c>
      <c r="J626" s="41">
        <v>4.9499874683284268</v>
      </c>
      <c r="K626" s="41">
        <f t="shared" si="30"/>
        <v>3.8987468328427255E-2</v>
      </c>
      <c r="L626" s="41">
        <v>9.8609874683284264</v>
      </c>
      <c r="M626" s="4">
        <v>73.015000000000001</v>
      </c>
    </row>
    <row r="627" spans="1:13">
      <c r="A627" s="4" t="s">
        <v>231</v>
      </c>
      <c r="B627" s="4">
        <v>2019</v>
      </c>
      <c r="C627" s="5">
        <v>43772</v>
      </c>
      <c r="D627" s="4" t="s">
        <v>64</v>
      </c>
      <c r="E627" s="4" t="s">
        <v>211</v>
      </c>
      <c r="F627" s="4" t="s">
        <v>40</v>
      </c>
      <c r="G627" s="10">
        <f>(C627-VLOOKUP(E627,Riders!$A$2:$E$7777,4,FALSE))/365</f>
        <v>28.454794520547946</v>
      </c>
      <c r="H627" s="4">
        <v>14</v>
      </c>
      <c r="I627" s="4">
        <v>4.9000000000000004</v>
      </c>
      <c r="J627" s="41">
        <v>4.9819654131210545</v>
      </c>
      <c r="K627" s="41">
        <f t="shared" si="30"/>
        <v>8.1965413121054098E-2</v>
      </c>
      <c r="L627" s="41">
        <v>9.8819654131210548</v>
      </c>
      <c r="M627" s="4">
        <v>72.86</v>
      </c>
    </row>
    <row r="628" spans="1:13">
      <c r="A628" s="4" t="s">
        <v>231</v>
      </c>
      <c r="B628" s="4">
        <v>2019</v>
      </c>
      <c r="C628" s="5">
        <v>43772</v>
      </c>
      <c r="D628" s="4" t="s">
        <v>64</v>
      </c>
      <c r="E628" s="3" t="s">
        <v>170</v>
      </c>
      <c r="F628" s="4" t="s">
        <v>40</v>
      </c>
      <c r="G628" s="10">
        <f>(C628-VLOOKUP(E628,Riders!$A$2:$E$7777,4,FALSE))/365</f>
        <v>21.052054794520547</v>
      </c>
      <c r="H628" s="4">
        <v>15</v>
      </c>
      <c r="I628" s="4">
        <v>4.9000000000000004</v>
      </c>
      <c r="J628" s="41">
        <v>4.9869862543427228</v>
      </c>
      <c r="K628" s="41">
        <f t="shared" si="30"/>
        <v>8.6986254342722447E-2</v>
      </c>
      <c r="L628" s="41">
        <v>9.8869862543427232</v>
      </c>
      <c r="M628" s="4">
        <v>72.822999999999993</v>
      </c>
    </row>
    <row r="629" spans="1:13">
      <c r="A629" s="4" t="s">
        <v>231</v>
      </c>
      <c r="B629" s="4">
        <v>2019</v>
      </c>
      <c r="C629" s="5">
        <v>43772</v>
      </c>
      <c r="D629" s="4" t="s">
        <v>64</v>
      </c>
      <c r="E629" s="4" t="s">
        <v>29</v>
      </c>
      <c r="F629" s="4" t="s">
        <v>30</v>
      </c>
      <c r="G629" s="10">
        <f>(C629-VLOOKUP(E629,Riders!$A$2:$E$7777,4,FALSE))/365</f>
        <v>23.693150684931506</v>
      </c>
      <c r="H629" s="4">
        <v>16</v>
      </c>
      <c r="I629" s="4">
        <v>4.9130000000000003</v>
      </c>
      <c r="J629" s="41">
        <v>4.9810512017149691</v>
      </c>
      <c r="K629" s="41">
        <f t="shared" si="30"/>
        <v>6.8051201714968812E-2</v>
      </c>
      <c r="L629" s="41">
        <v>9.8940512017149693</v>
      </c>
      <c r="M629" s="4">
        <v>72.771000000000001</v>
      </c>
    </row>
    <row r="630" spans="1:13">
      <c r="A630" s="4" t="s">
        <v>231</v>
      </c>
      <c r="B630" s="4">
        <v>2019</v>
      </c>
      <c r="C630" s="5">
        <v>43772</v>
      </c>
      <c r="D630" s="4" t="s">
        <v>64</v>
      </c>
      <c r="E630" s="4" t="s">
        <v>98</v>
      </c>
      <c r="F630" s="4" t="s">
        <v>42</v>
      </c>
      <c r="G630" s="10">
        <f>(C630-VLOOKUP(E630,Riders!$A$2:$E$7777,4,FALSE))/365</f>
        <v>21.030136986301368</v>
      </c>
      <c r="H630" s="4">
        <v>17</v>
      </c>
      <c r="I630" s="4">
        <v>4.9580000000000002</v>
      </c>
      <c r="J630" s="41">
        <v>4.9609948751859818</v>
      </c>
      <c r="K630" s="41">
        <f t="shared" si="30"/>
        <v>2.9948751859816269E-3</v>
      </c>
      <c r="L630" s="41">
        <v>9.918994875185982</v>
      </c>
      <c r="M630" s="4">
        <v>72.587999999999994</v>
      </c>
    </row>
    <row r="631" spans="1:13">
      <c r="A631" s="4" t="s">
        <v>231</v>
      </c>
      <c r="B631" s="4">
        <v>2019</v>
      </c>
      <c r="C631" s="5">
        <v>43772</v>
      </c>
      <c r="D631" s="4" t="s">
        <v>64</v>
      </c>
      <c r="E631" s="4" t="s">
        <v>91</v>
      </c>
      <c r="F631" s="4" t="s">
        <v>896</v>
      </c>
      <c r="G631" s="10">
        <f>(C631-VLOOKUP(E631,Riders!$A$2:$E$7777,4,FALSE))/365</f>
        <v>23.953424657534246</v>
      </c>
      <c r="H631" s="4">
        <v>18</v>
      </c>
      <c r="I631" s="4">
        <v>4.891</v>
      </c>
      <c r="J631" s="41">
        <v>5.0330534244876013</v>
      </c>
      <c r="K631" s="41">
        <f t="shared" si="30"/>
        <v>0.14205342448760128</v>
      </c>
      <c r="L631" s="41">
        <v>9.9240534244876013</v>
      </c>
      <c r="M631" s="4">
        <v>72.551000000000002</v>
      </c>
    </row>
    <row r="632" spans="1:13">
      <c r="A632" s="4" t="s">
        <v>231</v>
      </c>
      <c r="B632" s="4">
        <v>2019</v>
      </c>
      <c r="C632" s="5">
        <v>43772</v>
      </c>
      <c r="D632" s="4" t="s">
        <v>64</v>
      </c>
      <c r="E632" s="4" t="s">
        <v>169</v>
      </c>
      <c r="F632" s="4" t="s">
        <v>80</v>
      </c>
      <c r="G632" s="10">
        <f>(C632-VLOOKUP(E632,Riders!$A$2:$E$7777,4,FALSE))/365</f>
        <v>29.356164383561644</v>
      </c>
      <c r="H632" s="4">
        <v>19</v>
      </c>
      <c r="I632" s="4">
        <v>4.9059999999999997</v>
      </c>
      <c r="J632" s="41">
        <v>5.0709974780367491</v>
      </c>
      <c r="K632" s="41">
        <f t="shared" si="30"/>
        <v>0.16499747803674936</v>
      </c>
      <c r="L632" s="41">
        <v>9.9769974780367487</v>
      </c>
      <c r="M632" s="4">
        <v>72.165999999999997</v>
      </c>
    </row>
    <row r="633" spans="1:13">
      <c r="A633" s="4" t="s">
        <v>231</v>
      </c>
      <c r="B633" s="4">
        <v>2019</v>
      </c>
      <c r="C633" s="5">
        <v>43772</v>
      </c>
      <c r="D633" s="4" t="s">
        <v>64</v>
      </c>
      <c r="E633" s="4" t="s">
        <v>57</v>
      </c>
      <c r="F633" s="4" t="s">
        <v>35</v>
      </c>
      <c r="G633" s="10">
        <f>(C633-VLOOKUP(E633,Riders!$A$2:$E$7777,4,FALSE))/365</f>
        <v>25.975342465753425</v>
      </c>
      <c r="H633" s="4">
        <v>20</v>
      </c>
      <c r="I633" s="4">
        <v>4.9290000000000003</v>
      </c>
      <c r="J633" s="41">
        <v>5.0629509284187719</v>
      </c>
      <c r="K633" s="41">
        <f t="shared" si="30"/>
        <v>0.13395092841877165</v>
      </c>
      <c r="L633" s="41">
        <v>9.9919509284187722</v>
      </c>
      <c r="M633" s="4">
        <v>72.058000000000007</v>
      </c>
    </row>
    <row r="634" spans="1:13">
      <c r="A634" s="4" t="s">
        <v>231</v>
      </c>
      <c r="B634" s="4">
        <v>2019</v>
      </c>
      <c r="C634" s="5">
        <v>43772</v>
      </c>
      <c r="D634" s="4" t="s">
        <v>64</v>
      </c>
      <c r="E634" s="4" t="s">
        <v>103</v>
      </c>
      <c r="F634" s="4" t="s">
        <v>37</v>
      </c>
      <c r="G634" s="10">
        <f>(C634-VLOOKUP(E634,Riders!$A$2:$E$7777,4,FALSE))/365</f>
        <v>20.841095890410958</v>
      </c>
      <c r="H634" s="4">
        <v>21</v>
      </c>
      <c r="I634" s="4">
        <v>4.944</v>
      </c>
      <c r="J634" s="41">
        <v>5.0719977742227167</v>
      </c>
      <c r="K634" s="41">
        <f t="shared" si="30"/>
        <v>0.12799777422271674</v>
      </c>
      <c r="L634" s="41">
        <v>10.015997774222717</v>
      </c>
      <c r="M634" s="4">
        <v>71.885000000000005</v>
      </c>
    </row>
    <row r="635" spans="1:13">
      <c r="A635" s="4" t="s">
        <v>231</v>
      </c>
      <c r="B635" s="4">
        <v>2019</v>
      </c>
      <c r="C635" s="5">
        <v>43772</v>
      </c>
      <c r="D635" s="4" t="s">
        <v>64</v>
      </c>
      <c r="E635" s="4" t="s">
        <v>227</v>
      </c>
      <c r="F635" s="4" t="s">
        <v>150</v>
      </c>
      <c r="G635" s="10">
        <f>(C635-VLOOKUP(E635,Riders!$A$2:$E$7777,4,FALSE))/365</f>
        <v>21.693150684931506</v>
      </c>
      <c r="H635" s="4">
        <v>22</v>
      </c>
      <c r="I635" s="4">
        <v>4.9400000000000004</v>
      </c>
      <c r="J635" s="41">
        <v>5.0839460934454523</v>
      </c>
      <c r="K635" s="41">
        <f t="shared" si="30"/>
        <v>0.14394609344545195</v>
      </c>
      <c r="L635" s="41">
        <v>10.023946093445453</v>
      </c>
      <c r="M635" s="4">
        <v>71.828000000000003</v>
      </c>
    </row>
    <row r="636" spans="1:13">
      <c r="A636" s="4" t="s">
        <v>231</v>
      </c>
      <c r="B636" s="4">
        <v>2019</v>
      </c>
      <c r="C636" s="5">
        <v>43772</v>
      </c>
      <c r="D636" s="4" t="s">
        <v>64</v>
      </c>
      <c r="E636" s="4" t="s">
        <v>55</v>
      </c>
      <c r="F636" s="4" t="s">
        <v>56</v>
      </c>
      <c r="G636" s="10">
        <f>(C636-VLOOKUP(E636,Riders!$A$2:$E$7777,4,FALSE))/365</f>
        <v>19.80821917808219</v>
      </c>
      <c r="H636" s="4">
        <v>23</v>
      </c>
      <c r="I636" s="4">
        <v>4.9870000000000001</v>
      </c>
      <c r="J636" s="41">
        <v>5.0489621978757206</v>
      </c>
      <c r="K636" s="41">
        <f t="shared" si="30"/>
        <v>6.1962197875720548E-2</v>
      </c>
      <c r="L636" s="41">
        <v>10.035962197875721</v>
      </c>
      <c r="M636" s="4">
        <v>71.742000000000004</v>
      </c>
    </row>
    <row r="637" spans="1:13">
      <c r="A637" s="4" t="s">
        <v>231</v>
      </c>
      <c r="B637" s="4">
        <v>2019</v>
      </c>
      <c r="C637" s="5">
        <v>43772</v>
      </c>
      <c r="D637" s="4" t="s">
        <v>64</v>
      </c>
      <c r="E637" s="3" t="s">
        <v>27</v>
      </c>
      <c r="F637" s="4" t="s">
        <v>228</v>
      </c>
      <c r="G637" s="10">
        <f>(C637-VLOOKUP(E637,Riders!$A$2:$E$7777,4,FALSE))/365</f>
        <v>23.876712328767123</v>
      </c>
      <c r="H637" s="4">
        <v>24</v>
      </c>
      <c r="I637" s="4">
        <v>4.9800000000000004</v>
      </c>
      <c r="J637" s="41">
        <v>5.0760063688040322</v>
      </c>
      <c r="K637" s="41">
        <f t="shared" si="30"/>
        <v>9.6006368804031794E-2</v>
      </c>
      <c r="L637" s="41">
        <v>10.056006368804033</v>
      </c>
      <c r="M637" s="4">
        <v>71.599000000000004</v>
      </c>
    </row>
    <row r="638" spans="1:13">
      <c r="A638" s="4" t="s">
        <v>231</v>
      </c>
      <c r="B638" s="4">
        <v>2019</v>
      </c>
      <c r="C638" s="5">
        <v>43772</v>
      </c>
      <c r="D638" s="4" t="s">
        <v>64</v>
      </c>
      <c r="E638" s="4" t="s">
        <v>867</v>
      </c>
      <c r="F638" s="4" t="s">
        <v>868</v>
      </c>
      <c r="G638" s="10">
        <f>(C638-VLOOKUP(E638,Riders!$A$2:$E$7777,4,FALSE))/365</f>
        <v>20.82191780821918</v>
      </c>
      <c r="H638" s="4">
        <v>25</v>
      </c>
      <c r="I638" s="4">
        <v>5.0199999999999996</v>
      </c>
      <c r="J638" s="41">
        <v>5.1209879012380473</v>
      </c>
      <c r="K638" s="41">
        <f t="shared" si="30"/>
        <v>0.10098790123804768</v>
      </c>
      <c r="L638" s="41">
        <v>10.140987901238047</v>
      </c>
      <c r="M638" s="4">
        <v>70.998999999999995</v>
      </c>
    </row>
    <row r="639" spans="1:13">
      <c r="A639" s="4" t="s">
        <v>231</v>
      </c>
      <c r="B639" s="4">
        <v>2019</v>
      </c>
      <c r="C639" s="5">
        <v>43772</v>
      </c>
      <c r="D639" s="4" t="s">
        <v>64</v>
      </c>
      <c r="E639" s="4" t="s">
        <v>48</v>
      </c>
      <c r="F639" s="4" t="s">
        <v>42</v>
      </c>
      <c r="G639" s="10">
        <f>(C639-VLOOKUP(E639,Riders!$A$2:$E$7777,4,FALSE))/365</f>
        <v>25.306849315068494</v>
      </c>
      <c r="H639" s="4">
        <v>26</v>
      </c>
      <c r="I639" s="4">
        <v>4.9909999999999997</v>
      </c>
      <c r="J639" s="41">
        <v>5.1559904308243034</v>
      </c>
      <c r="K639" s="41">
        <f t="shared" si="30"/>
        <v>0.16499043082430376</v>
      </c>
      <c r="L639" s="41">
        <v>10.146990430824303</v>
      </c>
      <c r="M639" s="4">
        <v>70.956999999999994</v>
      </c>
    </row>
    <row r="640" spans="1:13">
      <c r="A640" s="4" t="s">
        <v>231</v>
      </c>
      <c r="B640" s="4">
        <v>2019</v>
      </c>
      <c r="C640" s="5">
        <v>43772</v>
      </c>
      <c r="D640" s="4" t="s">
        <v>64</v>
      </c>
      <c r="E640" s="4" t="s">
        <v>550</v>
      </c>
      <c r="F640" s="4" t="s">
        <v>37</v>
      </c>
      <c r="G640" s="10">
        <f>(C640-VLOOKUP(E640,Riders!$A$2:$E$7777,4,FALSE))/365</f>
        <v>24.526027397260275</v>
      </c>
      <c r="H640" s="4">
        <v>27</v>
      </c>
      <c r="I640" s="4">
        <v>5.04</v>
      </c>
      <c r="J640" s="41">
        <v>5.1679877504146985</v>
      </c>
      <c r="K640" s="41">
        <f t="shared" si="30"/>
        <v>0.12798775041469845</v>
      </c>
      <c r="L640" s="41">
        <v>10.207987750414699</v>
      </c>
      <c r="M640" s="4">
        <v>70.533000000000001</v>
      </c>
    </row>
    <row r="641" spans="1:13">
      <c r="A641" s="4" t="s">
        <v>231</v>
      </c>
      <c r="B641" s="4">
        <v>2019</v>
      </c>
      <c r="C641" s="5">
        <v>43772</v>
      </c>
      <c r="D641" s="4" t="s">
        <v>64</v>
      </c>
      <c r="E641" s="4" t="s">
        <v>185</v>
      </c>
      <c r="F641" s="4" t="s">
        <v>995</v>
      </c>
      <c r="G641" s="10">
        <f>(C641-VLOOKUP(E641,Riders!$A$2:$E$7777,4,FALSE))/365</f>
        <v>24.493150684931507</v>
      </c>
      <c r="H641" s="4">
        <v>28</v>
      </c>
      <c r="I641" s="4">
        <v>5.0490000000000004</v>
      </c>
      <c r="J641" s="41">
        <v>5.1640556895231056</v>
      </c>
      <c r="K641" s="41">
        <f t="shared" si="30"/>
        <v>0.11505568952310519</v>
      </c>
      <c r="L641" s="41">
        <v>10.213055689523106</v>
      </c>
      <c r="M641" s="4">
        <v>70.498000000000005</v>
      </c>
    </row>
    <row r="642" spans="1:13">
      <c r="A642" s="4" t="s">
        <v>231</v>
      </c>
      <c r="B642" s="4">
        <v>2019</v>
      </c>
      <c r="C642" s="5">
        <v>43772</v>
      </c>
      <c r="D642" s="4" t="s">
        <v>64</v>
      </c>
      <c r="E642" s="4" t="s">
        <v>49</v>
      </c>
      <c r="F642" s="4" t="s">
        <v>50</v>
      </c>
      <c r="G642" s="10">
        <f>(C642-VLOOKUP(E642,Riders!$A$2:$E$7777,4,FALSE))/365</f>
        <v>21.931506849315067</v>
      </c>
      <c r="H642" s="4">
        <v>29</v>
      </c>
      <c r="I642" s="4">
        <v>5.0759999999999996</v>
      </c>
      <c r="J642" s="41">
        <v>5.145029768749203</v>
      </c>
      <c r="K642" s="41">
        <f t="shared" si="30"/>
        <v>6.9029768749203413E-2</v>
      </c>
      <c r="L642" s="41">
        <v>10.221029768749203</v>
      </c>
      <c r="M642" s="4">
        <v>70.442999999999998</v>
      </c>
    </row>
    <row r="643" spans="1:13">
      <c r="A643" s="4" t="s">
        <v>231</v>
      </c>
      <c r="B643" s="4">
        <v>2019</v>
      </c>
      <c r="C643" s="5">
        <v>43772</v>
      </c>
      <c r="D643" s="4" t="s">
        <v>64</v>
      </c>
      <c r="E643" s="4" t="s">
        <v>908</v>
      </c>
      <c r="F643" s="4" t="s">
        <v>56</v>
      </c>
      <c r="G643" s="10">
        <f>(C643-VLOOKUP(E643,Riders!$A$2:$E$7777,4,FALSE))/365</f>
        <v>21.328767123287673</v>
      </c>
      <c r="H643" s="4">
        <v>30</v>
      </c>
      <c r="I643" s="4">
        <v>5.0739999999999998</v>
      </c>
      <c r="J643" s="41">
        <v>5.2240719720807824</v>
      </c>
      <c r="K643" s="41">
        <f t="shared" si="30"/>
        <v>0.1500719720807826</v>
      </c>
      <c r="L643" s="41">
        <v>10.298071972080782</v>
      </c>
      <c r="M643" s="4">
        <v>69.915999999999997</v>
      </c>
    </row>
    <row r="644" spans="1:13">
      <c r="A644" s="1" t="s">
        <v>279</v>
      </c>
      <c r="B644" s="1">
        <v>2019</v>
      </c>
      <c r="C644" s="2">
        <v>43526</v>
      </c>
      <c r="D644" s="1" t="s">
        <v>19</v>
      </c>
      <c r="E644" s="1" t="s">
        <v>21</v>
      </c>
      <c r="F644" s="1" t="s">
        <v>22</v>
      </c>
      <c r="G644" s="10">
        <f>(C644-VLOOKUP(E644,Riders!$A$2:$E$7777,4,FALSE))/365</f>
        <v>25.978082191780821</v>
      </c>
      <c r="H644" s="1">
        <v>1</v>
      </c>
      <c r="I644" s="1">
        <v>4.742</v>
      </c>
      <c r="J644" s="38">
        <f t="shared" ref="J644:J661" si="31">L644-I644</f>
        <v>4.8300496151238397</v>
      </c>
      <c r="K644" s="41">
        <f t="shared" si="30"/>
        <v>8.8049615123839686E-2</v>
      </c>
      <c r="L644" s="38">
        <f t="shared" ref="L644:L675" si="32">720/M644</f>
        <v>9.5720496151238397</v>
      </c>
      <c r="M644" s="1">
        <v>75.218999999999994</v>
      </c>
    </row>
    <row r="645" spans="1:13">
      <c r="A645" s="1" t="s">
        <v>279</v>
      </c>
      <c r="B645" s="1">
        <v>2019</v>
      </c>
      <c r="C645" s="2">
        <v>43526</v>
      </c>
      <c r="D645" s="1" t="s">
        <v>19</v>
      </c>
      <c r="E645" s="1" t="s">
        <v>90</v>
      </c>
      <c r="F645" s="1" t="s">
        <v>22</v>
      </c>
      <c r="G645" s="10">
        <f>(C645-VLOOKUP(E645,Riders!$A$2:$E$7777,4,FALSE))/365</f>
        <v>21.980821917808218</v>
      </c>
      <c r="H645" s="1">
        <v>2</v>
      </c>
      <c r="I645" s="1">
        <v>4.7530000000000001</v>
      </c>
      <c r="J645" s="38">
        <f t="shared" si="31"/>
        <v>4.8310266222961733</v>
      </c>
      <c r="K645" s="41">
        <f t="shared" si="30"/>
        <v>7.8026622296173187E-2</v>
      </c>
      <c r="L645" s="38">
        <f t="shared" si="32"/>
        <v>9.5840266222961734</v>
      </c>
      <c r="M645" s="1">
        <v>75.125</v>
      </c>
    </row>
    <row r="646" spans="1:13">
      <c r="A646" s="1" t="s">
        <v>279</v>
      </c>
      <c r="B646" s="1">
        <v>2019</v>
      </c>
      <c r="C646" s="2">
        <v>43526</v>
      </c>
      <c r="D646" s="1" t="s">
        <v>19</v>
      </c>
      <c r="E646" s="1" t="s">
        <v>200</v>
      </c>
      <c r="F646" s="1" t="s">
        <v>44</v>
      </c>
      <c r="G646" s="10">
        <f>(C646-VLOOKUP(E646,Riders!$A$2:$E$7777,4,FALSE))/365</f>
        <v>23.632876712328766</v>
      </c>
      <c r="H646" s="1">
        <v>3</v>
      </c>
      <c r="I646" s="1">
        <v>4.75</v>
      </c>
      <c r="J646" s="38">
        <f t="shared" si="31"/>
        <v>4.8340266222961734</v>
      </c>
      <c r="K646" s="41">
        <f t="shared" si="30"/>
        <v>8.4026622296173414E-2</v>
      </c>
      <c r="L646" s="38">
        <f t="shared" si="32"/>
        <v>9.5840266222961734</v>
      </c>
      <c r="M646" s="1">
        <v>75.125</v>
      </c>
    </row>
    <row r="647" spans="1:13">
      <c r="A647" s="1" t="s">
        <v>279</v>
      </c>
      <c r="B647" s="1">
        <v>2019</v>
      </c>
      <c r="C647" s="2">
        <v>43526</v>
      </c>
      <c r="D647" s="1" t="s">
        <v>19</v>
      </c>
      <c r="E647" s="1" t="s">
        <v>97</v>
      </c>
      <c r="F647" s="1" t="s">
        <v>26</v>
      </c>
      <c r="G647" s="10">
        <f>(C647-VLOOKUP(E647,Riders!$A$2:$E$7777,4,FALSE))/365</f>
        <v>21.884931506849316</v>
      </c>
      <c r="H647" s="1">
        <v>4</v>
      </c>
      <c r="I647" s="1">
        <v>4.7990000000000004</v>
      </c>
      <c r="J647" s="38">
        <f t="shared" si="31"/>
        <v>4.8739988983529026</v>
      </c>
      <c r="K647" s="41">
        <f t="shared" si="30"/>
        <v>7.4998898352902188E-2</v>
      </c>
      <c r="L647" s="38">
        <f t="shared" si="32"/>
        <v>9.6729988983529029</v>
      </c>
      <c r="M647" s="1">
        <v>74.433999999999997</v>
      </c>
    </row>
    <row r="648" spans="1:13">
      <c r="A648" s="1" t="s">
        <v>279</v>
      </c>
      <c r="B648" s="1">
        <v>2019</v>
      </c>
      <c r="C648" s="2">
        <v>43526</v>
      </c>
      <c r="D648" s="1" t="s">
        <v>19</v>
      </c>
      <c r="E648" s="1" t="s">
        <v>104</v>
      </c>
      <c r="F648" s="1" t="s">
        <v>100</v>
      </c>
      <c r="G648" s="10">
        <f>(C648-VLOOKUP(E648,Riders!$A$2:$E$7777,4,FALSE))/365</f>
        <v>26.536986301369861</v>
      </c>
      <c r="H648" s="1">
        <v>5</v>
      </c>
      <c r="I648" s="1">
        <v>4.8179999999999996</v>
      </c>
      <c r="J648" s="38">
        <f t="shared" si="31"/>
        <v>4.8879894042949008</v>
      </c>
      <c r="K648" s="41">
        <f t="shared" si="30"/>
        <v>6.9989404294901192E-2</v>
      </c>
      <c r="L648" s="38">
        <f t="shared" si="32"/>
        <v>9.7059894042949004</v>
      </c>
      <c r="M648" s="1">
        <v>74.180999999999997</v>
      </c>
    </row>
    <row r="649" spans="1:13">
      <c r="A649" s="1" t="s">
        <v>279</v>
      </c>
      <c r="B649" s="1">
        <v>2019</v>
      </c>
      <c r="C649" s="2">
        <v>43526</v>
      </c>
      <c r="D649" s="1" t="s">
        <v>19</v>
      </c>
      <c r="E649" s="1" t="s">
        <v>195</v>
      </c>
      <c r="F649" s="1" t="s">
        <v>196</v>
      </c>
      <c r="G649" s="10">
        <f>(C649-VLOOKUP(E649,Riders!$A$2:$E$7777,4,FALSE))/365</f>
        <v>32.964383561643835</v>
      </c>
      <c r="H649" s="1">
        <v>6</v>
      </c>
      <c r="I649" s="1">
        <v>4.827</v>
      </c>
      <c r="J649" s="38">
        <f t="shared" si="31"/>
        <v>4.9029927025054718</v>
      </c>
      <c r="K649" s="41">
        <f t="shared" si="30"/>
        <v>7.5992702505471854E-2</v>
      </c>
      <c r="L649" s="38">
        <f t="shared" si="32"/>
        <v>9.7299927025054718</v>
      </c>
      <c r="M649" s="1">
        <v>73.998000000000005</v>
      </c>
    </row>
    <row r="650" spans="1:13">
      <c r="A650" s="1" t="s">
        <v>279</v>
      </c>
      <c r="B650" s="1">
        <v>2019</v>
      </c>
      <c r="C650" s="2">
        <v>43526</v>
      </c>
      <c r="D650" s="1" t="s">
        <v>19</v>
      </c>
      <c r="E650" s="1" t="s">
        <v>240</v>
      </c>
      <c r="F650" s="1" t="s">
        <v>100</v>
      </c>
      <c r="G650" s="10">
        <f>(C650-VLOOKUP(E650,Riders!$A$2:$E$7777,4,FALSE))/365</f>
        <v>26.010958904109589</v>
      </c>
      <c r="H650" s="1">
        <v>7</v>
      </c>
      <c r="I650" s="1">
        <v>4.7919999999999998</v>
      </c>
      <c r="J650" s="38">
        <f t="shared" si="31"/>
        <v>4.9410179114565747</v>
      </c>
      <c r="K650" s="41">
        <f t="shared" si="30"/>
        <v>0.14901791145657484</v>
      </c>
      <c r="L650" s="38">
        <f t="shared" si="32"/>
        <v>9.7330179114565745</v>
      </c>
      <c r="M650" s="1">
        <v>73.974999999999994</v>
      </c>
    </row>
    <row r="651" spans="1:13">
      <c r="A651" s="1" t="s">
        <v>279</v>
      </c>
      <c r="B651" s="1">
        <v>2019</v>
      </c>
      <c r="C651" s="2">
        <v>43526</v>
      </c>
      <c r="D651" s="1" t="s">
        <v>19</v>
      </c>
      <c r="E651" s="1" t="s">
        <v>126</v>
      </c>
      <c r="F651" s="1" t="s">
        <v>102</v>
      </c>
      <c r="G651" s="10">
        <f>(C651-VLOOKUP(E651,Riders!$A$2:$E$7777,4,FALSE))/365</f>
        <v>20.452054794520549</v>
      </c>
      <c r="H651" s="1">
        <v>8</v>
      </c>
      <c r="I651" s="1">
        <v>4.7949999999999999</v>
      </c>
      <c r="J651" s="38">
        <f t="shared" si="31"/>
        <v>4.955944622760331</v>
      </c>
      <c r="K651" s="41">
        <f t="shared" si="30"/>
        <v>0.16094462276033106</v>
      </c>
      <c r="L651" s="38">
        <f t="shared" si="32"/>
        <v>9.7509446227603309</v>
      </c>
      <c r="M651" s="1">
        <v>73.838999999999999</v>
      </c>
    </row>
    <row r="652" spans="1:13">
      <c r="A652" s="1" t="s">
        <v>279</v>
      </c>
      <c r="B652" s="1">
        <v>2019</v>
      </c>
      <c r="C652" s="2">
        <v>43526</v>
      </c>
      <c r="D652" s="1" t="s">
        <v>19</v>
      </c>
      <c r="E652" s="3" t="s">
        <v>95</v>
      </c>
      <c r="F652" s="1" t="s">
        <v>28</v>
      </c>
      <c r="G652" s="10">
        <f>(C652-VLOOKUP(E652,Riders!$A$2:$E$7777,4,FALSE))/365</f>
        <v>27.098630136986301</v>
      </c>
      <c r="H652" s="1">
        <v>9</v>
      </c>
      <c r="I652" s="1">
        <v>4.84</v>
      </c>
      <c r="J652" s="38">
        <f t="shared" si="31"/>
        <v>4.9179486623478716</v>
      </c>
      <c r="K652" s="41">
        <f t="shared" si="30"/>
        <v>7.7948662347871789E-2</v>
      </c>
      <c r="L652" s="38">
        <f t="shared" si="32"/>
        <v>9.7579486623478715</v>
      </c>
      <c r="M652" s="1">
        <v>73.786000000000001</v>
      </c>
    </row>
    <row r="653" spans="1:13">
      <c r="A653" s="1" t="s">
        <v>279</v>
      </c>
      <c r="B653" s="1">
        <v>2019</v>
      </c>
      <c r="C653" s="2">
        <v>43526</v>
      </c>
      <c r="D653" s="1" t="s">
        <v>19</v>
      </c>
      <c r="E653" s="1" t="s">
        <v>123</v>
      </c>
      <c r="F653" s="1" t="s">
        <v>111</v>
      </c>
      <c r="G653" s="10">
        <f>(C653-VLOOKUP(E653,Riders!$A$2:$E$7777,4,FALSE))/365</f>
        <v>22.057534246575344</v>
      </c>
      <c r="H653" s="1">
        <v>10</v>
      </c>
      <c r="I653" s="1">
        <v>4.8479999999999999</v>
      </c>
      <c r="J653" s="38">
        <f t="shared" si="31"/>
        <v>4.9189497273393199</v>
      </c>
      <c r="K653" s="41">
        <f t="shared" si="30"/>
        <v>7.0949727339320035E-2</v>
      </c>
      <c r="L653" s="38">
        <f t="shared" si="32"/>
        <v>9.7669497273393198</v>
      </c>
      <c r="M653" s="1">
        <v>73.718000000000004</v>
      </c>
    </row>
    <row r="654" spans="1:13">
      <c r="A654" s="1" t="s">
        <v>279</v>
      </c>
      <c r="B654" s="1">
        <v>2019</v>
      </c>
      <c r="C654" s="2">
        <v>43526</v>
      </c>
      <c r="D654" s="1" t="s">
        <v>19</v>
      </c>
      <c r="E654" s="1" t="s">
        <v>110</v>
      </c>
      <c r="F654" s="1" t="s">
        <v>111</v>
      </c>
      <c r="G654" s="10">
        <f>(C654-VLOOKUP(E654,Riders!$A$2:$E$7777,4,FALSE))/365</f>
        <v>21.87123287671233</v>
      </c>
      <c r="H654" s="1">
        <v>11</v>
      </c>
      <c r="I654" s="1">
        <v>4.8600000000000003</v>
      </c>
      <c r="J654" s="38">
        <f t="shared" si="31"/>
        <v>4.9230074595431885</v>
      </c>
      <c r="K654" s="41">
        <f t="shared" si="30"/>
        <v>6.3007459543188205E-2</v>
      </c>
      <c r="L654" s="38">
        <f t="shared" si="32"/>
        <v>9.7830074595431888</v>
      </c>
      <c r="M654" s="1">
        <v>73.596999999999994</v>
      </c>
    </row>
    <row r="655" spans="1:13">
      <c r="A655" s="1" t="s">
        <v>279</v>
      </c>
      <c r="B655" s="1">
        <v>2019</v>
      </c>
      <c r="C655" s="2">
        <v>43526</v>
      </c>
      <c r="D655" s="1" t="s">
        <v>19</v>
      </c>
      <c r="E655" s="3" t="s">
        <v>106</v>
      </c>
      <c r="F655" s="1" t="s">
        <v>107</v>
      </c>
      <c r="G655" s="10">
        <f>(C655-VLOOKUP(E655,Riders!$A$2:$E$7777,4,FALSE))/365</f>
        <v>25.383561643835616</v>
      </c>
      <c r="H655" s="1">
        <v>12</v>
      </c>
      <c r="I655" s="1">
        <v>4.8470000000000004</v>
      </c>
      <c r="J655" s="38">
        <f t="shared" si="31"/>
        <v>4.9579896502887015</v>
      </c>
      <c r="K655" s="41">
        <f t="shared" si="30"/>
        <v>0.11098965028870111</v>
      </c>
      <c r="L655" s="38">
        <f t="shared" si="32"/>
        <v>9.804989650288702</v>
      </c>
      <c r="M655" s="1">
        <v>73.432000000000002</v>
      </c>
    </row>
    <row r="656" spans="1:13">
      <c r="A656" s="1" t="s">
        <v>279</v>
      </c>
      <c r="B656" s="1">
        <v>2019</v>
      </c>
      <c r="C656" s="2">
        <v>43526</v>
      </c>
      <c r="D656" s="1" t="s">
        <v>19</v>
      </c>
      <c r="E656" s="1" t="s">
        <v>310</v>
      </c>
      <c r="F656" s="1" t="s">
        <v>102</v>
      </c>
      <c r="G656" s="10">
        <f>(C656-VLOOKUP(E656,Riders!$A$2:$E$7777,4,FALSE))/365</f>
        <v>27.778082191780822</v>
      </c>
      <c r="H656" s="1">
        <v>13</v>
      </c>
      <c r="I656" s="1">
        <v>4.8070000000000004</v>
      </c>
      <c r="J656" s="38">
        <f t="shared" si="31"/>
        <v>5.0210098280098272</v>
      </c>
      <c r="K656" s="41">
        <f t="shared" si="30"/>
        <v>0.21400982800982682</v>
      </c>
      <c r="L656" s="38">
        <f t="shared" si="32"/>
        <v>9.8280098280098276</v>
      </c>
      <c r="M656" s="1">
        <v>73.260000000000005</v>
      </c>
    </row>
    <row r="657" spans="1:13">
      <c r="A657" s="1" t="s">
        <v>279</v>
      </c>
      <c r="B657" s="1">
        <v>2019</v>
      </c>
      <c r="C657" s="2">
        <v>43526</v>
      </c>
      <c r="D657" s="1" t="s">
        <v>19</v>
      </c>
      <c r="E657" s="1" t="s">
        <v>871</v>
      </c>
      <c r="F657" s="1" t="s">
        <v>26</v>
      </c>
      <c r="G657" s="10">
        <f>(C657-VLOOKUP(E657,Riders!$A$2:$E$7777,4,FALSE))/365</f>
        <v>31.106849315068494</v>
      </c>
      <c r="H657" s="1">
        <v>14</v>
      </c>
      <c r="I657" s="1">
        <v>4.8609999999999998</v>
      </c>
      <c r="J657" s="38">
        <f t="shared" si="31"/>
        <v>4.9780226570827297</v>
      </c>
      <c r="K657" s="41">
        <f t="shared" si="30"/>
        <v>0.11702265708272996</v>
      </c>
      <c r="L657" s="38">
        <f t="shared" si="32"/>
        <v>9.8390226570827295</v>
      </c>
      <c r="M657" s="1">
        <v>73.177999999999997</v>
      </c>
    </row>
    <row r="658" spans="1:13">
      <c r="A658" s="1" t="s">
        <v>279</v>
      </c>
      <c r="B658" s="1">
        <v>2019</v>
      </c>
      <c r="C658" s="2">
        <v>43526</v>
      </c>
      <c r="D658" s="1" t="s">
        <v>19</v>
      </c>
      <c r="E658" s="3" t="s">
        <v>198</v>
      </c>
      <c r="F658" s="1" t="s">
        <v>22</v>
      </c>
      <c r="G658" s="10">
        <f>(C658-VLOOKUP(E658,Riders!$A$2:$E$7777,4,FALSE))/365</f>
        <v>26.232876712328768</v>
      </c>
      <c r="H658" s="1">
        <v>15</v>
      </c>
      <c r="I658" s="1">
        <v>4.8680000000000003</v>
      </c>
      <c r="J658" s="38">
        <f t="shared" si="31"/>
        <v>4.9839471278837468</v>
      </c>
      <c r="K658" s="41">
        <f t="shared" si="30"/>
        <v>0.1159471278837465</v>
      </c>
      <c r="L658" s="38">
        <f t="shared" si="32"/>
        <v>9.8519471278837472</v>
      </c>
      <c r="M658" s="1">
        <v>73.081999999999994</v>
      </c>
    </row>
    <row r="659" spans="1:13">
      <c r="A659" s="1" t="s">
        <v>279</v>
      </c>
      <c r="B659" s="1">
        <v>2019</v>
      </c>
      <c r="C659" s="2">
        <v>43526</v>
      </c>
      <c r="D659" s="1" t="s">
        <v>19</v>
      </c>
      <c r="E659" s="1" t="s">
        <v>169</v>
      </c>
      <c r="F659" s="1" t="s">
        <v>80</v>
      </c>
      <c r="G659" s="10">
        <f>(C659-VLOOKUP(E659,Riders!$A$2:$E$7777,4,FALSE))/365</f>
        <v>28.682191780821917</v>
      </c>
      <c r="H659" s="1">
        <v>16</v>
      </c>
      <c r="I659" s="1">
        <v>4.8730000000000002</v>
      </c>
      <c r="J659" s="38">
        <f t="shared" si="31"/>
        <v>4.9809696442990683</v>
      </c>
      <c r="K659" s="41">
        <f t="shared" ref="K659:K722" si="33">J659-I659</f>
        <v>0.10796964429906808</v>
      </c>
      <c r="L659" s="38">
        <f t="shared" si="32"/>
        <v>9.8539696442990685</v>
      </c>
      <c r="M659" s="1">
        <v>73.066999999999993</v>
      </c>
    </row>
    <row r="660" spans="1:13">
      <c r="A660" s="1" t="s">
        <v>279</v>
      </c>
      <c r="B660" s="1">
        <v>2019</v>
      </c>
      <c r="C660" s="2">
        <v>43526</v>
      </c>
      <c r="D660" s="1" t="s">
        <v>19</v>
      </c>
      <c r="E660" s="1" t="s">
        <v>211</v>
      </c>
      <c r="F660" s="1" t="s">
        <v>40</v>
      </c>
      <c r="G660" s="10">
        <f>(C660-VLOOKUP(E660,Riders!$A$2:$E$7777,4,FALSE))/365</f>
        <v>27.780821917808218</v>
      </c>
      <c r="H660" s="1">
        <v>17</v>
      </c>
      <c r="I660" s="1">
        <v>4.9080000000000004</v>
      </c>
      <c r="J660" s="38">
        <f t="shared" si="31"/>
        <v>4.9700337225095703</v>
      </c>
      <c r="K660" s="41">
        <f t="shared" si="33"/>
        <v>6.2033722509569955E-2</v>
      </c>
      <c r="L660" s="38">
        <f t="shared" si="32"/>
        <v>9.8780337225095707</v>
      </c>
      <c r="M660" s="1">
        <v>72.888999999999996</v>
      </c>
    </row>
    <row r="661" spans="1:13">
      <c r="A661" s="1" t="s">
        <v>279</v>
      </c>
      <c r="B661" s="1">
        <v>2019</v>
      </c>
      <c r="C661" s="2">
        <v>43526</v>
      </c>
      <c r="D661" s="1" t="s">
        <v>19</v>
      </c>
      <c r="E661" s="1" t="s">
        <v>127</v>
      </c>
      <c r="F661" s="1" t="s">
        <v>33</v>
      </c>
      <c r="G661" s="10">
        <f>(C661-VLOOKUP(E661,Riders!$A$2:$E$7777,4,FALSE))/365</f>
        <v>27.646575342465752</v>
      </c>
      <c r="H661" s="1">
        <v>18</v>
      </c>
      <c r="I661" s="1">
        <v>4.9109999999999996</v>
      </c>
      <c r="J661" s="38">
        <f t="shared" si="31"/>
        <v>4.9690669648983192</v>
      </c>
      <c r="K661" s="41">
        <f t="shared" si="33"/>
        <v>5.806696489831964E-2</v>
      </c>
      <c r="L661" s="38">
        <f t="shared" si="32"/>
        <v>9.8800669648983188</v>
      </c>
      <c r="M661" s="1">
        <v>72.873999999999995</v>
      </c>
    </row>
    <row r="662" spans="1:13">
      <c r="A662" s="1" t="s">
        <v>279</v>
      </c>
      <c r="B662" s="1">
        <v>2019</v>
      </c>
      <c r="C662" s="2">
        <v>43526</v>
      </c>
      <c r="D662" s="1" t="s">
        <v>19</v>
      </c>
      <c r="E662" s="40" t="s">
        <v>181</v>
      </c>
      <c r="F662" s="1" t="s">
        <v>32</v>
      </c>
      <c r="G662" s="10">
        <f>(C662-VLOOKUP(E662,Riders!$A$2:$E$7777,4,FALSE))/365</f>
        <v>27.67945205479452</v>
      </c>
      <c r="H662" s="1">
        <v>19</v>
      </c>
      <c r="I662" s="1"/>
      <c r="J662" s="38"/>
      <c r="K662" s="41">
        <f t="shared" si="33"/>
        <v>0</v>
      </c>
      <c r="L662" s="38">
        <f t="shared" si="32"/>
        <v>9.8840002745555626</v>
      </c>
      <c r="M662" s="1">
        <v>72.844999999999999</v>
      </c>
    </row>
    <row r="663" spans="1:13">
      <c r="A663" s="1" t="s">
        <v>279</v>
      </c>
      <c r="B663" s="1">
        <v>2019</v>
      </c>
      <c r="C663" s="2">
        <v>43526</v>
      </c>
      <c r="D663" s="1" t="s">
        <v>19</v>
      </c>
      <c r="E663" s="1" t="s">
        <v>904</v>
      </c>
      <c r="F663" s="1" t="s">
        <v>33</v>
      </c>
      <c r="G663" s="10">
        <f>(C663-VLOOKUP(E663,Riders!$A$2:$E$7777,4,FALSE))/365</f>
        <v>28.049315068493151</v>
      </c>
      <c r="H663" s="1">
        <v>20</v>
      </c>
      <c r="I663" s="1">
        <v>4.8959999999999999</v>
      </c>
      <c r="J663" s="38">
        <f t="shared" ref="J663:J680" si="34">L663-I663</f>
        <v>5.0059432563640618</v>
      </c>
      <c r="K663" s="41">
        <f t="shared" si="33"/>
        <v>0.10994325636406188</v>
      </c>
      <c r="L663" s="38">
        <f t="shared" si="32"/>
        <v>9.9019432563640617</v>
      </c>
      <c r="M663" s="1">
        <v>72.712999999999994</v>
      </c>
    </row>
    <row r="664" spans="1:13">
      <c r="A664" s="1" t="s">
        <v>279</v>
      </c>
      <c r="B664" s="1">
        <v>2019</v>
      </c>
      <c r="C664" s="2">
        <v>43526</v>
      </c>
      <c r="D664" s="1" t="s">
        <v>19</v>
      </c>
      <c r="E664" s="1" t="s">
        <v>255</v>
      </c>
      <c r="F664" s="1" t="s">
        <v>30</v>
      </c>
      <c r="G664" s="10">
        <f>(C664-VLOOKUP(E664,Riders!$A$2:$E$7777,4,FALSE))/365</f>
        <v>29.17808219178082</v>
      </c>
      <c r="H664" s="1">
        <v>21</v>
      </c>
      <c r="I664" s="1">
        <v>4.8819999999999997</v>
      </c>
      <c r="J664" s="38">
        <f t="shared" si="34"/>
        <v>5.0339895331221598</v>
      </c>
      <c r="K664" s="41">
        <f t="shared" si="33"/>
        <v>0.15198953312216013</v>
      </c>
      <c r="L664" s="38">
        <f t="shared" si="32"/>
        <v>9.9159895331221595</v>
      </c>
      <c r="M664" s="1">
        <v>72.61</v>
      </c>
    </row>
    <row r="665" spans="1:13">
      <c r="A665" s="1" t="s">
        <v>279</v>
      </c>
      <c r="B665" s="1">
        <v>2019</v>
      </c>
      <c r="C665" s="2">
        <v>43526</v>
      </c>
      <c r="D665" s="1" t="s">
        <v>19</v>
      </c>
      <c r="E665" s="3" t="s">
        <v>27</v>
      </c>
      <c r="F665" s="1" t="s">
        <v>28</v>
      </c>
      <c r="G665" s="10">
        <f>(C665-VLOOKUP(E665,Riders!$A$2:$E$7777,4,FALSE))/365</f>
        <v>23.202739726027396</v>
      </c>
      <c r="H665" s="1">
        <v>22</v>
      </c>
      <c r="I665" s="1">
        <v>4.9189999999999996</v>
      </c>
      <c r="J665" s="38">
        <f t="shared" si="34"/>
        <v>4.9979455807611268</v>
      </c>
      <c r="K665" s="41">
        <f t="shared" si="33"/>
        <v>7.8945580761127232E-2</v>
      </c>
      <c r="L665" s="38">
        <f t="shared" si="32"/>
        <v>9.9169455807611264</v>
      </c>
      <c r="M665" s="1">
        <v>72.602999999999994</v>
      </c>
    </row>
    <row r="666" spans="1:13">
      <c r="A666" s="1" t="s">
        <v>279</v>
      </c>
      <c r="B666" s="1">
        <v>2019</v>
      </c>
      <c r="C666" s="2">
        <v>43526</v>
      </c>
      <c r="D666" s="1" t="s">
        <v>19</v>
      </c>
      <c r="E666" s="1" t="s">
        <v>237</v>
      </c>
      <c r="F666" s="1" t="s">
        <v>196</v>
      </c>
      <c r="G666" s="10">
        <f>(C666-VLOOKUP(E666,Riders!$A$2:$E$7777,4,FALSE))/365</f>
        <v>31.457534246575342</v>
      </c>
      <c r="H666" s="1">
        <v>23</v>
      </c>
      <c r="I666" s="1">
        <v>4.883</v>
      </c>
      <c r="J666" s="38">
        <f t="shared" si="34"/>
        <v>5.0369515024593214</v>
      </c>
      <c r="K666" s="41">
        <f t="shared" si="33"/>
        <v>0.15395150245932143</v>
      </c>
      <c r="L666" s="38">
        <f t="shared" si="32"/>
        <v>9.9199515024593214</v>
      </c>
      <c r="M666" s="1">
        <v>72.581000000000003</v>
      </c>
    </row>
    <row r="667" spans="1:13">
      <c r="A667" s="1" t="s">
        <v>279</v>
      </c>
      <c r="B667" s="1">
        <v>2019</v>
      </c>
      <c r="C667" s="2">
        <v>43526</v>
      </c>
      <c r="D667" s="1" t="s">
        <v>19</v>
      </c>
      <c r="E667" s="1" t="s">
        <v>199</v>
      </c>
      <c r="F667" s="1" t="s">
        <v>37</v>
      </c>
      <c r="G667" s="10">
        <f>(C667-VLOOKUP(E667,Riders!$A$2:$E$7777,4,FALSE))/365</f>
        <v>24.336986301369862</v>
      </c>
      <c r="H667" s="1">
        <v>24</v>
      </c>
      <c r="I667" s="1">
        <v>4.9059999999999997</v>
      </c>
      <c r="J667" s="38">
        <f t="shared" si="34"/>
        <v>5.0420490770421127</v>
      </c>
      <c r="K667" s="41">
        <f t="shared" si="33"/>
        <v>0.136049077042113</v>
      </c>
      <c r="L667" s="38">
        <f t="shared" si="32"/>
        <v>9.9480490770421124</v>
      </c>
      <c r="M667" s="1">
        <v>72.376000000000005</v>
      </c>
    </row>
    <row r="668" spans="1:13">
      <c r="A668" s="1" t="s">
        <v>279</v>
      </c>
      <c r="B668" s="1">
        <v>2019</v>
      </c>
      <c r="C668" s="2">
        <v>43526</v>
      </c>
      <c r="D668" s="1" t="s">
        <v>19</v>
      </c>
      <c r="E668" s="1" t="s">
        <v>193</v>
      </c>
      <c r="F668" s="1" t="s">
        <v>30</v>
      </c>
      <c r="G668" s="10">
        <f>(C668-VLOOKUP(E668,Riders!$A$2:$E$7777,4,FALSE))/365</f>
        <v>29.967123287671232</v>
      </c>
      <c r="H668" s="1">
        <v>25</v>
      </c>
      <c r="I668" s="1">
        <v>4.9459999999999997</v>
      </c>
      <c r="J668" s="38">
        <f t="shared" si="34"/>
        <v>5.0060367119576501</v>
      </c>
      <c r="K668" s="41">
        <f t="shared" si="33"/>
        <v>6.0036711957650368E-2</v>
      </c>
      <c r="L668" s="38">
        <f t="shared" si="32"/>
        <v>9.9520367119576498</v>
      </c>
      <c r="M668" s="1">
        <v>72.346999999999994</v>
      </c>
    </row>
    <row r="669" spans="1:13">
      <c r="A669" s="1" t="s">
        <v>279</v>
      </c>
      <c r="B669" s="1">
        <v>2019</v>
      </c>
      <c r="C669" s="2">
        <v>43526</v>
      </c>
      <c r="D669" s="1" t="s">
        <v>19</v>
      </c>
      <c r="E669" s="1" t="s">
        <v>172</v>
      </c>
      <c r="F669" s="1" t="s">
        <v>35</v>
      </c>
      <c r="G669" s="10">
        <f>(C669-VLOOKUP(E669,Riders!$A$2:$E$7777,4,FALSE))/365</f>
        <v>28.81095890410959</v>
      </c>
      <c r="H669" s="1">
        <v>26</v>
      </c>
      <c r="I669" s="1">
        <v>4.9619999999999997</v>
      </c>
      <c r="J669" s="38">
        <f t="shared" si="34"/>
        <v>5.0079516734286944</v>
      </c>
      <c r="K669" s="41">
        <f t="shared" si="33"/>
        <v>4.5951673428694662E-2</v>
      </c>
      <c r="L669" s="38">
        <f t="shared" si="32"/>
        <v>9.9699516734286941</v>
      </c>
      <c r="M669" s="1">
        <v>72.216999999999999</v>
      </c>
    </row>
    <row r="670" spans="1:13">
      <c r="A670" s="1" t="s">
        <v>279</v>
      </c>
      <c r="B670" s="1">
        <v>2019</v>
      </c>
      <c r="C670" s="2">
        <v>43526</v>
      </c>
      <c r="D670" s="1" t="s">
        <v>19</v>
      </c>
      <c r="E670" s="1" t="s">
        <v>141</v>
      </c>
      <c r="F670" s="1" t="s">
        <v>93</v>
      </c>
      <c r="G670" s="10">
        <f>(C670-VLOOKUP(E670,Riders!$A$2:$E$7777,4,FALSE))/365</f>
        <v>23.912328767123288</v>
      </c>
      <c r="H670" s="1">
        <v>27</v>
      </c>
      <c r="I670" s="1">
        <v>4.9029999999999996</v>
      </c>
      <c r="J670" s="38">
        <f t="shared" si="34"/>
        <v>5.0739974780367492</v>
      </c>
      <c r="K670" s="41">
        <f t="shared" si="33"/>
        <v>0.17099747803674958</v>
      </c>
      <c r="L670" s="38">
        <f t="shared" si="32"/>
        <v>9.9769974780367487</v>
      </c>
      <c r="M670" s="1">
        <v>72.165999999999997</v>
      </c>
    </row>
    <row r="671" spans="1:13">
      <c r="A671" s="1" t="s">
        <v>279</v>
      </c>
      <c r="B671" s="1">
        <v>2019</v>
      </c>
      <c r="C671" s="2">
        <v>43526</v>
      </c>
      <c r="D671" s="1" t="s">
        <v>19</v>
      </c>
      <c r="E671" s="1" t="s">
        <v>98</v>
      </c>
      <c r="F671" s="1" t="s">
        <v>42</v>
      </c>
      <c r="G671" s="10">
        <f>(C671-VLOOKUP(E671,Riders!$A$2:$E$7777,4,FALSE))/365</f>
        <v>20.356164383561644</v>
      </c>
      <c r="H671" s="1">
        <v>28</v>
      </c>
      <c r="I671" s="1">
        <v>4.95</v>
      </c>
      <c r="J671" s="38">
        <f t="shared" si="34"/>
        <v>5.0400099900099891</v>
      </c>
      <c r="K671" s="41">
        <f t="shared" si="33"/>
        <v>9.0009990009988883E-2</v>
      </c>
      <c r="L671" s="38">
        <f t="shared" si="32"/>
        <v>9.9900099900099892</v>
      </c>
      <c r="M671" s="1">
        <v>72.072000000000003</v>
      </c>
    </row>
    <row r="672" spans="1:13">
      <c r="A672" s="1" t="s">
        <v>279</v>
      </c>
      <c r="B672" s="1">
        <v>2019</v>
      </c>
      <c r="C672" s="2">
        <v>43526</v>
      </c>
      <c r="D672" s="1" t="s">
        <v>19</v>
      </c>
      <c r="E672" s="1" t="s">
        <v>213</v>
      </c>
      <c r="F672" s="1" t="s">
        <v>32</v>
      </c>
      <c r="G672" s="10">
        <f>(C672-VLOOKUP(E672,Riders!$A$2:$E$7777,4,FALSE))/365</f>
        <v>26.917808219178081</v>
      </c>
      <c r="H672" s="1">
        <v>29</v>
      </c>
      <c r="I672" s="1">
        <v>4.9450000000000003</v>
      </c>
      <c r="J672" s="38">
        <f t="shared" si="34"/>
        <v>5.0750400801603206</v>
      </c>
      <c r="K672" s="41">
        <f t="shared" si="33"/>
        <v>0.13004008016032031</v>
      </c>
      <c r="L672" s="38">
        <f t="shared" si="32"/>
        <v>10.020040080160321</v>
      </c>
      <c r="M672" s="1">
        <v>71.855999999999995</v>
      </c>
    </row>
    <row r="673" spans="1:13">
      <c r="A673" s="1" t="s">
        <v>279</v>
      </c>
      <c r="B673" s="1">
        <v>2019</v>
      </c>
      <c r="C673" s="2">
        <v>43526</v>
      </c>
      <c r="D673" s="1" t="s">
        <v>19</v>
      </c>
      <c r="E673" s="1" t="s">
        <v>194</v>
      </c>
      <c r="F673" s="1" t="s">
        <v>50</v>
      </c>
      <c r="G673" s="10">
        <f>(C673-VLOOKUP(E673,Riders!$A$2:$E$7777,4,FALSE))/365</f>
        <v>31.175342465753424</v>
      </c>
      <c r="H673" s="1">
        <v>30</v>
      </c>
      <c r="I673" s="1">
        <v>4.9480000000000004</v>
      </c>
      <c r="J673" s="38">
        <f t="shared" si="34"/>
        <v>5.0739927062164192</v>
      </c>
      <c r="K673" s="41">
        <f t="shared" si="33"/>
        <v>0.12599270621641878</v>
      </c>
      <c r="L673" s="38">
        <f t="shared" si="32"/>
        <v>10.02199270621642</v>
      </c>
      <c r="M673" s="1">
        <v>71.841999999999999</v>
      </c>
    </row>
    <row r="674" spans="1:13">
      <c r="A674" s="1" t="s">
        <v>279</v>
      </c>
      <c r="B674" s="1">
        <v>2019</v>
      </c>
      <c r="C674" s="2">
        <v>43526</v>
      </c>
      <c r="D674" s="1" t="s">
        <v>19</v>
      </c>
      <c r="E674" s="1" t="s">
        <v>91</v>
      </c>
      <c r="F674" s="1" t="s">
        <v>50</v>
      </c>
      <c r="G674" s="10">
        <f>(C674-VLOOKUP(E674,Riders!$A$2:$E$7777,4,FALSE))/365</f>
        <v>23.279452054794522</v>
      </c>
      <c r="H674" s="1">
        <v>31</v>
      </c>
      <c r="I674" s="1">
        <v>4.9690000000000003</v>
      </c>
      <c r="J674" s="38">
        <f t="shared" si="34"/>
        <v>5.1209688892625911</v>
      </c>
      <c r="K674" s="41">
        <f t="shared" si="33"/>
        <v>0.15196888926259078</v>
      </c>
      <c r="L674" s="38">
        <f t="shared" si="32"/>
        <v>10.089968889262591</v>
      </c>
      <c r="M674" s="1">
        <v>71.358000000000004</v>
      </c>
    </row>
    <row r="675" spans="1:13">
      <c r="A675" s="1" t="s">
        <v>279</v>
      </c>
      <c r="B675" s="1">
        <v>2019</v>
      </c>
      <c r="C675" s="2">
        <v>43526</v>
      </c>
      <c r="D675" s="1" t="s">
        <v>19</v>
      </c>
      <c r="E675" s="1" t="s">
        <v>60</v>
      </c>
      <c r="F675" s="1" t="s">
        <v>61</v>
      </c>
      <c r="G675" s="10">
        <f>(C675-VLOOKUP(E675,Riders!$A$2:$E$7777,4,FALSE))/365</f>
        <v>29.279452054794522</v>
      </c>
      <c r="H675" s="1">
        <v>32</v>
      </c>
      <c r="I675" s="1">
        <v>5.0510000000000002</v>
      </c>
      <c r="J675" s="38">
        <f t="shared" si="34"/>
        <v>5.1320113427431888</v>
      </c>
      <c r="K675" s="41">
        <f t="shared" si="33"/>
        <v>8.1011342743188663E-2</v>
      </c>
      <c r="L675" s="38">
        <f t="shared" si="32"/>
        <v>10.183011342743189</v>
      </c>
      <c r="M675" s="1">
        <v>70.706000000000003</v>
      </c>
    </row>
    <row r="676" spans="1:13">
      <c r="A676" s="1" t="s">
        <v>279</v>
      </c>
      <c r="B676" s="1">
        <v>2019</v>
      </c>
      <c r="C676" s="2">
        <v>43526</v>
      </c>
      <c r="D676" s="1" t="s">
        <v>19</v>
      </c>
      <c r="E676" s="1" t="s">
        <v>908</v>
      </c>
      <c r="F676" s="1" t="s">
        <v>56</v>
      </c>
      <c r="G676" s="10">
        <f>(C676-VLOOKUP(E676,Riders!$A$2:$E$7777,4,FALSE))/365</f>
        <v>20.654794520547945</v>
      </c>
      <c r="H676" s="1">
        <v>33</v>
      </c>
      <c r="I676" s="1">
        <v>5.032</v>
      </c>
      <c r="J676" s="38">
        <f t="shared" si="34"/>
        <v>5.1550454738391025</v>
      </c>
      <c r="K676" s="41">
        <f t="shared" si="33"/>
        <v>0.12304547383910247</v>
      </c>
      <c r="L676" s="38">
        <f t="shared" ref="L676:L707" si="35">720/M676</f>
        <v>10.187045473839103</v>
      </c>
      <c r="M676" s="1">
        <v>70.677999999999997</v>
      </c>
    </row>
    <row r="677" spans="1:13">
      <c r="A677" s="1" t="s">
        <v>279</v>
      </c>
      <c r="B677" s="1">
        <v>2019</v>
      </c>
      <c r="C677" s="2">
        <v>43526</v>
      </c>
      <c r="D677" s="1" t="s">
        <v>19</v>
      </c>
      <c r="E677" s="1" t="s">
        <v>49</v>
      </c>
      <c r="F677" s="1" t="s">
        <v>50</v>
      </c>
      <c r="G677" s="10">
        <f>(C677-VLOOKUP(E677,Riders!$A$2:$E$7777,4,FALSE))/365</f>
        <v>21.257534246575343</v>
      </c>
      <c r="H677" s="1">
        <v>34</v>
      </c>
      <c r="I677" s="1">
        <v>5.0590000000000002</v>
      </c>
      <c r="J677" s="38">
        <f t="shared" si="34"/>
        <v>5.1829664575598509</v>
      </c>
      <c r="K677" s="41">
        <f t="shared" si="33"/>
        <v>0.1239664575598507</v>
      </c>
      <c r="L677" s="38">
        <f t="shared" si="35"/>
        <v>10.241966457559851</v>
      </c>
      <c r="M677" s="1">
        <v>70.299000000000007</v>
      </c>
    </row>
    <row r="678" spans="1:13">
      <c r="A678" s="4" t="s">
        <v>224</v>
      </c>
      <c r="B678" s="4">
        <v>2019</v>
      </c>
      <c r="C678" s="5">
        <v>43492</v>
      </c>
      <c r="D678" s="4" t="s">
        <v>64</v>
      </c>
      <c r="E678" s="4" t="s">
        <v>310</v>
      </c>
      <c r="F678" s="4" t="s">
        <v>102</v>
      </c>
      <c r="G678" s="10">
        <f>(C678-VLOOKUP(E678,Riders!$A$2:$E$7777,4,FALSE))/365</f>
        <v>27.684931506849313</v>
      </c>
      <c r="H678" s="4">
        <v>1</v>
      </c>
      <c r="I678" s="4">
        <v>4.883</v>
      </c>
      <c r="J678" s="41">
        <f t="shared" si="34"/>
        <v>4.9439367254463074</v>
      </c>
      <c r="K678" s="41">
        <f t="shared" si="33"/>
        <v>6.0936725446307349E-2</v>
      </c>
      <c r="L678" s="41">
        <f t="shared" si="35"/>
        <v>9.8269367254463074</v>
      </c>
      <c r="M678" s="4">
        <v>73.268000000000001</v>
      </c>
    </row>
    <row r="679" spans="1:13">
      <c r="A679" s="4" t="s">
        <v>224</v>
      </c>
      <c r="B679" s="4">
        <v>2019</v>
      </c>
      <c r="C679" s="5">
        <v>43492</v>
      </c>
      <c r="D679" s="4" t="s">
        <v>64</v>
      </c>
      <c r="E679" s="42" t="s">
        <v>126</v>
      </c>
      <c r="F679" s="4" t="s">
        <v>102</v>
      </c>
      <c r="G679" s="10">
        <f>(C679-VLOOKUP(E679,Riders!$A$2:$E$7777,4,FALSE))/365</f>
        <v>20.358904109589041</v>
      </c>
      <c r="H679" s="4">
        <v>2</v>
      </c>
      <c r="I679" s="4">
        <v>4.8369999999999997</v>
      </c>
      <c r="J679" s="41">
        <f t="shared" si="34"/>
        <v>4.9899367254463076</v>
      </c>
      <c r="K679" s="41">
        <f t="shared" si="33"/>
        <v>0.15293672544630788</v>
      </c>
      <c r="L679" s="41">
        <f t="shared" si="35"/>
        <v>9.8269367254463074</v>
      </c>
      <c r="M679" s="4">
        <v>73.268000000000001</v>
      </c>
    </row>
    <row r="680" spans="1:13">
      <c r="A680" s="4" t="s">
        <v>224</v>
      </c>
      <c r="B680" s="4">
        <v>2019</v>
      </c>
      <c r="C680" s="5">
        <v>43492</v>
      </c>
      <c r="D680" s="4" t="s">
        <v>64</v>
      </c>
      <c r="E680" s="4" t="s">
        <v>871</v>
      </c>
      <c r="F680" s="4" t="s">
        <v>26</v>
      </c>
      <c r="G680" s="10">
        <f>(C680-VLOOKUP(E680,Riders!$A$2:$E$7777,4,FALSE))/365</f>
        <v>31.013698630136986</v>
      </c>
      <c r="H680" s="4">
        <v>3</v>
      </c>
      <c r="I680" s="4">
        <v>4.8609999999999998</v>
      </c>
      <c r="J680" s="41">
        <f t="shared" si="34"/>
        <v>4.9909471278837474</v>
      </c>
      <c r="K680" s="41">
        <f t="shared" si="33"/>
        <v>0.12994712788374763</v>
      </c>
      <c r="L680" s="41">
        <f t="shared" si="35"/>
        <v>9.8519471278837472</v>
      </c>
      <c r="M680" s="4">
        <v>73.081999999999994</v>
      </c>
    </row>
    <row r="681" spans="1:13">
      <c r="A681" s="4" t="s">
        <v>224</v>
      </c>
      <c r="B681" s="4">
        <v>2019</v>
      </c>
      <c r="C681" s="5">
        <v>43492</v>
      </c>
      <c r="D681" s="4" t="s">
        <v>64</v>
      </c>
      <c r="E681" s="4" t="s">
        <v>169</v>
      </c>
      <c r="F681" s="4" t="s">
        <v>80</v>
      </c>
      <c r="G681" s="10">
        <f>(C681-VLOOKUP(E681,Riders!$A$2:$E$7777,4,FALSE))/365</f>
        <v>28.589041095890412</v>
      </c>
      <c r="H681" s="4">
        <v>4</v>
      </c>
      <c r="I681" s="4"/>
      <c r="J681" s="41"/>
      <c r="K681" s="41">
        <f t="shared" si="33"/>
        <v>0</v>
      </c>
      <c r="L681" s="41">
        <f t="shared" si="35"/>
        <v>9.9229592469576477</v>
      </c>
      <c r="M681" s="4">
        <v>72.558999999999997</v>
      </c>
    </row>
    <row r="682" spans="1:13">
      <c r="A682" s="4" t="s">
        <v>224</v>
      </c>
      <c r="B682" s="4">
        <v>2019</v>
      </c>
      <c r="C682" s="5">
        <v>43492</v>
      </c>
      <c r="D682" s="4" t="s">
        <v>64</v>
      </c>
      <c r="E682" s="4" t="s">
        <v>203</v>
      </c>
      <c r="F682" s="4" t="s">
        <v>100</v>
      </c>
      <c r="G682" s="10">
        <f>(C682-VLOOKUP(E682,Riders!$A$2:$E$7777,4,FALSE))/365</f>
        <v>19.898630136986302</v>
      </c>
      <c r="H682" s="4">
        <v>5</v>
      </c>
      <c r="I682" s="4">
        <v>4.9359999999999999</v>
      </c>
      <c r="J682" s="41">
        <f t="shared" ref="J682:J713" si="36">L682-I682</f>
        <v>4.9890110277900312</v>
      </c>
      <c r="K682" s="41">
        <f t="shared" si="33"/>
        <v>5.3011027790031306E-2</v>
      </c>
      <c r="L682" s="41">
        <f t="shared" si="35"/>
        <v>9.9250110277900312</v>
      </c>
      <c r="M682" s="4">
        <v>72.543999999999997</v>
      </c>
    </row>
    <row r="683" spans="1:13">
      <c r="A683" s="4" t="s">
        <v>224</v>
      </c>
      <c r="B683" s="4">
        <v>2019</v>
      </c>
      <c r="C683" s="5">
        <v>43492</v>
      </c>
      <c r="D683" s="4" t="s">
        <v>64</v>
      </c>
      <c r="E683" s="4" t="s">
        <v>94</v>
      </c>
      <c r="F683" s="4" t="s">
        <v>26</v>
      </c>
      <c r="G683" s="10">
        <f>(C683-VLOOKUP(E683,Riders!$A$2:$E$7777,4,FALSE))/365</f>
        <v>20.030136986301368</v>
      </c>
      <c r="H683" s="4">
        <v>6</v>
      </c>
      <c r="I683" s="4">
        <v>4.9359999999999999</v>
      </c>
      <c r="J683" s="41">
        <f t="shared" si="36"/>
        <v>4.9980489527856733</v>
      </c>
      <c r="K683" s="41">
        <f t="shared" si="33"/>
        <v>6.204895278567335E-2</v>
      </c>
      <c r="L683" s="41">
        <f t="shared" si="35"/>
        <v>9.9340489527856732</v>
      </c>
      <c r="M683" s="4">
        <v>72.477999999999994</v>
      </c>
    </row>
    <row r="684" spans="1:13">
      <c r="A684" s="4" t="s">
        <v>224</v>
      </c>
      <c r="B684" s="4">
        <v>2019</v>
      </c>
      <c r="C684" s="5">
        <v>43492</v>
      </c>
      <c r="D684" s="4" t="s">
        <v>64</v>
      </c>
      <c r="E684" s="4" t="s">
        <v>229</v>
      </c>
      <c r="F684" s="4" t="s">
        <v>100</v>
      </c>
      <c r="G684" s="10">
        <f>(C684-VLOOKUP(E684,Riders!$A$2:$E$7777,4,FALSE))/365</f>
        <v>23.827397260273973</v>
      </c>
      <c r="H684" s="4">
        <v>7</v>
      </c>
      <c r="I684" s="4">
        <v>4.9459999999999997</v>
      </c>
      <c r="J684" s="41">
        <f t="shared" si="36"/>
        <v>5.0329333629005433</v>
      </c>
      <c r="K684" s="41">
        <f t="shared" si="33"/>
        <v>8.6933362900543543E-2</v>
      </c>
      <c r="L684" s="41">
        <f t="shared" si="35"/>
        <v>9.978933362900543</v>
      </c>
      <c r="M684" s="4">
        <v>72.152000000000001</v>
      </c>
    </row>
    <row r="685" spans="1:13">
      <c r="A685" s="4" t="s">
        <v>224</v>
      </c>
      <c r="B685" s="4">
        <v>2019</v>
      </c>
      <c r="C685" s="5">
        <v>43492</v>
      </c>
      <c r="D685" s="4" t="s">
        <v>64</v>
      </c>
      <c r="E685" s="4" t="s">
        <v>199</v>
      </c>
      <c r="F685" s="4" t="s">
        <v>37</v>
      </c>
      <c r="G685" s="10">
        <f>(C685-VLOOKUP(E685,Riders!$A$2:$E$7777,4,FALSE))/365</f>
        <v>24.243835616438357</v>
      </c>
      <c r="H685" s="4">
        <v>8</v>
      </c>
      <c r="I685" s="4">
        <v>4.9269999999999996</v>
      </c>
      <c r="J685" s="41">
        <f t="shared" si="36"/>
        <v>5.0549769859975058</v>
      </c>
      <c r="K685" s="41">
        <f t="shared" si="33"/>
        <v>0.12797698599750618</v>
      </c>
      <c r="L685" s="41">
        <f t="shared" si="35"/>
        <v>9.9819769859975054</v>
      </c>
      <c r="M685" s="4">
        <v>72.13</v>
      </c>
    </row>
    <row r="686" spans="1:13">
      <c r="A686" s="4" t="s">
        <v>224</v>
      </c>
      <c r="B686" s="4">
        <v>2019</v>
      </c>
      <c r="C686" s="5">
        <v>43492</v>
      </c>
      <c r="D686" s="4" t="s">
        <v>64</v>
      </c>
      <c r="E686" s="4" t="s">
        <v>181</v>
      </c>
      <c r="F686" s="4" t="s">
        <v>32</v>
      </c>
      <c r="G686" s="10">
        <f>(C686-VLOOKUP(E686,Riders!$A$2:$E$7777,4,FALSE))/365</f>
        <v>27.586301369863012</v>
      </c>
      <c r="H686" s="4">
        <v>9</v>
      </c>
      <c r="I686" s="4">
        <v>4.9450000000000003</v>
      </c>
      <c r="J686" s="41">
        <f t="shared" si="36"/>
        <v>5.0669587284812412</v>
      </c>
      <c r="K686" s="41">
        <f t="shared" si="33"/>
        <v>0.1219587284812409</v>
      </c>
      <c r="L686" s="41">
        <f t="shared" si="35"/>
        <v>10.011958728481241</v>
      </c>
      <c r="M686" s="4">
        <v>71.914000000000001</v>
      </c>
    </row>
    <row r="687" spans="1:13">
      <c r="A687" s="4" t="s">
        <v>224</v>
      </c>
      <c r="B687" s="4">
        <v>2019</v>
      </c>
      <c r="C687" s="5">
        <v>43492</v>
      </c>
      <c r="D687" s="4" t="s">
        <v>64</v>
      </c>
      <c r="E687" s="4" t="s">
        <v>255</v>
      </c>
      <c r="F687" s="4" t="s">
        <v>30</v>
      </c>
      <c r="G687" s="10">
        <f>(C687-VLOOKUP(E687,Riders!$A$2:$E$7777,4,FALSE))/365</f>
        <v>29.084931506849315</v>
      </c>
      <c r="H687" s="4">
        <v>10</v>
      </c>
      <c r="I687" s="4">
        <v>4.944</v>
      </c>
      <c r="J687" s="41">
        <f t="shared" si="36"/>
        <v>5.0689333722725189</v>
      </c>
      <c r="K687" s="41">
        <f t="shared" si="33"/>
        <v>0.12493337227251899</v>
      </c>
      <c r="L687" s="41">
        <f t="shared" si="35"/>
        <v>10.012933372272519</v>
      </c>
      <c r="M687" s="4">
        <v>71.906999999999996</v>
      </c>
    </row>
    <row r="688" spans="1:13">
      <c r="A688" s="4" t="s">
        <v>224</v>
      </c>
      <c r="B688" s="4">
        <v>2019</v>
      </c>
      <c r="C688" s="5">
        <v>43492</v>
      </c>
      <c r="D688" s="4" t="s">
        <v>64</v>
      </c>
      <c r="E688" s="4" t="s">
        <v>237</v>
      </c>
      <c r="F688" s="4" t="s">
        <v>196</v>
      </c>
      <c r="G688" s="10">
        <f>(C688-VLOOKUP(E688,Riders!$A$2:$E$7777,4,FALSE))/365</f>
        <v>31.364383561643837</v>
      </c>
      <c r="H688" s="4">
        <v>11</v>
      </c>
      <c r="I688" s="4">
        <v>4.9409999999999998</v>
      </c>
      <c r="J688" s="41">
        <f t="shared" si="36"/>
        <v>5.0719333722725191</v>
      </c>
      <c r="K688" s="41">
        <f t="shared" si="33"/>
        <v>0.13093337227251922</v>
      </c>
      <c r="L688" s="41">
        <f t="shared" si="35"/>
        <v>10.012933372272519</v>
      </c>
      <c r="M688" s="4">
        <v>71.906999999999996</v>
      </c>
    </row>
    <row r="689" spans="1:13">
      <c r="A689" s="4" t="s">
        <v>224</v>
      </c>
      <c r="B689" s="4">
        <v>2019</v>
      </c>
      <c r="C689" s="5">
        <v>43492</v>
      </c>
      <c r="D689" s="4" t="s">
        <v>64</v>
      </c>
      <c r="E689" s="4" t="s">
        <v>38</v>
      </c>
      <c r="F689" s="4" t="s">
        <v>28</v>
      </c>
      <c r="G689" s="10">
        <f>(C689-VLOOKUP(E689,Riders!$A$2:$E$7777,4,FALSE))/365</f>
        <v>23.032876712328768</v>
      </c>
      <c r="H689" s="4">
        <v>12</v>
      </c>
      <c r="I689" s="4">
        <v>4.9930000000000003</v>
      </c>
      <c r="J689" s="41">
        <f t="shared" si="36"/>
        <v>5.0239732045966772</v>
      </c>
      <c r="K689" s="41">
        <f t="shared" si="33"/>
        <v>3.0973204596676851E-2</v>
      </c>
      <c r="L689" s="41">
        <f t="shared" si="35"/>
        <v>10.016973204596678</v>
      </c>
      <c r="M689" s="4">
        <v>71.878</v>
      </c>
    </row>
    <row r="690" spans="1:13">
      <c r="A690" s="4" t="s">
        <v>224</v>
      </c>
      <c r="B690" s="4">
        <v>2019</v>
      </c>
      <c r="C690" s="5">
        <v>43492</v>
      </c>
      <c r="D690" s="4" t="s">
        <v>64</v>
      </c>
      <c r="E690" s="4" t="s">
        <v>141</v>
      </c>
      <c r="F690" s="4" t="s">
        <v>93</v>
      </c>
      <c r="G690" s="10">
        <f>(C690-VLOOKUP(E690,Riders!$A$2:$E$7777,4,FALSE))/365</f>
        <v>23.81917808219178</v>
      </c>
      <c r="H690" s="4">
        <v>13</v>
      </c>
      <c r="I690" s="4">
        <v>4.9649999999999999</v>
      </c>
      <c r="J690" s="41">
        <f t="shared" si="36"/>
        <v>5.0929730390444927</v>
      </c>
      <c r="K690" s="41">
        <f t="shared" si="33"/>
        <v>0.12797303904449286</v>
      </c>
      <c r="L690" s="41">
        <f t="shared" si="35"/>
        <v>10.057973039044493</v>
      </c>
      <c r="M690" s="4">
        <v>71.584999999999994</v>
      </c>
    </row>
    <row r="691" spans="1:13">
      <c r="A691" s="4" t="s">
        <v>224</v>
      </c>
      <c r="B691" s="4">
        <v>2019</v>
      </c>
      <c r="C691" s="5">
        <v>43492</v>
      </c>
      <c r="D691" s="4" t="s">
        <v>64</v>
      </c>
      <c r="E691" s="4" t="s">
        <v>172</v>
      </c>
      <c r="F691" s="4" t="s">
        <v>35</v>
      </c>
      <c r="G691" s="10">
        <f>(C691-VLOOKUP(E691,Riders!$A$2:$E$7777,4,FALSE))/365</f>
        <v>28.717808219178082</v>
      </c>
      <c r="H691" s="4">
        <v>14</v>
      </c>
      <c r="I691" s="4">
        <v>5.0199999999999996</v>
      </c>
      <c r="J691" s="41">
        <f t="shared" si="36"/>
        <v>5.0589517890139426</v>
      </c>
      <c r="K691" s="41">
        <f t="shared" si="33"/>
        <v>3.8951789013943028E-2</v>
      </c>
      <c r="L691" s="41">
        <f t="shared" si="35"/>
        <v>10.078951789013942</v>
      </c>
      <c r="M691" s="4">
        <v>71.436000000000007</v>
      </c>
    </row>
    <row r="692" spans="1:13">
      <c r="A692" s="4" t="s">
        <v>224</v>
      </c>
      <c r="B692" s="4">
        <v>2019</v>
      </c>
      <c r="C692" s="5">
        <v>43492</v>
      </c>
      <c r="D692" s="4" t="s">
        <v>64</v>
      </c>
      <c r="E692" s="4" t="s">
        <v>770</v>
      </c>
      <c r="F692" s="4" t="s">
        <v>44</v>
      </c>
      <c r="G692" s="10">
        <f>(C692-VLOOKUP(E692,Riders!$A$2:$E$7777,4,FALSE))/365</f>
        <v>31.715068493150685</v>
      </c>
      <c r="H692" s="4">
        <v>15</v>
      </c>
      <c r="I692" s="4">
        <v>5.01</v>
      </c>
      <c r="J692" s="41">
        <f t="shared" si="36"/>
        <v>5.0860527238308908</v>
      </c>
      <c r="K692" s="41">
        <f t="shared" si="33"/>
        <v>7.6052723830891011E-2</v>
      </c>
      <c r="L692" s="41">
        <f t="shared" si="35"/>
        <v>10.096052723830891</v>
      </c>
      <c r="M692" s="4">
        <v>71.314999999999998</v>
      </c>
    </row>
    <row r="693" spans="1:13">
      <c r="A693" s="4" t="s">
        <v>224</v>
      </c>
      <c r="B693" s="4">
        <v>2019</v>
      </c>
      <c r="C693" s="5">
        <v>43492</v>
      </c>
      <c r="D693" s="4" t="s">
        <v>64</v>
      </c>
      <c r="E693" s="4" t="s">
        <v>39</v>
      </c>
      <c r="F693" s="4" t="s">
        <v>40</v>
      </c>
      <c r="G693" s="10">
        <f>(C693-VLOOKUP(E693,Riders!$A$2:$E$7777,4,FALSE))/365</f>
        <v>25.983561643835618</v>
      </c>
      <c r="H693" s="4">
        <v>16</v>
      </c>
      <c r="I693" s="4">
        <v>4.9969999999999999</v>
      </c>
      <c r="J693" s="41">
        <f t="shared" si="36"/>
        <v>5.1020265660504389</v>
      </c>
      <c r="K693" s="41">
        <f t="shared" si="33"/>
        <v>0.10502656605043903</v>
      </c>
      <c r="L693" s="41">
        <f t="shared" si="35"/>
        <v>10.099026566050439</v>
      </c>
      <c r="M693" s="4">
        <v>71.293999999999997</v>
      </c>
    </row>
    <row r="694" spans="1:13">
      <c r="A694" s="4" t="s">
        <v>224</v>
      </c>
      <c r="B694" s="4">
        <v>2019</v>
      </c>
      <c r="C694" s="5">
        <v>43492</v>
      </c>
      <c r="D694" s="4" t="s">
        <v>64</v>
      </c>
      <c r="E694" s="4" t="s">
        <v>191</v>
      </c>
      <c r="F694" s="4" t="s">
        <v>30</v>
      </c>
      <c r="G694" s="10">
        <f>(C694-VLOOKUP(E694,Riders!$A$2:$E$7777,4,FALSE))/365</f>
        <v>33.027397260273972</v>
      </c>
      <c r="H694" s="4">
        <v>17</v>
      </c>
      <c r="I694" s="4">
        <v>5.01</v>
      </c>
      <c r="J694" s="41">
        <f t="shared" si="36"/>
        <v>5.1080438448566614</v>
      </c>
      <c r="K694" s="41">
        <f t="shared" si="33"/>
        <v>9.8043844856661622E-2</v>
      </c>
      <c r="L694" s="41">
        <f t="shared" si="35"/>
        <v>10.118043844856661</v>
      </c>
      <c r="M694" s="4">
        <v>71.16</v>
      </c>
    </row>
    <row r="695" spans="1:13">
      <c r="A695" s="4" t="s">
        <v>224</v>
      </c>
      <c r="B695" s="4">
        <v>2019</v>
      </c>
      <c r="C695" s="5">
        <v>43492</v>
      </c>
      <c r="D695" s="4" t="s">
        <v>64</v>
      </c>
      <c r="E695" s="4" t="s">
        <v>256</v>
      </c>
      <c r="F695" s="4" t="s">
        <v>254</v>
      </c>
      <c r="G695" s="10">
        <f>(C695-VLOOKUP(E695,Riders!$A$2:$E$7777,4,FALSE))/365</f>
        <v>21.372602739726027</v>
      </c>
      <c r="H695" s="4">
        <v>18</v>
      </c>
      <c r="I695" s="4">
        <v>5.0369999999999999</v>
      </c>
      <c r="J695" s="41">
        <f t="shared" si="36"/>
        <v>5.0890126012601256</v>
      </c>
      <c r="K695" s="41">
        <f t="shared" si="33"/>
        <v>5.2012601260125635E-2</v>
      </c>
      <c r="L695" s="41">
        <f t="shared" si="35"/>
        <v>10.126012601260125</v>
      </c>
      <c r="M695" s="4">
        <v>71.103999999999999</v>
      </c>
    </row>
    <row r="696" spans="1:13">
      <c r="A696" s="4" t="s">
        <v>224</v>
      </c>
      <c r="B696" s="4">
        <v>2019</v>
      </c>
      <c r="C696" s="5">
        <v>43492</v>
      </c>
      <c r="D696" s="4" t="s">
        <v>64</v>
      </c>
      <c r="E696" s="4" t="s">
        <v>219</v>
      </c>
      <c r="F696" s="4" t="s">
        <v>225</v>
      </c>
      <c r="G696" s="10">
        <f>(C696-VLOOKUP(E696,Riders!$A$2:$E$7777,4,FALSE))/365</f>
        <v>33.991780821917807</v>
      </c>
      <c r="H696" s="4">
        <v>19</v>
      </c>
      <c r="I696" s="4">
        <v>5.0199999999999996</v>
      </c>
      <c r="J696" s="41">
        <f t="shared" si="36"/>
        <v>5.1209879012380473</v>
      </c>
      <c r="K696" s="41">
        <f t="shared" si="33"/>
        <v>0.10098790123804768</v>
      </c>
      <c r="L696" s="41">
        <f t="shared" si="35"/>
        <v>10.140987901238047</v>
      </c>
      <c r="M696" s="4">
        <v>70.998999999999995</v>
      </c>
    </row>
    <row r="697" spans="1:13">
      <c r="A697" s="4" t="s">
        <v>224</v>
      </c>
      <c r="B697" s="4">
        <v>2019</v>
      </c>
      <c r="C697" s="5">
        <v>43492</v>
      </c>
      <c r="D697" s="4" t="s">
        <v>64</v>
      </c>
      <c r="E697" s="4" t="s">
        <v>217</v>
      </c>
      <c r="F697" s="4" t="s">
        <v>226</v>
      </c>
      <c r="G697" s="10">
        <f>(C697-VLOOKUP(E697,Riders!$A$2:$E$7777,4,FALSE))/365</f>
        <v>35.457534246575342</v>
      </c>
      <c r="H697" s="4">
        <v>20</v>
      </c>
      <c r="I697" s="4">
        <v>5.0060000000000002</v>
      </c>
      <c r="J697" s="41">
        <f t="shared" si="36"/>
        <v>5.1369879552018034</v>
      </c>
      <c r="K697" s="41">
        <f t="shared" si="33"/>
        <v>0.13098795520180317</v>
      </c>
      <c r="L697" s="41">
        <f t="shared" si="35"/>
        <v>10.142987955201804</v>
      </c>
      <c r="M697" s="4">
        <v>70.984999999999999</v>
      </c>
    </row>
    <row r="698" spans="1:13">
      <c r="A698" s="4" t="s">
        <v>224</v>
      </c>
      <c r="B698" s="4">
        <v>2019</v>
      </c>
      <c r="C698" s="5">
        <v>43492</v>
      </c>
      <c r="D698" s="4" t="s">
        <v>64</v>
      </c>
      <c r="E698" s="4" t="s">
        <v>57</v>
      </c>
      <c r="F698" s="4" t="s">
        <v>35</v>
      </c>
      <c r="G698" s="10">
        <f>(C698-VLOOKUP(E698,Riders!$A$2:$E$7777,4,FALSE))/365</f>
        <v>25.208219178082192</v>
      </c>
      <c r="H698" s="4">
        <v>21</v>
      </c>
      <c r="I698" s="4">
        <v>5.0209999999999999</v>
      </c>
      <c r="J698" s="41">
        <f t="shared" si="36"/>
        <v>5.1249895158108343</v>
      </c>
      <c r="K698" s="41">
        <f t="shared" si="33"/>
        <v>0.10398951581083438</v>
      </c>
      <c r="L698" s="41">
        <f t="shared" si="35"/>
        <v>10.145989515810834</v>
      </c>
      <c r="M698" s="4">
        <v>70.963999999999999</v>
      </c>
    </row>
    <row r="699" spans="1:13">
      <c r="A699" s="4" t="s">
        <v>224</v>
      </c>
      <c r="B699" s="4">
        <v>2019</v>
      </c>
      <c r="C699" s="5">
        <v>43492</v>
      </c>
      <c r="D699" s="4" t="s">
        <v>64</v>
      </c>
      <c r="E699" s="3" t="s">
        <v>52</v>
      </c>
      <c r="F699" s="4" t="s">
        <v>40</v>
      </c>
      <c r="G699" s="10">
        <f>(C699-VLOOKUP(E699,Riders!$A$2:$E$7777,4,FALSE))/365</f>
        <v>31.671232876712327</v>
      </c>
      <c r="H699" s="4">
        <v>22</v>
      </c>
      <c r="I699" s="4">
        <v>5.0279999999999996</v>
      </c>
      <c r="J699" s="41">
        <f t="shared" si="36"/>
        <v>5.1270048659398322</v>
      </c>
      <c r="K699" s="41">
        <f t="shared" si="33"/>
        <v>9.9004865939832598E-2</v>
      </c>
      <c r="L699" s="41">
        <f t="shared" si="35"/>
        <v>10.155004865939832</v>
      </c>
      <c r="M699" s="4">
        <v>70.900999999999996</v>
      </c>
    </row>
    <row r="700" spans="1:13">
      <c r="A700" s="4" t="s">
        <v>224</v>
      </c>
      <c r="B700" s="4">
        <v>2019</v>
      </c>
      <c r="C700" s="5">
        <v>43492</v>
      </c>
      <c r="D700" s="4" t="s">
        <v>64</v>
      </c>
      <c r="E700" s="4" t="s">
        <v>908</v>
      </c>
      <c r="F700" s="4" t="s">
        <v>56</v>
      </c>
      <c r="G700" s="10">
        <f>(C700-VLOOKUP(E700,Riders!$A$2:$E$7777,4,FALSE))/365</f>
        <v>20.561643835616437</v>
      </c>
      <c r="H700" s="4">
        <v>23</v>
      </c>
      <c r="I700" s="4">
        <v>5.0289999999999999</v>
      </c>
      <c r="J700" s="41">
        <f t="shared" si="36"/>
        <v>5.132024005419213</v>
      </c>
      <c r="K700" s="41">
        <f t="shared" si="33"/>
        <v>0.10302400541921308</v>
      </c>
      <c r="L700" s="41">
        <f t="shared" si="35"/>
        <v>10.161024005419213</v>
      </c>
      <c r="M700" s="4">
        <v>70.858999999999995</v>
      </c>
    </row>
    <row r="701" spans="1:13">
      <c r="A701" s="4" t="s">
        <v>224</v>
      </c>
      <c r="B701" s="4">
        <v>2019</v>
      </c>
      <c r="C701" s="5">
        <v>43492</v>
      </c>
      <c r="D701" s="4" t="s">
        <v>64</v>
      </c>
      <c r="E701" s="4" t="s">
        <v>246</v>
      </c>
      <c r="F701" s="4" t="s">
        <v>33</v>
      </c>
      <c r="G701" s="10">
        <f>(C701-VLOOKUP(E701,Riders!$A$2:$E$7777,4,FALSE))/365</f>
        <v>23.536986301369861</v>
      </c>
      <c r="H701" s="4">
        <v>24</v>
      </c>
      <c r="I701" s="4">
        <v>5.0369999999999999</v>
      </c>
      <c r="J701" s="41">
        <f t="shared" si="36"/>
        <v>5.1290454083361583</v>
      </c>
      <c r="K701" s="41">
        <f t="shared" si="33"/>
        <v>9.2045408336158374E-2</v>
      </c>
      <c r="L701" s="41">
        <f t="shared" si="35"/>
        <v>10.166045408336158</v>
      </c>
      <c r="M701" s="4">
        <v>70.823999999999998</v>
      </c>
    </row>
    <row r="702" spans="1:13">
      <c r="A702" s="4" t="s">
        <v>224</v>
      </c>
      <c r="B702" s="4">
        <v>2019</v>
      </c>
      <c r="C702" s="5">
        <v>43492</v>
      </c>
      <c r="D702" s="4" t="s">
        <v>64</v>
      </c>
      <c r="E702" s="4" t="s">
        <v>239</v>
      </c>
      <c r="F702" s="4" t="s">
        <v>33</v>
      </c>
      <c r="G702" s="10">
        <f>(C702-VLOOKUP(E702,Riders!$A$2:$E$7777,4,FALSE))/365</f>
        <v>20.142465753424659</v>
      </c>
      <c r="H702" s="4">
        <v>25</v>
      </c>
      <c r="I702" s="4">
        <v>5.0629999999999997</v>
      </c>
      <c r="J702" s="41">
        <f t="shared" si="36"/>
        <v>5.1309685685969137</v>
      </c>
      <c r="K702" s="41">
        <f t="shared" si="33"/>
        <v>6.7968568596914025E-2</v>
      </c>
      <c r="L702" s="41">
        <f t="shared" si="35"/>
        <v>10.193968568596913</v>
      </c>
      <c r="M702" s="4">
        <v>70.63</v>
      </c>
    </row>
    <row r="703" spans="1:13">
      <c r="A703" s="4" t="s">
        <v>224</v>
      </c>
      <c r="B703" s="4">
        <v>2019</v>
      </c>
      <c r="C703" s="5">
        <v>43492</v>
      </c>
      <c r="D703" s="4" t="s">
        <v>64</v>
      </c>
      <c r="E703" s="4" t="s">
        <v>787</v>
      </c>
      <c r="F703" s="4" t="s">
        <v>196</v>
      </c>
      <c r="G703" s="10">
        <f>(C703-VLOOKUP(E703,Riders!$A$2:$E$7777,4,FALSE))/365</f>
        <v>24.912328767123288</v>
      </c>
      <c r="H703" s="4">
        <v>26</v>
      </c>
      <c r="I703" s="4">
        <v>5.0830000000000002</v>
      </c>
      <c r="J703" s="41">
        <f t="shared" si="36"/>
        <v>5.1200694233848694</v>
      </c>
      <c r="K703" s="41">
        <f t="shared" si="33"/>
        <v>3.7069423384869182E-2</v>
      </c>
      <c r="L703" s="41">
        <f t="shared" si="35"/>
        <v>10.20306942338487</v>
      </c>
      <c r="M703" s="4">
        <v>70.566999999999993</v>
      </c>
    </row>
    <row r="704" spans="1:13">
      <c r="A704" s="4" t="s">
        <v>224</v>
      </c>
      <c r="B704" s="4">
        <v>2019</v>
      </c>
      <c r="C704" s="5">
        <v>43492</v>
      </c>
      <c r="D704" s="4" t="s">
        <v>64</v>
      </c>
      <c r="E704" s="42" t="s">
        <v>206</v>
      </c>
      <c r="F704" s="4" t="s">
        <v>56</v>
      </c>
      <c r="G704" s="10">
        <f>(C704-VLOOKUP(E704,Riders!$A$2:$E$7777,4,FALSE))/365</f>
        <v>25.347945205479451</v>
      </c>
      <c r="H704" s="4">
        <v>27</v>
      </c>
      <c r="I704" s="4">
        <v>5.1180000000000003</v>
      </c>
      <c r="J704" s="41">
        <f t="shared" si="36"/>
        <v>5.0889747660901605</v>
      </c>
      <c r="K704" s="41">
        <f t="shared" si="33"/>
        <v>-2.9025233909839798E-2</v>
      </c>
      <c r="L704" s="41">
        <f t="shared" si="35"/>
        <v>10.206974766090161</v>
      </c>
      <c r="M704" s="4">
        <v>70.540000000000006</v>
      </c>
    </row>
    <row r="705" spans="1:13">
      <c r="A705" s="4" t="s">
        <v>224</v>
      </c>
      <c r="B705" s="4">
        <v>2019</v>
      </c>
      <c r="C705" s="5">
        <v>43492</v>
      </c>
      <c r="D705" s="4" t="s">
        <v>64</v>
      </c>
      <c r="E705" s="4" t="s">
        <v>43</v>
      </c>
      <c r="F705" s="4" t="s">
        <v>44</v>
      </c>
      <c r="G705" s="10">
        <f>(C705-VLOOKUP(E705,Riders!$A$2:$E$7777,4,FALSE))/365</f>
        <v>22.945205479452056</v>
      </c>
      <c r="H705" s="4">
        <v>28</v>
      </c>
      <c r="I705" s="4">
        <v>5.0830000000000002</v>
      </c>
      <c r="J705" s="41">
        <f t="shared" si="36"/>
        <v>5.1669857639086612</v>
      </c>
      <c r="K705" s="41">
        <f t="shared" si="33"/>
        <v>8.3985763908660971E-2</v>
      </c>
      <c r="L705" s="41">
        <f t="shared" si="35"/>
        <v>10.249985763908661</v>
      </c>
      <c r="M705" s="4">
        <v>70.244</v>
      </c>
    </row>
    <row r="706" spans="1:13">
      <c r="A706" s="4" t="s">
        <v>224</v>
      </c>
      <c r="B706" s="4">
        <v>2019</v>
      </c>
      <c r="C706" s="5">
        <v>43492</v>
      </c>
      <c r="D706" s="4" t="s">
        <v>64</v>
      </c>
      <c r="E706" s="4" t="s">
        <v>227</v>
      </c>
      <c r="F706" s="4" t="s">
        <v>150</v>
      </c>
      <c r="G706" s="10">
        <f>(C706-VLOOKUP(E706,Riders!$A$2:$E$7777,4,FALSE))/365</f>
        <v>20.926027397260274</v>
      </c>
      <c r="H706" s="4">
        <v>29</v>
      </c>
      <c r="I706" s="4">
        <v>5.0460000000000003</v>
      </c>
      <c r="J706" s="41">
        <f t="shared" si="36"/>
        <v>5.236042127811495</v>
      </c>
      <c r="K706" s="41">
        <f t="shared" si="33"/>
        <v>0.19004212781149477</v>
      </c>
      <c r="L706" s="41">
        <f t="shared" si="35"/>
        <v>10.282042127811495</v>
      </c>
      <c r="M706" s="4">
        <v>70.025000000000006</v>
      </c>
    </row>
    <row r="707" spans="1:13">
      <c r="A707" s="4" t="s">
        <v>224</v>
      </c>
      <c r="B707" s="4">
        <v>2019</v>
      </c>
      <c r="C707" s="5">
        <v>43492</v>
      </c>
      <c r="D707" s="4" t="s">
        <v>64</v>
      </c>
      <c r="E707" s="4" t="s">
        <v>60</v>
      </c>
      <c r="F707" s="4" t="s">
        <v>61</v>
      </c>
      <c r="G707" s="10">
        <f>(C707-VLOOKUP(E707,Riders!$A$2:$E$7777,4,FALSE))/365</f>
        <v>29.186301369863013</v>
      </c>
      <c r="H707" s="4">
        <v>30</v>
      </c>
      <c r="I707" s="4">
        <v>5.101</v>
      </c>
      <c r="J707" s="41">
        <f t="shared" si="36"/>
        <v>5.2109360659963899</v>
      </c>
      <c r="K707" s="41">
        <f t="shared" si="33"/>
        <v>0.10993606599638994</v>
      </c>
      <c r="L707" s="41">
        <f t="shared" si="35"/>
        <v>10.31193606599639</v>
      </c>
      <c r="M707" s="4">
        <v>69.822000000000003</v>
      </c>
    </row>
    <row r="708" spans="1:13">
      <c r="A708" s="4" t="s">
        <v>224</v>
      </c>
      <c r="B708" s="4">
        <v>2019</v>
      </c>
      <c r="C708" s="5">
        <v>43492</v>
      </c>
      <c r="D708" s="4" t="s">
        <v>64</v>
      </c>
      <c r="E708" s="4" t="s">
        <v>942</v>
      </c>
      <c r="F708" s="4" t="s">
        <v>28</v>
      </c>
      <c r="G708" s="10">
        <f>(C708-VLOOKUP(E708,Riders!$A$2:$E$7777,4,FALSE))/365</f>
        <v>19.424657534246574</v>
      </c>
      <c r="H708" s="4">
        <v>31</v>
      </c>
      <c r="I708" s="4">
        <v>5.0999999999999996</v>
      </c>
      <c r="J708" s="41">
        <f t="shared" si="36"/>
        <v>5.2600103600103605</v>
      </c>
      <c r="K708" s="41">
        <f t="shared" si="33"/>
        <v>0.16001036001036084</v>
      </c>
      <c r="L708" s="41">
        <f t="shared" ref="L708:L739" si="37">720/M708</f>
        <v>10.36001036001036</v>
      </c>
      <c r="M708" s="4">
        <v>69.498000000000005</v>
      </c>
    </row>
    <row r="709" spans="1:13">
      <c r="A709" s="4" t="s">
        <v>224</v>
      </c>
      <c r="B709" s="4">
        <v>2019</v>
      </c>
      <c r="C709" s="5">
        <v>43492</v>
      </c>
      <c r="D709" s="4" t="s">
        <v>64</v>
      </c>
      <c r="E709" s="3" t="s">
        <v>184</v>
      </c>
      <c r="F709" s="4" t="s">
        <v>93</v>
      </c>
      <c r="G709" s="10">
        <f>(C709-VLOOKUP(E709,Riders!$A$2:$E$7777,4,FALSE))/365</f>
        <v>24.084931506849315</v>
      </c>
      <c r="H709" s="4">
        <v>32</v>
      </c>
      <c r="I709" s="4">
        <v>5.2539999999999996</v>
      </c>
      <c r="J709" s="41">
        <f t="shared" si="36"/>
        <v>5.4180422138558697</v>
      </c>
      <c r="K709" s="41">
        <f t="shared" si="33"/>
        <v>0.16404221385587014</v>
      </c>
      <c r="L709" s="41">
        <f t="shared" si="37"/>
        <v>10.672042213855869</v>
      </c>
      <c r="M709" s="4">
        <v>67.465999999999994</v>
      </c>
    </row>
    <row r="710" spans="1:13">
      <c r="A710" s="1" t="s">
        <v>223</v>
      </c>
      <c r="B710" s="1">
        <v>2019</v>
      </c>
      <c r="C710" s="2">
        <v>43485</v>
      </c>
      <c r="D710" s="1" t="s">
        <v>64</v>
      </c>
      <c r="E710" s="1" t="s">
        <v>200</v>
      </c>
      <c r="F710" s="1" t="s">
        <v>44</v>
      </c>
      <c r="G710" s="10">
        <f>(C710-VLOOKUP(E710,Riders!$A$2:$E$7777,4,FALSE))/365</f>
        <v>23.520547945205479</v>
      </c>
      <c r="H710" s="1">
        <v>1</v>
      </c>
      <c r="I710" s="1">
        <v>4.8109999999999999</v>
      </c>
      <c r="J710" s="38">
        <f t="shared" si="36"/>
        <v>4.827038123795246</v>
      </c>
      <c r="K710" s="41">
        <f t="shared" si="33"/>
        <v>1.6038123795246051E-2</v>
      </c>
      <c r="L710" s="38">
        <f t="shared" si="37"/>
        <v>9.6380381237952459</v>
      </c>
      <c r="M710" s="1">
        <v>74.703999999999994</v>
      </c>
    </row>
    <row r="711" spans="1:13">
      <c r="A711" s="1" t="s">
        <v>223</v>
      </c>
      <c r="B711" s="1">
        <v>2019</v>
      </c>
      <c r="C711" s="2">
        <v>43485</v>
      </c>
      <c r="D711" s="1" t="s">
        <v>64</v>
      </c>
      <c r="E711" s="1" t="s">
        <v>240</v>
      </c>
      <c r="F711" s="1" t="s">
        <v>100</v>
      </c>
      <c r="G711" s="10">
        <f>(C711-VLOOKUP(E711,Riders!$A$2:$E$7777,4,FALSE))/365</f>
        <v>25.898630136986302</v>
      </c>
      <c r="H711" s="1">
        <v>2</v>
      </c>
      <c r="I711" s="1">
        <v>4.7880000000000003</v>
      </c>
      <c r="J711" s="38">
        <f t="shared" si="36"/>
        <v>4.862051600970366</v>
      </c>
      <c r="K711" s="41">
        <f t="shared" si="33"/>
        <v>7.4051600970365783E-2</v>
      </c>
      <c r="L711" s="38">
        <f t="shared" si="37"/>
        <v>9.6500516009703663</v>
      </c>
      <c r="M711" s="1">
        <v>74.611000000000004</v>
      </c>
    </row>
    <row r="712" spans="1:13">
      <c r="A712" s="1" t="s">
        <v>223</v>
      </c>
      <c r="B712" s="1">
        <v>2019</v>
      </c>
      <c r="C712" s="2">
        <v>43485</v>
      </c>
      <c r="D712" s="1" t="s">
        <v>64</v>
      </c>
      <c r="E712" s="1" t="s">
        <v>284</v>
      </c>
      <c r="F712" s="1" t="s">
        <v>100</v>
      </c>
      <c r="G712" s="10">
        <f>(C712-VLOOKUP(E712,Riders!$A$2:$E$7777,4,FALSE))/365</f>
        <v>25.021917808219179</v>
      </c>
      <c r="H712" s="1">
        <v>3</v>
      </c>
      <c r="I712" s="1">
        <v>4.7939999999999996</v>
      </c>
      <c r="J712" s="38">
        <f t="shared" si="36"/>
        <v>4.8690027781132992</v>
      </c>
      <c r="K712" s="41">
        <f t="shared" si="33"/>
        <v>7.5002778113299584E-2</v>
      </c>
      <c r="L712" s="38">
        <f t="shared" si="37"/>
        <v>9.6630027781132988</v>
      </c>
      <c r="M712" s="1">
        <v>74.510999999999996</v>
      </c>
    </row>
    <row r="713" spans="1:13">
      <c r="A713" s="1" t="s">
        <v>223</v>
      </c>
      <c r="B713" s="1">
        <v>2019</v>
      </c>
      <c r="C713" s="2">
        <v>43485</v>
      </c>
      <c r="D713" s="1" t="s">
        <v>64</v>
      </c>
      <c r="E713" s="1" t="s">
        <v>127</v>
      </c>
      <c r="F713" s="1" t="s">
        <v>33</v>
      </c>
      <c r="G713" s="10">
        <f>(C713-VLOOKUP(E713,Riders!$A$2:$E$7777,4,FALSE))/365</f>
        <v>27.534246575342465</v>
      </c>
      <c r="H713" s="1">
        <v>4</v>
      </c>
      <c r="I713" s="1">
        <v>4.8159999999999998</v>
      </c>
      <c r="J713" s="38">
        <f t="shared" si="36"/>
        <v>4.8760094766314888</v>
      </c>
      <c r="K713" s="41">
        <f t="shared" si="33"/>
        <v>6.0009476631488923E-2</v>
      </c>
      <c r="L713" s="38">
        <f t="shared" si="37"/>
        <v>9.6920094766314886</v>
      </c>
      <c r="M713" s="1">
        <v>74.287999999999997</v>
      </c>
    </row>
    <row r="714" spans="1:13">
      <c r="A714" s="1" t="s">
        <v>223</v>
      </c>
      <c r="B714" s="1">
        <v>2019</v>
      </c>
      <c r="C714" s="2">
        <v>43485</v>
      </c>
      <c r="D714" s="1" t="s">
        <v>64</v>
      </c>
      <c r="E714" s="1" t="s">
        <v>904</v>
      </c>
      <c r="F714" s="1" t="s">
        <v>33</v>
      </c>
      <c r="G714" s="10">
        <f>(C714-VLOOKUP(E714,Riders!$A$2:$E$7777,4,FALSE))/365</f>
        <v>27.936986301369863</v>
      </c>
      <c r="H714" s="1">
        <v>5</v>
      </c>
      <c r="I714" s="1">
        <v>4.8079999999999998</v>
      </c>
      <c r="J714" s="38">
        <f t="shared" ref="J714:J745" si="38">L714-I714</f>
        <v>4.8840094766314888</v>
      </c>
      <c r="K714" s="41">
        <f t="shared" si="33"/>
        <v>7.6009476631488937E-2</v>
      </c>
      <c r="L714" s="38">
        <f t="shared" si="37"/>
        <v>9.6920094766314886</v>
      </c>
      <c r="M714" s="1">
        <v>74.287999999999997</v>
      </c>
    </row>
    <row r="715" spans="1:13">
      <c r="A715" s="1" t="s">
        <v>223</v>
      </c>
      <c r="B715" s="1">
        <v>2019</v>
      </c>
      <c r="C715" s="2">
        <v>43485</v>
      </c>
      <c r="D715" s="1" t="s">
        <v>64</v>
      </c>
      <c r="E715" s="1" t="s">
        <v>97</v>
      </c>
      <c r="F715" s="1" t="s">
        <v>26</v>
      </c>
      <c r="G715" s="10">
        <f>(C715-VLOOKUP(E715,Riders!$A$2:$E$7777,4,FALSE))/365</f>
        <v>21.772602739726029</v>
      </c>
      <c r="H715" s="1">
        <v>6</v>
      </c>
      <c r="I715" s="1">
        <v>4.8600000000000003</v>
      </c>
      <c r="J715" s="38">
        <f t="shared" si="38"/>
        <v>4.8950401040537601</v>
      </c>
      <c r="K715" s="41">
        <f t="shared" si="33"/>
        <v>3.5040104053759791E-2</v>
      </c>
      <c r="L715" s="38">
        <f t="shared" si="37"/>
        <v>9.7550401040537604</v>
      </c>
      <c r="M715" s="1">
        <v>73.808000000000007</v>
      </c>
    </row>
    <row r="716" spans="1:13">
      <c r="A716" s="1" t="s">
        <v>223</v>
      </c>
      <c r="B716" s="1">
        <v>2019</v>
      </c>
      <c r="C716" s="2">
        <v>43485</v>
      </c>
      <c r="D716" s="1" t="s">
        <v>64</v>
      </c>
      <c r="E716" s="3" t="s">
        <v>1998</v>
      </c>
      <c r="F716" s="1" t="s">
        <v>26</v>
      </c>
      <c r="G716" s="10">
        <f>(C716-VLOOKUP(E716,Riders!$A$2:$E$7777,4,FALSE))/365</f>
        <v>33.991780821917807</v>
      </c>
      <c r="H716" s="1">
        <v>7</v>
      </c>
      <c r="I716" s="1">
        <v>4.8520000000000003</v>
      </c>
      <c r="J716" s="38">
        <f t="shared" si="38"/>
        <v>4.9310074595431885</v>
      </c>
      <c r="K716" s="41">
        <f t="shared" si="33"/>
        <v>7.9007459543188219E-2</v>
      </c>
      <c r="L716" s="38">
        <f t="shared" si="37"/>
        <v>9.7830074595431888</v>
      </c>
      <c r="M716" s="1">
        <v>73.596999999999994</v>
      </c>
    </row>
    <row r="717" spans="1:13">
      <c r="A717" s="1" t="s">
        <v>223</v>
      </c>
      <c r="B717" s="1">
        <v>2019</v>
      </c>
      <c r="C717" s="2">
        <v>43485</v>
      </c>
      <c r="D717" s="1" t="s">
        <v>64</v>
      </c>
      <c r="E717" s="1" t="s">
        <v>169</v>
      </c>
      <c r="F717" s="1" t="s">
        <v>80</v>
      </c>
      <c r="G717" s="10">
        <f>(C717-VLOOKUP(E717,Riders!$A$2:$E$7777,4,FALSE))/365</f>
        <v>28.56986301369863</v>
      </c>
      <c r="H717" s="1">
        <v>8</v>
      </c>
      <c r="I717" s="1">
        <v>4.859</v>
      </c>
      <c r="J717" s="38">
        <f t="shared" si="38"/>
        <v>4.9310576525617318</v>
      </c>
      <c r="K717" s="41">
        <f t="shared" si="33"/>
        <v>7.20576525617318E-2</v>
      </c>
      <c r="L717" s="38">
        <f t="shared" si="37"/>
        <v>9.7900576525617318</v>
      </c>
      <c r="M717" s="1">
        <v>73.543999999999997</v>
      </c>
    </row>
    <row r="718" spans="1:13">
      <c r="A718" s="1" t="s">
        <v>223</v>
      </c>
      <c r="B718" s="1">
        <v>2019</v>
      </c>
      <c r="C718" s="2">
        <v>43485</v>
      </c>
      <c r="D718" s="1" t="s">
        <v>64</v>
      </c>
      <c r="E718" s="1" t="s">
        <v>199</v>
      </c>
      <c r="F718" s="1" t="s">
        <v>37</v>
      </c>
      <c r="G718" s="10">
        <f>(C718-VLOOKUP(E718,Riders!$A$2:$E$7777,4,FALSE))/365</f>
        <v>24.224657534246575</v>
      </c>
      <c r="H718" s="1">
        <v>9</v>
      </c>
      <c r="I718" s="1">
        <v>4.8600000000000003</v>
      </c>
      <c r="J718" s="38">
        <f t="shared" si="38"/>
        <v>4.9489970300536763</v>
      </c>
      <c r="K718" s="41">
        <f t="shared" si="33"/>
        <v>8.8997030053675985E-2</v>
      </c>
      <c r="L718" s="38">
        <f t="shared" si="37"/>
        <v>9.8089970300536766</v>
      </c>
      <c r="M718" s="1">
        <v>73.402000000000001</v>
      </c>
    </row>
    <row r="719" spans="1:13">
      <c r="A719" s="1" t="s">
        <v>223</v>
      </c>
      <c r="B719" s="1">
        <v>2019</v>
      </c>
      <c r="C719" s="2">
        <v>43485</v>
      </c>
      <c r="D719" s="1" t="s">
        <v>64</v>
      </c>
      <c r="E719" s="1" t="s">
        <v>255</v>
      </c>
      <c r="F719" s="1" t="s">
        <v>30</v>
      </c>
      <c r="G719" s="10">
        <f>(C719-VLOOKUP(E719,Riders!$A$2:$E$7777,4,FALSE))/365</f>
        <v>29.065753424657533</v>
      </c>
      <c r="H719" s="1">
        <v>10</v>
      </c>
      <c r="I719" s="1">
        <v>4.883</v>
      </c>
      <c r="J719" s="38">
        <f t="shared" si="38"/>
        <v>4.9900219674738766</v>
      </c>
      <c r="K719" s="41">
        <f t="shared" si="33"/>
        <v>0.1070219674738766</v>
      </c>
      <c r="L719" s="38">
        <f t="shared" si="37"/>
        <v>9.8730219674738766</v>
      </c>
      <c r="M719" s="1">
        <v>72.926000000000002</v>
      </c>
    </row>
    <row r="720" spans="1:13">
      <c r="A720" s="1" t="s">
        <v>223</v>
      </c>
      <c r="B720" s="1">
        <v>2019</v>
      </c>
      <c r="C720" s="2">
        <v>43485</v>
      </c>
      <c r="D720" s="1" t="s">
        <v>64</v>
      </c>
      <c r="E720" s="1" t="s">
        <v>211</v>
      </c>
      <c r="F720" s="1" t="s">
        <v>40</v>
      </c>
      <c r="G720" s="10">
        <f>(C720-VLOOKUP(E720,Riders!$A$2:$E$7777,4,FALSE))/365</f>
        <v>27.668493150684931</v>
      </c>
      <c r="H720" s="1">
        <v>11</v>
      </c>
      <c r="I720" s="1">
        <v>4.8680000000000003</v>
      </c>
      <c r="J720" s="38">
        <f t="shared" si="38"/>
        <v>5.0050219674738763</v>
      </c>
      <c r="K720" s="41">
        <f t="shared" si="33"/>
        <v>0.13702196747387596</v>
      </c>
      <c r="L720" s="38">
        <f t="shared" si="37"/>
        <v>9.8730219674738766</v>
      </c>
      <c r="M720" s="1">
        <v>72.926000000000002</v>
      </c>
    </row>
    <row r="721" spans="1:13">
      <c r="A721" s="1" t="s">
        <v>223</v>
      </c>
      <c r="B721" s="1">
        <v>2019</v>
      </c>
      <c r="C721" s="2">
        <v>43485</v>
      </c>
      <c r="D721" s="1" t="s">
        <v>64</v>
      </c>
      <c r="E721" s="1" t="s">
        <v>181</v>
      </c>
      <c r="F721" s="1" t="s">
        <v>32</v>
      </c>
      <c r="G721" s="10">
        <f>(C721-VLOOKUP(E721,Riders!$A$2:$E$7777,4,FALSE))/365</f>
        <v>27.567123287671233</v>
      </c>
      <c r="H721" s="1">
        <v>12</v>
      </c>
      <c r="I721" s="1">
        <v>4.931</v>
      </c>
      <c r="J721" s="38">
        <f t="shared" si="38"/>
        <v>4.9879948751859819</v>
      </c>
      <c r="K721" s="41">
        <f t="shared" si="33"/>
        <v>5.6994875185981897E-2</v>
      </c>
      <c r="L721" s="38">
        <f t="shared" si="37"/>
        <v>9.918994875185982</v>
      </c>
      <c r="M721" s="1">
        <v>72.587999999999994</v>
      </c>
    </row>
    <row r="722" spans="1:13">
      <c r="A722" s="1" t="s">
        <v>223</v>
      </c>
      <c r="B722" s="1">
        <v>2019</v>
      </c>
      <c r="C722" s="2">
        <v>43485</v>
      </c>
      <c r="D722" s="1" t="s">
        <v>64</v>
      </c>
      <c r="E722" s="1" t="s">
        <v>172</v>
      </c>
      <c r="F722" s="1" t="s">
        <v>35</v>
      </c>
      <c r="G722" s="10">
        <f>(C722-VLOOKUP(E722,Riders!$A$2:$E$7777,4,FALSE))/365</f>
        <v>28.698630136986303</v>
      </c>
      <c r="H722" s="1">
        <v>13</v>
      </c>
      <c r="I722" s="1">
        <v>4.9459999999999997</v>
      </c>
      <c r="J722" s="38">
        <f t="shared" si="38"/>
        <v>4.9799688159146367</v>
      </c>
      <c r="K722" s="41">
        <f t="shared" si="33"/>
        <v>3.3968815914636963E-2</v>
      </c>
      <c r="L722" s="38">
        <f t="shared" si="37"/>
        <v>9.9259688159146364</v>
      </c>
      <c r="M722" s="1">
        <v>72.537000000000006</v>
      </c>
    </row>
    <row r="723" spans="1:13">
      <c r="A723" s="1" t="s">
        <v>223</v>
      </c>
      <c r="B723" s="1">
        <v>2019</v>
      </c>
      <c r="C723" s="2">
        <v>43485</v>
      </c>
      <c r="D723" s="1" t="s">
        <v>64</v>
      </c>
      <c r="E723" s="1" t="s">
        <v>191</v>
      </c>
      <c r="F723" s="1" t="s">
        <v>30</v>
      </c>
      <c r="G723" s="10">
        <f>(C723-VLOOKUP(E723,Riders!$A$2:$E$7777,4,FALSE))/365</f>
        <v>33.008219178082193</v>
      </c>
      <c r="H723" s="1">
        <v>14</v>
      </c>
      <c r="I723" s="1">
        <v>4.9560000000000004</v>
      </c>
      <c r="J723" s="38">
        <f t="shared" si="38"/>
        <v>5.0030572092508558</v>
      </c>
      <c r="K723" s="41">
        <f t="shared" ref="K723:K786" si="39">J723-I723</f>
        <v>4.7057209250855436E-2</v>
      </c>
      <c r="L723" s="38">
        <f t="shared" si="37"/>
        <v>9.9590572092508562</v>
      </c>
      <c r="M723" s="1">
        <v>72.296000000000006</v>
      </c>
    </row>
    <row r="724" spans="1:13">
      <c r="A724" s="1" t="s">
        <v>223</v>
      </c>
      <c r="B724" s="1">
        <v>2019</v>
      </c>
      <c r="C724" s="2">
        <v>43485</v>
      </c>
      <c r="D724" s="1" t="s">
        <v>64</v>
      </c>
      <c r="E724" s="1" t="s">
        <v>39</v>
      </c>
      <c r="F724" s="1" t="s">
        <v>40</v>
      </c>
      <c r="G724" s="10">
        <f>(C724-VLOOKUP(E724,Riders!$A$2:$E$7777,4,FALSE))/365</f>
        <v>25.964383561643835</v>
      </c>
      <c r="H724" s="1">
        <v>15</v>
      </c>
      <c r="I724" s="1">
        <v>4.9359999999999999</v>
      </c>
      <c r="J724" s="38">
        <f t="shared" si="38"/>
        <v>5.0580313423927361</v>
      </c>
      <c r="K724" s="41">
        <f t="shared" si="39"/>
        <v>0.12203134239273616</v>
      </c>
      <c r="L724" s="38">
        <f t="shared" si="37"/>
        <v>9.9940313423927361</v>
      </c>
      <c r="M724" s="1">
        <v>72.043000000000006</v>
      </c>
    </row>
    <row r="725" spans="1:13">
      <c r="A725" s="1" t="s">
        <v>223</v>
      </c>
      <c r="B725" s="1">
        <v>2019</v>
      </c>
      <c r="C725" s="2">
        <v>43485</v>
      </c>
      <c r="D725" s="1" t="s">
        <v>64</v>
      </c>
      <c r="E725" s="1" t="s">
        <v>57</v>
      </c>
      <c r="F725" s="1" t="s">
        <v>35</v>
      </c>
      <c r="G725" s="10">
        <f>(C725-VLOOKUP(E725,Riders!$A$2:$E$7777,4,FALSE))/365</f>
        <v>25.18904109589041</v>
      </c>
      <c r="H725" s="1">
        <v>16</v>
      </c>
      <c r="I725" s="1">
        <v>4.9580000000000002</v>
      </c>
      <c r="J725" s="38">
        <f t="shared" si="38"/>
        <v>5.0789415208754445</v>
      </c>
      <c r="K725" s="41">
        <f t="shared" si="39"/>
        <v>0.1209415208754443</v>
      </c>
      <c r="L725" s="38">
        <f t="shared" si="37"/>
        <v>10.036941520875445</v>
      </c>
      <c r="M725" s="1">
        <v>71.734999999999999</v>
      </c>
    </row>
    <row r="726" spans="1:13">
      <c r="A726" s="1" t="s">
        <v>223</v>
      </c>
      <c r="B726" s="1">
        <v>2019</v>
      </c>
      <c r="C726" s="2">
        <v>43485</v>
      </c>
      <c r="D726" s="1" t="s">
        <v>64</v>
      </c>
      <c r="E726" s="1" t="s">
        <v>91</v>
      </c>
      <c r="F726" s="1" t="s">
        <v>50</v>
      </c>
      <c r="G726" s="10">
        <f>(C726-VLOOKUP(E726,Riders!$A$2:$E$7777,4,FALSE))/365</f>
        <v>23.167123287671235</v>
      </c>
      <c r="H726" s="1">
        <v>17</v>
      </c>
      <c r="I726" s="1">
        <v>4.9480000000000004</v>
      </c>
      <c r="J726" s="38">
        <f t="shared" si="38"/>
        <v>5.1209442991595218</v>
      </c>
      <c r="K726" s="41">
        <f t="shared" si="39"/>
        <v>0.17294429915952136</v>
      </c>
      <c r="L726" s="38">
        <f t="shared" si="37"/>
        <v>10.068944299159522</v>
      </c>
      <c r="M726" s="1">
        <v>71.507000000000005</v>
      </c>
    </row>
    <row r="727" spans="1:13">
      <c r="A727" s="1" t="s">
        <v>223</v>
      </c>
      <c r="B727" s="1">
        <v>2019</v>
      </c>
      <c r="C727" s="2">
        <v>43485</v>
      </c>
      <c r="D727" s="1" t="s">
        <v>64</v>
      </c>
      <c r="E727" s="1" t="s">
        <v>770</v>
      </c>
      <c r="F727" s="1" t="s">
        <v>44</v>
      </c>
      <c r="G727" s="10">
        <f>(C727-VLOOKUP(E727,Riders!$A$2:$E$7777,4,FALSE))/365</f>
        <v>31.695890410958903</v>
      </c>
      <c r="H727" s="1">
        <v>18</v>
      </c>
      <c r="I727" s="1">
        <v>5.0019999999999998</v>
      </c>
      <c r="J727" s="38">
        <f t="shared" si="38"/>
        <v>5.0800567395748741</v>
      </c>
      <c r="K727" s="41">
        <f t="shared" si="39"/>
        <v>7.8056739574874356E-2</v>
      </c>
      <c r="L727" s="38">
        <f t="shared" si="37"/>
        <v>10.082056739574874</v>
      </c>
      <c r="M727" s="1">
        <v>71.414000000000001</v>
      </c>
    </row>
    <row r="728" spans="1:13">
      <c r="A728" s="1" t="s">
        <v>223</v>
      </c>
      <c r="B728" s="1">
        <v>2019</v>
      </c>
      <c r="C728" s="2">
        <v>43485</v>
      </c>
      <c r="D728" s="1" t="s">
        <v>64</v>
      </c>
      <c r="E728" s="1" t="s">
        <v>285</v>
      </c>
      <c r="F728" s="1" t="s">
        <v>225</v>
      </c>
      <c r="G728" s="10">
        <f>(C728-VLOOKUP(E728,Riders!$A$2:$E$7777,4,FALSE))/365</f>
        <v>35.465753424657535</v>
      </c>
      <c r="H728" s="1">
        <v>19</v>
      </c>
      <c r="I728" s="1">
        <v>4.9820000000000002</v>
      </c>
      <c r="J728" s="38">
        <f t="shared" si="38"/>
        <v>5.1160350906719403</v>
      </c>
      <c r="K728" s="41">
        <f t="shared" si="39"/>
        <v>0.13403509067194008</v>
      </c>
      <c r="L728" s="38">
        <f t="shared" si="37"/>
        <v>10.09803509067194</v>
      </c>
      <c r="M728" s="1">
        <v>71.301000000000002</v>
      </c>
    </row>
    <row r="729" spans="1:13">
      <c r="A729" s="1" t="s">
        <v>223</v>
      </c>
      <c r="B729" s="1">
        <v>2019</v>
      </c>
      <c r="C729" s="2">
        <v>43485</v>
      </c>
      <c r="D729" s="1" t="s">
        <v>64</v>
      </c>
      <c r="E729" s="1" t="s">
        <v>908</v>
      </c>
      <c r="F729" s="1" t="s">
        <v>56</v>
      </c>
      <c r="G729" s="10">
        <f>(C729-VLOOKUP(E729,Riders!$A$2:$E$7777,4,FALSE))/365</f>
        <v>20.542465753424658</v>
      </c>
      <c r="H729" s="1">
        <v>20</v>
      </c>
      <c r="I729" s="1">
        <v>5.0039999999999996</v>
      </c>
      <c r="J729" s="38">
        <f t="shared" si="38"/>
        <v>5.0989944152891979</v>
      </c>
      <c r="K729" s="41">
        <f t="shared" si="39"/>
        <v>9.4994415289198386E-2</v>
      </c>
      <c r="L729" s="38">
        <f t="shared" si="37"/>
        <v>10.102994415289198</v>
      </c>
      <c r="M729" s="1">
        <v>71.266000000000005</v>
      </c>
    </row>
    <row r="730" spans="1:13">
      <c r="A730" s="1" t="s">
        <v>223</v>
      </c>
      <c r="B730" s="1">
        <v>2019</v>
      </c>
      <c r="C730" s="2">
        <v>43485</v>
      </c>
      <c r="D730" s="1" t="s">
        <v>64</v>
      </c>
      <c r="E730" s="1" t="s">
        <v>246</v>
      </c>
      <c r="F730" s="1" t="s">
        <v>1042</v>
      </c>
      <c r="G730" s="10">
        <f>(C730-VLOOKUP(E730,Riders!$A$2:$E$7777,4,FALSE))/365</f>
        <v>23.517808219178082</v>
      </c>
      <c r="H730" s="1">
        <v>21</v>
      </c>
      <c r="I730" s="1">
        <v>5.0149999999999997</v>
      </c>
      <c r="J730" s="38">
        <f t="shared" si="38"/>
        <v>5.1179955668144386</v>
      </c>
      <c r="K730" s="41">
        <f t="shared" si="39"/>
        <v>0.10299556681443889</v>
      </c>
      <c r="L730" s="38">
        <f t="shared" si="37"/>
        <v>10.132995566814438</v>
      </c>
      <c r="M730" s="1">
        <v>71.055000000000007</v>
      </c>
    </row>
    <row r="731" spans="1:13">
      <c r="A731" s="1" t="s">
        <v>223</v>
      </c>
      <c r="B731" s="1">
        <v>2019</v>
      </c>
      <c r="C731" s="2">
        <v>43485</v>
      </c>
      <c r="D731" s="1" t="s">
        <v>64</v>
      </c>
      <c r="E731" s="1" t="s">
        <v>206</v>
      </c>
      <c r="F731" s="1" t="s">
        <v>56</v>
      </c>
      <c r="G731" s="10">
        <f>(C731-VLOOKUP(E731,Riders!$A$2:$E$7777,4,FALSE))/365</f>
        <v>25.328767123287673</v>
      </c>
      <c r="H731" s="1">
        <v>22</v>
      </c>
      <c r="I731" s="1">
        <v>5.0140000000000002</v>
      </c>
      <c r="J731" s="38">
        <f t="shared" si="38"/>
        <v>5.1470240054192127</v>
      </c>
      <c r="K731" s="41">
        <f t="shared" si="39"/>
        <v>0.13302400541921244</v>
      </c>
      <c r="L731" s="38">
        <f t="shared" si="37"/>
        <v>10.161024005419213</v>
      </c>
      <c r="M731" s="1">
        <v>70.858999999999995</v>
      </c>
    </row>
    <row r="732" spans="1:13">
      <c r="A732" s="1" t="s">
        <v>223</v>
      </c>
      <c r="B732" s="1">
        <v>2019</v>
      </c>
      <c r="C732" s="2">
        <v>43485</v>
      </c>
      <c r="D732" s="1" t="s">
        <v>64</v>
      </c>
      <c r="E732" s="1" t="s">
        <v>207</v>
      </c>
      <c r="F732" s="1" t="s">
        <v>196</v>
      </c>
      <c r="G732" s="10">
        <f>(C732-VLOOKUP(E732,Riders!$A$2:$E$7777,4,FALSE))/365</f>
        <v>23.934246575342467</v>
      </c>
      <c r="H732" s="1">
        <v>23</v>
      </c>
      <c r="I732" s="1">
        <v>5.04</v>
      </c>
      <c r="J732" s="38">
        <f t="shared" si="38"/>
        <v>5.1290606330240243</v>
      </c>
      <c r="K732" s="41">
        <f t="shared" si="39"/>
        <v>8.9060633024024227E-2</v>
      </c>
      <c r="L732" s="38">
        <f t="shared" si="37"/>
        <v>10.169060633024024</v>
      </c>
      <c r="M732" s="1">
        <v>70.802999999999997</v>
      </c>
    </row>
    <row r="733" spans="1:13">
      <c r="A733" s="1" t="s">
        <v>223</v>
      </c>
      <c r="B733" s="1">
        <v>2019</v>
      </c>
      <c r="C733" s="2">
        <v>43485</v>
      </c>
      <c r="D733" s="1" t="s">
        <v>64</v>
      </c>
      <c r="E733" s="1" t="s">
        <v>132</v>
      </c>
      <c r="F733" s="1" t="s">
        <v>214</v>
      </c>
      <c r="G733" s="10">
        <f>(C733-VLOOKUP(E733,Riders!$A$2:$E$7777,4,FALSE))/365</f>
        <v>19.263013698630136</v>
      </c>
      <c r="H733" s="1">
        <v>24</v>
      </c>
      <c r="I733" s="1">
        <v>5.0510000000000002</v>
      </c>
      <c r="J733" s="38">
        <f t="shared" si="38"/>
        <v>5.1510574149120067</v>
      </c>
      <c r="K733" s="41">
        <f t="shared" si="39"/>
        <v>0.10005741491200659</v>
      </c>
      <c r="L733" s="38">
        <f t="shared" si="37"/>
        <v>10.202057414912007</v>
      </c>
      <c r="M733" s="1">
        <v>70.573999999999998</v>
      </c>
    </row>
    <row r="734" spans="1:13">
      <c r="A734" s="1" t="s">
        <v>223</v>
      </c>
      <c r="B734" s="1">
        <v>2019</v>
      </c>
      <c r="C734" s="2">
        <v>43485</v>
      </c>
      <c r="D734" s="1" t="s">
        <v>64</v>
      </c>
      <c r="E734" s="1" t="s">
        <v>981</v>
      </c>
      <c r="F734" s="1" t="s">
        <v>196</v>
      </c>
      <c r="G734" s="10">
        <f>(C734-VLOOKUP(E734,Riders!$A$2:$E$7777,4,FALSE))/365</f>
        <v>21.747945205479454</v>
      </c>
      <c r="H734" s="1">
        <v>25</v>
      </c>
      <c r="I734" s="1">
        <v>5.0430000000000001</v>
      </c>
      <c r="J734" s="38">
        <f t="shared" si="38"/>
        <v>5.1969271827400325</v>
      </c>
      <c r="K734" s="41">
        <f t="shared" si="39"/>
        <v>0.15392718274003236</v>
      </c>
      <c r="L734" s="38">
        <f t="shared" si="37"/>
        <v>10.239927182740033</v>
      </c>
      <c r="M734" s="1">
        <v>70.313000000000002</v>
      </c>
    </row>
    <row r="735" spans="1:13">
      <c r="A735" s="1" t="s">
        <v>223</v>
      </c>
      <c r="B735" s="1">
        <v>2019</v>
      </c>
      <c r="C735" s="2">
        <v>43485</v>
      </c>
      <c r="D735" s="1" t="s">
        <v>64</v>
      </c>
      <c r="E735" s="3" t="s">
        <v>184</v>
      </c>
      <c r="F735" s="1" t="s">
        <v>93</v>
      </c>
      <c r="G735" s="10">
        <f>(C735-VLOOKUP(E735,Riders!$A$2:$E$7777,4,FALSE))/365</f>
        <v>24.065753424657533</v>
      </c>
      <c r="H735" s="1">
        <v>26</v>
      </c>
      <c r="I735" s="1">
        <v>5.1239999999999997</v>
      </c>
      <c r="J735" s="38">
        <f t="shared" si="38"/>
        <v>5.2729617767252455</v>
      </c>
      <c r="K735" s="41">
        <f t="shared" si="39"/>
        <v>0.1489617767252458</v>
      </c>
      <c r="L735" s="38">
        <f t="shared" si="37"/>
        <v>10.396961776725245</v>
      </c>
      <c r="M735" s="1">
        <v>69.251000000000005</v>
      </c>
    </row>
    <row r="736" spans="1:13">
      <c r="A736" s="4" t="s">
        <v>286</v>
      </c>
      <c r="B736" s="4">
        <v>2018</v>
      </c>
      <c r="C736" s="5">
        <v>43450</v>
      </c>
      <c r="D736" s="4" t="s">
        <v>64</v>
      </c>
      <c r="E736" s="4" t="s">
        <v>90</v>
      </c>
      <c r="F736" s="4" t="s">
        <v>22</v>
      </c>
      <c r="G736" s="10">
        <f>(C736-VLOOKUP(E736,Riders!$A$2:$E$7777,4,FALSE))/365</f>
        <v>21.772602739726029</v>
      </c>
      <c r="H736" s="4">
        <v>1</v>
      </c>
      <c r="I736" s="4">
        <v>4.7850000000000001</v>
      </c>
      <c r="J736" s="41">
        <f t="shared" si="38"/>
        <v>4.8619484826153947</v>
      </c>
      <c r="K736" s="41">
        <f t="shared" si="39"/>
        <v>7.6948482615394553E-2</v>
      </c>
      <c r="L736" s="41">
        <f t="shared" si="37"/>
        <v>9.6469484826153948</v>
      </c>
      <c r="M736" s="4">
        <v>74.635000000000005</v>
      </c>
    </row>
    <row r="737" spans="1:13">
      <c r="A737" s="4" t="s">
        <v>286</v>
      </c>
      <c r="B737" s="4">
        <v>2018</v>
      </c>
      <c r="C737" s="5">
        <v>43450</v>
      </c>
      <c r="D737" s="4" t="s">
        <v>64</v>
      </c>
      <c r="E737" s="4" t="s">
        <v>21</v>
      </c>
      <c r="F737" s="4" t="s">
        <v>22</v>
      </c>
      <c r="G737" s="10">
        <f>(C737-VLOOKUP(E737,Riders!$A$2:$E$7777,4,FALSE))/365</f>
        <v>25.769863013698629</v>
      </c>
      <c r="H737" s="4">
        <v>2</v>
      </c>
      <c r="I737" s="4">
        <v>4.8</v>
      </c>
      <c r="J737" s="41">
        <f t="shared" si="38"/>
        <v>4.8890097024666597</v>
      </c>
      <c r="K737" s="41">
        <f t="shared" si="39"/>
        <v>8.9009702466659846E-2</v>
      </c>
      <c r="L737" s="41">
        <f t="shared" si="37"/>
        <v>9.6890097024666595</v>
      </c>
      <c r="M737" s="4">
        <v>74.311000000000007</v>
      </c>
    </row>
    <row r="738" spans="1:13">
      <c r="A738" s="4" t="s">
        <v>286</v>
      </c>
      <c r="B738" s="4">
        <v>2018</v>
      </c>
      <c r="C738" s="5">
        <v>43450</v>
      </c>
      <c r="D738" s="4" t="s">
        <v>64</v>
      </c>
      <c r="E738" s="4" t="s">
        <v>104</v>
      </c>
      <c r="F738" s="4" t="s">
        <v>100</v>
      </c>
      <c r="G738" s="10">
        <f>(C738-VLOOKUP(E738,Riders!$A$2:$E$7777,4,FALSE))/365</f>
        <v>26.328767123287673</v>
      </c>
      <c r="H738" s="4">
        <v>3</v>
      </c>
      <c r="I738" s="4">
        <v>4.8419999999999996</v>
      </c>
      <c r="J738" s="41">
        <f t="shared" si="38"/>
        <v>4.8659524310330893</v>
      </c>
      <c r="K738" s="41">
        <f t="shared" si="39"/>
        <v>2.3952431033089638E-2</v>
      </c>
      <c r="L738" s="41">
        <f t="shared" si="37"/>
        <v>9.7079524310330889</v>
      </c>
      <c r="M738" s="4">
        <v>74.165999999999997</v>
      </c>
    </row>
    <row r="739" spans="1:13">
      <c r="A739" s="4" t="s">
        <v>286</v>
      </c>
      <c r="B739" s="4">
        <v>2018</v>
      </c>
      <c r="C739" s="5">
        <v>43450</v>
      </c>
      <c r="D739" s="4" t="s">
        <v>64</v>
      </c>
      <c r="E739" s="4" t="s">
        <v>126</v>
      </c>
      <c r="F739" s="4" t="s">
        <v>102</v>
      </c>
      <c r="G739" s="10">
        <f>(C739-VLOOKUP(E739,Riders!$A$2:$E$7777,4,FALSE))/365</f>
        <v>20.243835616438357</v>
      </c>
      <c r="H739" s="4">
        <v>4</v>
      </c>
      <c r="I739" s="4">
        <v>4.7990000000000004</v>
      </c>
      <c r="J739" s="41">
        <f t="shared" si="38"/>
        <v>4.9659627710794352</v>
      </c>
      <c r="K739" s="41">
        <f t="shared" si="39"/>
        <v>0.1669627710794348</v>
      </c>
      <c r="L739" s="41">
        <f t="shared" si="37"/>
        <v>9.7649627710794356</v>
      </c>
      <c r="M739" s="4">
        <v>73.733000000000004</v>
      </c>
    </row>
    <row r="740" spans="1:13">
      <c r="A740" s="4" t="s">
        <v>286</v>
      </c>
      <c r="B740" s="4">
        <v>2018</v>
      </c>
      <c r="C740" s="5">
        <v>43450</v>
      </c>
      <c r="D740" s="4" t="s">
        <v>64</v>
      </c>
      <c r="E740" s="4" t="s">
        <v>110</v>
      </c>
      <c r="F740" s="4" t="s">
        <v>73</v>
      </c>
      <c r="G740" s="10">
        <f>(C740-VLOOKUP(E740,Riders!$A$2:$E$7777,4,FALSE))/365</f>
        <v>21.663013698630138</v>
      </c>
      <c r="H740" s="4">
        <v>5</v>
      </c>
      <c r="I740" s="4">
        <v>4.8719999999999999</v>
      </c>
      <c r="J740" s="41">
        <f t="shared" si="38"/>
        <v>4.9360616818101324</v>
      </c>
      <c r="K740" s="41">
        <f t="shared" si="39"/>
        <v>6.4061681810132498E-2</v>
      </c>
      <c r="L740" s="41">
        <f t="shared" ref="L740:L770" si="40">720/M740</f>
        <v>9.8080616818101323</v>
      </c>
      <c r="M740" s="4">
        <v>73.409000000000006</v>
      </c>
    </row>
    <row r="741" spans="1:13">
      <c r="A741" s="4" t="s">
        <v>286</v>
      </c>
      <c r="B741" s="4">
        <v>2018</v>
      </c>
      <c r="C741" s="5">
        <v>43450</v>
      </c>
      <c r="D741" s="4" t="s">
        <v>64</v>
      </c>
      <c r="E741" s="3" t="s">
        <v>106</v>
      </c>
      <c r="F741" s="4" t="s">
        <v>107</v>
      </c>
      <c r="G741" s="10">
        <f>(C741-VLOOKUP(E741,Riders!$A$2:$E$7777,4,FALSE))/365</f>
        <v>25.175342465753424</v>
      </c>
      <c r="H741" s="4">
        <v>6</v>
      </c>
      <c r="I741" s="4">
        <v>4.8819999999999997</v>
      </c>
      <c r="J741" s="41">
        <f t="shared" si="38"/>
        <v>4.926997030053677</v>
      </c>
      <c r="K741" s="41">
        <f t="shared" si="39"/>
        <v>4.4997030053677278E-2</v>
      </c>
      <c r="L741" s="41">
        <f t="shared" si="40"/>
        <v>9.8089970300536766</v>
      </c>
      <c r="M741" s="4">
        <v>73.402000000000001</v>
      </c>
    </row>
    <row r="742" spans="1:13">
      <c r="A742" s="4" t="s">
        <v>286</v>
      </c>
      <c r="B742" s="4">
        <v>2018</v>
      </c>
      <c r="C742" s="5">
        <v>43450</v>
      </c>
      <c r="D742" s="4" t="s">
        <v>64</v>
      </c>
      <c r="E742" s="4" t="s">
        <v>309</v>
      </c>
      <c r="F742" s="4" t="s">
        <v>111</v>
      </c>
      <c r="G742" s="10">
        <f>(C742-VLOOKUP(E742,Riders!$A$2:$E$7777,4,FALSE))/365</f>
        <v>23.230136986301371</v>
      </c>
      <c r="H742" s="4">
        <v>7</v>
      </c>
      <c r="I742" s="4">
        <v>4.8579999999999997</v>
      </c>
      <c r="J742" s="41">
        <f t="shared" si="38"/>
        <v>4.9530019485739976</v>
      </c>
      <c r="K742" s="41">
        <f t="shared" si="39"/>
        <v>9.5001948573997907E-2</v>
      </c>
      <c r="L742" s="41">
        <f t="shared" si="40"/>
        <v>9.8110019485739972</v>
      </c>
      <c r="M742" s="4">
        <v>73.387</v>
      </c>
    </row>
    <row r="743" spans="1:13">
      <c r="A743" s="4" t="s">
        <v>286</v>
      </c>
      <c r="B743" s="4">
        <v>2018</v>
      </c>
      <c r="C743" s="5">
        <v>43450</v>
      </c>
      <c r="D743" s="4" t="s">
        <v>64</v>
      </c>
      <c r="E743" s="4" t="s">
        <v>200</v>
      </c>
      <c r="F743" s="4" t="s">
        <v>44</v>
      </c>
      <c r="G743" s="10">
        <f>(C743-VLOOKUP(E743,Riders!$A$2:$E$7777,4,FALSE))/365</f>
        <v>23.424657534246574</v>
      </c>
      <c r="H743" s="4">
        <v>8</v>
      </c>
      <c r="I743" s="4">
        <v>4.8810000000000002</v>
      </c>
      <c r="J743" s="41">
        <f t="shared" si="38"/>
        <v>4.9309378577269012</v>
      </c>
      <c r="K743" s="41">
        <f t="shared" si="39"/>
        <v>4.9937857726900958E-2</v>
      </c>
      <c r="L743" s="41">
        <f t="shared" si="40"/>
        <v>9.8119378577269014</v>
      </c>
      <c r="M743" s="4">
        <v>73.38</v>
      </c>
    </row>
    <row r="744" spans="1:13">
      <c r="A744" s="21" t="s">
        <v>286</v>
      </c>
      <c r="B744" s="21">
        <v>2018</v>
      </c>
      <c r="C744" s="75">
        <v>43450</v>
      </c>
      <c r="D744" s="21" t="s">
        <v>64</v>
      </c>
      <c r="E744" s="42" t="s">
        <v>190</v>
      </c>
      <c r="F744" s="42" t="s">
        <v>111</v>
      </c>
      <c r="G744" s="10">
        <f>(C744-VLOOKUP(E744,Riders!$A$2:$E$7777,4,FALSE))/365</f>
        <v>30.753424657534246</v>
      </c>
      <c r="H744" s="4">
        <v>9</v>
      </c>
      <c r="I744" s="42">
        <v>4.8890000000000002</v>
      </c>
      <c r="J744" s="77">
        <f t="shared" si="38"/>
        <v>4.957961801994009</v>
      </c>
      <c r="K744" s="41">
        <f t="shared" si="39"/>
        <v>6.8961801994008809E-2</v>
      </c>
      <c r="L744" s="77">
        <f t="shared" si="40"/>
        <v>9.8469618019940093</v>
      </c>
      <c r="M744" s="42">
        <v>73.119</v>
      </c>
    </row>
    <row r="745" spans="1:13">
      <c r="A745" s="21" t="s">
        <v>286</v>
      </c>
      <c r="B745" s="21">
        <v>2018</v>
      </c>
      <c r="C745" s="75">
        <v>43450</v>
      </c>
      <c r="D745" s="21" t="s">
        <v>64</v>
      </c>
      <c r="E745" s="42" t="s">
        <v>217</v>
      </c>
      <c r="F745" s="42" t="s">
        <v>226</v>
      </c>
      <c r="G745" s="10">
        <f>(C745-VLOOKUP(E745,Riders!$A$2:$E$7777,4,FALSE))/365</f>
        <v>35.342465753424655</v>
      </c>
      <c r="H745" s="4">
        <v>10</v>
      </c>
      <c r="I745" s="42">
        <v>4.9009999999999998</v>
      </c>
      <c r="J745" s="77">
        <f t="shared" si="38"/>
        <v>4.9759496687106459</v>
      </c>
      <c r="K745" s="41">
        <f t="shared" si="39"/>
        <v>7.4949668710646122E-2</v>
      </c>
      <c r="L745" s="77">
        <f t="shared" si="40"/>
        <v>9.8769496687106457</v>
      </c>
      <c r="M745" s="42">
        <v>72.897000000000006</v>
      </c>
    </row>
    <row r="746" spans="1:13">
      <c r="A746" s="21" t="s">
        <v>286</v>
      </c>
      <c r="B746" s="21">
        <v>2018</v>
      </c>
      <c r="C746" s="75">
        <v>43450</v>
      </c>
      <c r="D746" s="21" t="s">
        <v>64</v>
      </c>
      <c r="E746" s="42" t="s">
        <v>141</v>
      </c>
      <c r="F746" s="42" t="s">
        <v>93</v>
      </c>
      <c r="G746" s="10">
        <f>(C746-VLOOKUP(E746,Riders!$A$2:$E$7777,4,FALSE))/365</f>
        <v>23.704109589041096</v>
      </c>
      <c r="H746" s="4">
        <v>11</v>
      </c>
      <c r="I746" s="42">
        <v>4.8769999999999998</v>
      </c>
      <c r="J746" s="77">
        <f t="shared" ref="J746:J770" si="41">L746-I746</f>
        <v>5.003066964898319</v>
      </c>
      <c r="K746" s="41">
        <f t="shared" si="39"/>
        <v>0.12606696489831926</v>
      </c>
      <c r="L746" s="77">
        <f t="shared" si="40"/>
        <v>9.8800669648983188</v>
      </c>
      <c r="M746" s="42">
        <v>72.873999999999995</v>
      </c>
    </row>
    <row r="747" spans="1:13">
      <c r="A747" s="21" t="s">
        <v>286</v>
      </c>
      <c r="B747" s="21">
        <v>2018</v>
      </c>
      <c r="C747" s="75">
        <v>43450</v>
      </c>
      <c r="D747" s="21" t="s">
        <v>64</v>
      </c>
      <c r="E747" s="42" t="s">
        <v>310</v>
      </c>
      <c r="F747" s="42" t="s">
        <v>102</v>
      </c>
      <c r="G747" s="10">
        <f>(C747-VLOOKUP(E747,Riders!$A$2:$E$7777,4,FALSE))/365</f>
        <v>27.56986301369863</v>
      </c>
      <c r="H747" s="4">
        <v>12</v>
      </c>
      <c r="I747" s="42">
        <v>4.8819999999999997</v>
      </c>
      <c r="J747" s="77">
        <f t="shared" si="41"/>
        <v>4.9999654131210551</v>
      </c>
      <c r="K747" s="41">
        <f t="shared" si="39"/>
        <v>0.11796541312105546</v>
      </c>
      <c r="L747" s="77">
        <f t="shared" si="40"/>
        <v>9.8819654131210548</v>
      </c>
      <c r="M747" s="42">
        <v>72.86</v>
      </c>
    </row>
    <row r="748" spans="1:13">
      <c r="A748" s="21" t="s">
        <v>286</v>
      </c>
      <c r="B748" s="21">
        <v>2018</v>
      </c>
      <c r="C748" s="75">
        <v>43450</v>
      </c>
      <c r="D748" s="21" t="s">
        <v>64</v>
      </c>
      <c r="E748" s="42" t="s">
        <v>46</v>
      </c>
      <c r="F748" s="42" t="s">
        <v>26</v>
      </c>
      <c r="G748" s="10">
        <f>(C748-VLOOKUP(E748,Riders!$A$2:$E$7777,4,FALSE))/365</f>
        <v>28.098630136986301</v>
      </c>
      <c r="H748" s="4">
        <v>13</v>
      </c>
      <c r="I748" s="42">
        <v>4.9340000000000002</v>
      </c>
      <c r="J748" s="77">
        <f t="shared" si="41"/>
        <v>4.9520359741864626</v>
      </c>
      <c r="K748" s="41">
        <f t="shared" si="39"/>
        <v>1.8035974186462411E-2</v>
      </c>
      <c r="L748" s="77">
        <f t="shared" si="40"/>
        <v>9.8860359741864627</v>
      </c>
      <c r="M748" s="42">
        <v>72.83</v>
      </c>
    </row>
    <row r="749" spans="1:13">
      <c r="A749" s="21" t="s">
        <v>286</v>
      </c>
      <c r="B749" s="21">
        <v>2018</v>
      </c>
      <c r="C749" s="75">
        <v>43450</v>
      </c>
      <c r="D749" s="21" t="s">
        <v>64</v>
      </c>
      <c r="E749" s="42" t="s">
        <v>181</v>
      </c>
      <c r="F749" s="42" t="s">
        <v>32</v>
      </c>
      <c r="G749" s="10">
        <f>(C749-VLOOKUP(E749,Riders!$A$2:$E$7777,4,FALSE))/365</f>
        <v>27.471232876712328</v>
      </c>
      <c r="H749" s="4">
        <v>14</v>
      </c>
      <c r="I749" s="42">
        <v>4.8929999999999998</v>
      </c>
      <c r="J749" s="77">
        <f t="shared" si="41"/>
        <v>4.999963629618434</v>
      </c>
      <c r="K749" s="41">
        <f t="shared" si="39"/>
        <v>0.1069636296184342</v>
      </c>
      <c r="L749" s="77">
        <f t="shared" si="40"/>
        <v>9.8929636296184338</v>
      </c>
      <c r="M749" s="42">
        <v>72.778999999999996</v>
      </c>
    </row>
    <row r="750" spans="1:13">
      <c r="A750" s="21" t="s">
        <v>286</v>
      </c>
      <c r="B750" s="21">
        <v>2018</v>
      </c>
      <c r="C750" s="75">
        <v>43450</v>
      </c>
      <c r="D750" s="21" t="s">
        <v>64</v>
      </c>
      <c r="E750" t="s">
        <v>95</v>
      </c>
      <c r="F750" s="42" t="s">
        <v>28</v>
      </c>
      <c r="G750" s="10">
        <f>(C750-VLOOKUP(E750,Riders!$A$2:$E$7777,4,FALSE))/365</f>
        <v>26.890410958904109</v>
      </c>
      <c r="H750" s="4">
        <v>15</v>
      </c>
      <c r="I750" s="42">
        <v>4.9109999999999996</v>
      </c>
      <c r="J750" s="77">
        <f t="shared" si="41"/>
        <v>4.9989843091915116</v>
      </c>
      <c r="K750" s="41">
        <f t="shared" si="39"/>
        <v>8.7984309191512011E-2</v>
      </c>
      <c r="L750" s="77">
        <f t="shared" si="40"/>
        <v>9.9099843091915112</v>
      </c>
      <c r="M750" s="42">
        <v>72.653999999999996</v>
      </c>
    </row>
    <row r="751" spans="1:13">
      <c r="A751" s="21" t="s">
        <v>286</v>
      </c>
      <c r="B751" s="21">
        <v>2018</v>
      </c>
      <c r="C751" s="75">
        <v>43450</v>
      </c>
      <c r="D751" s="21" t="s">
        <v>64</v>
      </c>
      <c r="E751" t="s">
        <v>27</v>
      </c>
      <c r="F751" s="42" t="s">
        <v>28</v>
      </c>
      <c r="G751" s="10">
        <f>(C751-VLOOKUP(E751,Riders!$A$2:$E$7777,4,FALSE))/365</f>
        <v>22.994520547945207</v>
      </c>
      <c r="H751" s="4">
        <v>16</v>
      </c>
      <c r="I751" s="42">
        <v>4.9290000000000003</v>
      </c>
      <c r="J751" s="77">
        <f t="shared" si="41"/>
        <v>4.9879455807611262</v>
      </c>
      <c r="K751" s="41">
        <f t="shared" si="39"/>
        <v>5.8945580761125882E-2</v>
      </c>
      <c r="L751" s="77">
        <f t="shared" si="40"/>
        <v>9.9169455807611264</v>
      </c>
      <c r="M751" s="42">
        <v>72.602999999999994</v>
      </c>
    </row>
    <row r="752" spans="1:13">
      <c r="A752" s="21" t="s">
        <v>286</v>
      </c>
      <c r="B752" s="21">
        <v>2018</v>
      </c>
      <c r="C752" s="75">
        <v>43450</v>
      </c>
      <c r="D752" s="21" t="s">
        <v>64</v>
      </c>
      <c r="E752" s="42" t="s">
        <v>172</v>
      </c>
      <c r="F752" s="42" t="s">
        <v>35</v>
      </c>
      <c r="G752" s="10">
        <f>(C752-VLOOKUP(E752,Riders!$A$2:$E$7777,4,FALSE))/365</f>
        <v>28.602739726027398</v>
      </c>
      <c r="H752" s="4">
        <v>17</v>
      </c>
      <c r="I752" s="42">
        <v>4.9409999999999998</v>
      </c>
      <c r="J752" s="77">
        <f t="shared" si="41"/>
        <v>5.0030646364201372</v>
      </c>
      <c r="K752" s="41">
        <f t="shared" si="39"/>
        <v>6.2064636420137376E-2</v>
      </c>
      <c r="L752" s="77">
        <f t="shared" si="40"/>
        <v>9.944064636420137</v>
      </c>
      <c r="M752" s="42">
        <v>72.405000000000001</v>
      </c>
    </row>
    <row r="753" spans="1:13">
      <c r="A753" s="21" t="s">
        <v>286</v>
      </c>
      <c r="B753" s="21">
        <v>2018</v>
      </c>
      <c r="C753" s="75">
        <v>43450</v>
      </c>
      <c r="D753" s="21" t="s">
        <v>64</v>
      </c>
      <c r="E753" s="42" t="s">
        <v>211</v>
      </c>
      <c r="F753" s="42" t="s">
        <v>40</v>
      </c>
      <c r="G753" s="10">
        <f>(C753-VLOOKUP(E753,Riders!$A$2:$E$7777,4,FALSE))/365</f>
        <v>27.572602739726026</v>
      </c>
      <c r="H753" s="4">
        <v>18</v>
      </c>
      <c r="I753" s="42">
        <v>4.9119999999999999</v>
      </c>
      <c r="J753" s="77">
        <f t="shared" si="41"/>
        <v>5.0409997235277855</v>
      </c>
      <c r="K753" s="41">
        <f t="shared" si="39"/>
        <v>0.12899972352778555</v>
      </c>
      <c r="L753" s="77">
        <f t="shared" si="40"/>
        <v>9.9529997235277854</v>
      </c>
      <c r="M753" s="42">
        <v>72.34</v>
      </c>
    </row>
    <row r="754" spans="1:13">
      <c r="A754" s="21" t="s">
        <v>286</v>
      </c>
      <c r="B754" s="21">
        <v>2018</v>
      </c>
      <c r="C754" s="75">
        <v>43450</v>
      </c>
      <c r="D754" s="21" t="s">
        <v>64</v>
      </c>
      <c r="E754" s="42" t="s">
        <v>25</v>
      </c>
      <c r="F754" s="42" t="s">
        <v>26</v>
      </c>
      <c r="G754" s="10">
        <f>(C754-VLOOKUP(E754,Riders!$A$2:$E$7777,4,FALSE))/365</f>
        <v>21.230136986301371</v>
      </c>
      <c r="H754" s="4">
        <v>19</v>
      </c>
      <c r="I754" s="42">
        <v>4.9400000000000004</v>
      </c>
      <c r="J754" s="77">
        <f t="shared" si="41"/>
        <v>5.0540313423927357</v>
      </c>
      <c r="K754" s="41">
        <f t="shared" si="39"/>
        <v>0.11403134239273527</v>
      </c>
      <c r="L754" s="77">
        <f t="shared" si="40"/>
        <v>9.9940313423927361</v>
      </c>
      <c r="M754" s="42">
        <v>72.043000000000006</v>
      </c>
    </row>
    <row r="755" spans="1:13">
      <c r="A755" s="21" t="s">
        <v>286</v>
      </c>
      <c r="B755" s="21">
        <v>2018</v>
      </c>
      <c r="C755" s="75">
        <v>43450</v>
      </c>
      <c r="D755" s="21" t="s">
        <v>64</v>
      </c>
      <c r="E755" s="42" t="s">
        <v>98</v>
      </c>
      <c r="F755" s="42" t="s">
        <v>42</v>
      </c>
      <c r="G755" s="10">
        <f>(C755-VLOOKUP(E755,Riders!$A$2:$E$7777,4,FALSE))/365</f>
        <v>20.147945205479452</v>
      </c>
      <c r="H755" s="4">
        <v>20</v>
      </c>
      <c r="I755" s="42">
        <v>5.0270000000000001</v>
      </c>
      <c r="J755" s="77">
        <f t="shared" si="41"/>
        <v>5.0149810597079467</v>
      </c>
      <c r="K755" s="41">
        <f t="shared" si="39"/>
        <v>-1.2018940292053415E-2</v>
      </c>
      <c r="L755" s="77">
        <f t="shared" si="40"/>
        <v>10.041981059707947</v>
      </c>
      <c r="M755" s="42">
        <v>71.698999999999998</v>
      </c>
    </row>
    <row r="756" spans="1:13">
      <c r="A756" s="21" t="s">
        <v>286</v>
      </c>
      <c r="B756" s="21">
        <v>2018</v>
      </c>
      <c r="C756" s="75">
        <v>43450</v>
      </c>
      <c r="D756" s="21" t="s">
        <v>64</v>
      </c>
      <c r="E756" s="42" t="s">
        <v>194</v>
      </c>
      <c r="F756" s="42" t="s">
        <v>50</v>
      </c>
      <c r="G756" s="10">
        <f>(C756-VLOOKUP(E756,Riders!$A$2:$E$7777,4,FALSE))/365</f>
        <v>30.967123287671232</v>
      </c>
      <c r="H756" s="4">
        <v>21</v>
      </c>
      <c r="I756" s="42">
        <v>4.9580000000000002</v>
      </c>
      <c r="J756" s="77">
        <f t="shared" si="41"/>
        <v>5.087063269947123</v>
      </c>
      <c r="K756" s="41">
        <f t="shared" si="39"/>
        <v>0.12906326994712281</v>
      </c>
      <c r="L756" s="77">
        <f t="shared" si="40"/>
        <v>10.045063269947123</v>
      </c>
      <c r="M756" s="42">
        <v>71.677000000000007</v>
      </c>
    </row>
    <row r="757" spans="1:13">
      <c r="A757" s="21" t="s">
        <v>286</v>
      </c>
      <c r="B757" s="21">
        <v>2018</v>
      </c>
      <c r="C757" s="75">
        <v>43450</v>
      </c>
      <c r="D757" s="21" t="s">
        <v>64</v>
      </c>
      <c r="E757" s="42" t="s">
        <v>169</v>
      </c>
      <c r="F757" s="42" t="s">
        <v>80</v>
      </c>
      <c r="G757" s="10">
        <f>(C757-VLOOKUP(E757,Riders!$A$2:$E$7777,4,FALSE))/365</f>
        <v>28.473972602739725</v>
      </c>
      <c r="H757" s="4">
        <v>22</v>
      </c>
      <c r="I757" s="42">
        <v>4.9790000000000001</v>
      </c>
      <c r="J757" s="77">
        <f t="shared" si="41"/>
        <v>5.1050336134453778</v>
      </c>
      <c r="K757" s="41">
        <f t="shared" si="39"/>
        <v>0.12603361344537767</v>
      </c>
      <c r="L757" s="77">
        <f t="shared" si="40"/>
        <v>10.084033613445378</v>
      </c>
      <c r="M757" s="42">
        <v>71.400000000000006</v>
      </c>
    </row>
    <row r="758" spans="1:13">
      <c r="A758" s="21" t="s">
        <v>286</v>
      </c>
      <c r="B758" s="21">
        <v>2018</v>
      </c>
      <c r="C758" s="75">
        <v>43450</v>
      </c>
      <c r="D758" s="21" t="s">
        <v>64</v>
      </c>
      <c r="E758" s="42" t="s">
        <v>256</v>
      </c>
      <c r="F758" s="42" t="s">
        <v>254</v>
      </c>
      <c r="G758" s="10">
        <f>(C758-VLOOKUP(E758,Riders!$A$2:$E$7777,4,FALSE))/365</f>
        <v>21.257534246575343</v>
      </c>
      <c r="H758" s="4">
        <v>23</v>
      </c>
      <c r="I758" s="42">
        <v>5.0119999999999996</v>
      </c>
      <c r="J758" s="77">
        <f t="shared" si="41"/>
        <v>5.0819296228795752</v>
      </c>
      <c r="K758" s="41">
        <f t="shared" si="39"/>
        <v>6.9929622879575604E-2</v>
      </c>
      <c r="L758" s="77">
        <f t="shared" si="40"/>
        <v>10.093929622879575</v>
      </c>
      <c r="M758" s="42">
        <v>71.33</v>
      </c>
    </row>
    <row r="759" spans="1:13">
      <c r="A759" s="21" t="s">
        <v>286</v>
      </c>
      <c r="B759" s="21">
        <v>2018</v>
      </c>
      <c r="C759" s="75">
        <v>43450</v>
      </c>
      <c r="D759" s="21" t="s">
        <v>64</v>
      </c>
      <c r="E759" s="42" t="s">
        <v>91</v>
      </c>
      <c r="F759" s="42" t="s">
        <v>50</v>
      </c>
      <c r="G759" s="10">
        <f>(C759-VLOOKUP(E759,Riders!$A$2:$E$7777,4,FALSE))/365</f>
        <v>23.07123287671233</v>
      </c>
      <c r="H759" s="4">
        <v>24</v>
      </c>
      <c r="I759" s="42">
        <v>4.9770000000000003</v>
      </c>
      <c r="J759" s="77">
        <f t="shared" si="41"/>
        <v>5.1299653836435599</v>
      </c>
      <c r="K759" s="41">
        <f t="shared" si="39"/>
        <v>0.1529653836435596</v>
      </c>
      <c r="L759" s="77">
        <f t="shared" si="40"/>
        <v>10.10696538364356</v>
      </c>
      <c r="M759" s="42">
        <v>71.238</v>
      </c>
    </row>
    <row r="760" spans="1:13">
      <c r="A760" s="21" t="s">
        <v>286</v>
      </c>
      <c r="B760" s="21">
        <v>2018</v>
      </c>
      <c r="C760" s="75">
        <v>43450</v>
      </c>
      <c r="D760" s="21" t="s">
        <v>64</v>
      </c>
      <c r="E760" s="42" t="s">
        <v>287</v>
      </c>
      <c r="F760" s="42" t="s">
        <v>205</v>
      </c>
      <c r="G760" s="10">
        <f>(C760-VLOOKUP(E760,Riders!$A$2:$E$7777,4,FALSE))/365</f>
        <v>36.364383561643834</v>
      </c>
      <c r="H760" s="4">
        <v>25</v>
      </c>
      <c r="I760" s="42">
        <v>5.0110000000000001</v>
      </c>
      <c r="J760" s="77">
        <f t="shared" si="41"/>
        <v>5.0969586135250102</v>
      </c>
      <c r="K760" s="41">
        <f t="shared" si="39"/>
        <v>8.5958613525010108E-2</v>
      </c>
      <c r="L760" s="77">
        <f t="shared" si="40"/>
        <v>10.10795861352501</v>
      </c>
      <c r="M760" s="42">
        <v>71.230999999999995</v>
      </c>
    </row>
    <row r="761" spans="1:13">
      <c r="A761" s="21" t="s">
        <v>286</v>
      </c>
      <c r="B761" s="21">
        <v>2018</v>
      </c>
      <c r="C761" s="75">
        <v>43450</v>
      </c>
      <c r="D761" s="21" t="s">
        <v>64</v>
      </c>
      <c r="E761" s="42" t="s">
        <v>375</v>
      </c>
      <c r="F761" s="42" t="s">
        <v>196</v>
      </c>
      <c r="G761" s="10">
        <f>(C761-VLOOKUP(E761,Riders!$A$2:$E$7777,4,FALSE))/365</f>
        <v>29.794520547945204</v>
      </c>
      <c r="H761" s="4">
        <v>26</v>
      </c>
      <c r="I761" s="42">
        <v>4.9969999999999999</v>
      </c>
      <c r="J761" s="77">
        <f t="shared" si="41"/>
        <v>5.1369939196036487</v>
      </c>
      <c r="K761" s="41">
        <f t="shared" si="39"/>
        <v>0.13999391960364882</v>
      </c>
      <c r="L761" s="77">
        <f t="shared" si="40"/>
        <v>10.133993919603649</v>
      </c>
      <c r="M761" s="42">
        <v>71.048000000000002</v>
      </c>
    </row>
    <row r="762" spans="1:13">
      <c r="A762" s="21" t="s">
        <v>286</v>
      </c>
      <c r="B762" s="21">
        <v>2018</v>
      </c>
      <c r="C762" s="75">
        <v>43450</v>
      </c>
      <c r="D762" s="21" t="s">
        <v>64</v>
      </c>
      <c r="E762" s="42" t="s">
        <v>213</v>
      </c>
      <c r="F762" s="42" t="s">
        <v>214</v>
      </c>
      <c r="G762" s="10">
        <f>(C762-VLOOKUP(E762,Riders!$A$2:$E$7777,4,FALSE))/365</f>
        <v>26.709589041095889</v>
      </c>
      <c r="H762" s="4">
        <v>27</v>
      </c>
      <c r="I762" s="42">
        <v>5</v>
      </c>
      <c r="J762" s="77">
        <f t="shared" si="41"/>
        <v>5.1379892987890745</v>
      </c>
      <c r="K762" s="41">
        <f t="shared" si="39"/>
        <v>0.13798929878907451</v>
      </c>
      <c r="L762" s="77">
        <f t="shared" si="40"/>
        <v>10.137989298789075</v>
      </c>
      <c r="M762" s="42">
        <v>71.02</v>
      </c>
    </row>
    <row r="763" spans="1:13">
      <c r="A763" s="21" t="s">
        <v>286</v>
      </c>
      <c r="B763" s="21">
        <v>2018</v>
      </c>
      <c r="C763" s="75">
        <v>43450</v>
      </c>
      <c r="D763" s="21" t="s">
        <v>64</v>
      </c>
      <c r="E763" s="42" t="s">
        <v>57</v>
      </c>
      <c r="F763" s="42" t="s">
        <v>35</v>
      </c>
      <c r="G763" s="10">
        <f>(C763-VLOOKUP(E763,Riders!$A$2:$E$7777,4,FALSE))/365</f>
        <v>25.093150684931508</v>
      </c>
      <c r="H763" s="4">
        <v>28</v>
      </c>
      <c r="I763" s="42">
        <v>5.0220000000000002</v>
      </c>
      <c r="J763" s="77">
        <f t="shared" si="41"/>
        <v>5.1249904308243028</v>
      </c>
      <c r="K763" s="41">
        <f t="shared" si="39"/>
        <v>0.10299043082430259</v>
      </c>
      <c r="L763" s="77">
        <f t="shared" si="40"/>
        <v>10.146990430824303</v>
      </c>
      <c r="M763" s="42">
        <v>70.956999999999994</v>
      </c>
    </row>
    <row r="764" spans="1:13">
      <c r="A764" s="21" t="s">
        <v>286</v>
      </c>
      <c r="B764" s="21">
        <v>2018</v>
      </c>
      <c r="C764" s="75">
        <v>43450</v>
      </c>
      <c r="D764" s="21" t="s">
        <v>64</v>
      </c>
      <c r="E764" s="42" t="s">
        <v>311</v>
      </c>
      <c r="F764" s="42" t="s">
        <v>40</v>
      </c>
      <c r="G764" s="10">
        <f>(C764-VLOOKUP(E764,Riders!$A$2:$E$7777,4,FALSE))/365</f>
        <v>24.758904109589039</v>
      </c>
      <c r="H764" s="4">
        <v>29</v>
      </c>
      <c r="I764" s="42">
        <v>5.0570000000000004</v>
      </c>
      <c r="J764" s="77">
        <f t="shared" si="41"/>
        <v>5.1080407307534834</v>
      </c>
      <c r="K764" s="41">
        <f t="shared" si="39"/>
        <v>5.1040730753483032E-2</v>
      </c>
      <c r="L764" s="77">
        <f t="shared" si="40"/>
        <v>10.165040730753484</v>
      </c>
      <c r="M764" s="42">
        <v>70.831000000000003</v>
      </c>
    </row>
    <row r="765" spans="1:13">
      <c r="A765" s="21" t="s">
        <v>286</v>
      </c>
      <c r="B765" s="21">
        <v>2018</v>
      </c>
      <c r="C765" s="75">
        <v>43450</v>
      </c>
      <c r="D765" s="21" t="s">
        <v>64</v>
      </c>
      <c r="E765" t="s">
        <v>151</v>
      </c>
      <c r="F765" s="42" t="s">
        <v>152</v>
      </c>
      <c r="G765" s="10">
        <f>(C765-VLOOKUP(E765,Riders!$A$2:$E$7777,4,FALSE))/365</f>
        <v>30.041095890410958</v>
      </c>
      <c r="H765" s="4">
        <v>30</v>
      </c>
      <c r="I765" s="42">
        <v>5.03</v>
      </c>
      <c r="J765" s="77">
        <f t="shared" si="41"/>
        <v>5.1350407307534836</v>
      </c>
      <c r="K765" s="41">
        <f t="shared" si="39"/>
        <v>0.1050407307534833</v>
      </c>
      <c r="L765" s="77">
        <f t="shared" si="40"/>
        <v>10.165040730753484</v>
      </c>
      <c r="M765" s="42">
        <v>70.831000000000003</v>
      </c>
    </row>
    <row r="766" spans="1:13">
      <c r="A766" s="21" t="s">
        <v>286</v>
      </c>
      <c r="B766" s="21">
        <v>2018</v>
      </c>
      <c r="C766" s="75">
        <v>43450</v>
      </c>
      <c r="D766" s="21" t="s">
        <v>64</v>
      </c>
      <c r="E766" s="42" t="s">
        <v>787</v>
      </c>
      <c r="F766" s="42" t="s">
        <v>196</v>
      </c>
      <c r="G766" s="10">
        <f>(C766-VLOOKUP(E766,Riders!$A$2:$E$7777,4,FALSE))/365</f>
        <v>24.797260273972604</v>
      </c>
      <c r="H766" s="4">
        <v>31</v>
      </c>
      <c r="I766" s="42">
        <v>5.0250000000000004</v>
      </c>
      <c r="J766" s="77">
        <f t="shared" si="41"/>
        <v>5.1410454083361579</v>
      </c>
      <c r="K766" s="41">
        <f t="shared" si="39"/>
        <v>0.11604540833615751</v>
      </c>
      <c r="L766" s="77">
        <f t="shared" si="40"/>
        <v>10.166045408336158</v>
      </c>
      <c r="M766" s="42">
        <v>70.823999999999998</v>
      </c>
    </row>
    <row r="767" spans="1:13">
      <c r="A767" s="21" t="s">
        <v>286</v>
      </c>
      <c r="B767" s="21">
        <v>2018</v>
      </c>
      <c r="C767" s="75">
        <v>43450</v>
      </c>
      <c r="D767" s="21" t="s">
        <v>64</v>
      </c>
      <c r="E767" s="42" t="s">
        <v>165</v>
      </c>
      <c r="F767" s="42" t="s">
        <v>44</v>
      </c>
      <c r="G767" s="10">
        <f>(C767-VLOOKUP(E767,Riders!$A$2:$E$7777,4,FALSE))/365</f>
        <v>28.956164383561642</v>
      </c>
      <c r="H767" s="4">
        <v>32</v>
      </c>
      <c r="I767" s="42">
        <v>5.0519999999999996</v>
      </c>
      <c r="J767" s="77">
        <f t="shared" si="41"/>
        <v>5.1199339389401413</v>
      </c>
      <c r="K767" s="41">
        <f t="shared" si="39"/>
        <v>6.7933938940141658E-2</v>
      </c>
      <c r="L767" s="77">
        <f t="shared" si="40"/>
        <v>10.171933938940141</v>
      </c>
      <c r="M767" s="42">
        <v>70.783000000000001</v>
      </c>
    </row>
    <row r="768" spans="1:13">
      <c r="A768" s="21" t="s">
        <v>286</v>
      </c>
      <c r="B768" s="21">
        <v>2018</v>
      </c>
      <c r="C768" s="75">
        <v>43450</v>
      </c>
      <c r="D768" s="21" t="s">
        <v>64</v>
      </c>
      <c r="E768" s="42" t="s">
        <v>227</v>
      </c>
      <c r="F768" s="42" t="s">
        <v>150</v>
      </c>
      <c r="G768" s="10">
        <f>(C768-VLOOKUP(E768,Riders!$A$2:$E$7777,4,FALSE))/365</f>
        <v>20.81095890410959</v>
      </c>
      <c r="H768" s="4">
        <v>33</v>
      </c>
      <c r="I768" s="42">
        <v>5.0750000000000002</v>
      </c>
      <c r="J768" s="77">
        <f t="shared" si="41"/>
        <v>5.172943294713769</v>
      </c>
      <c r="K768" s="41">
        <f t="shared" si="39"/>
        <v>9.7943294713768836E-2</v>
      </c>
      <c r="L768" s="77">
        <f t="shared" si="40"/>
        <v>10.247943294713769</v>
      </c>
      <c r="M768" s="42">
        <v>70.257999999999996</v>
      </c>
    </row>
    <row r="769" spans="1:13">
      <c r="A769" s="21" t="s">
        <v>286</v>
      </c>
      <c r="B769" s="21">
        <v>2018</v>
      </c>
      <c r="C769" s="75">
        <v>43450</v>
      </c>
      <c r="D769" s="21" t="s">
        <v>64</v>
      </c>
      <c r="E769" t="s">
        <v>184</v>
      </c>
      <c r="F769" s="42" t="s">
        <v>93</v>
      </c>
      <c r="G769" s="10">
        <f>(C769-VLOOKUP(E769,Riders!$A$2:$E$7777,4,FALSE))/365</f>
        <v>23.969863013698632</v>
      </c>
      <c r="H769" s="4">
        <v>34</v>
      </c>
      <c r="I769" s="42">
        <v>5.0679999999999996</v>
      </c>
      <c r="J769" s="77">
        <f t="shared" si="41"/>
        <v>5.2030413694721833</v>
      </c>
      <c r="K769" s="41">
        <f t="shared" si="39"/>
        <v>0.1350413694721837</v>
      </c>
      <c r="L769" s="77">
        <f t="shared" si="40"/>
        <v>10.271041369472183</v>
      </c>
      <c r="M769" s="42">
        <v>70.099999999999994</v>
      </c>
    </row>
    <row r="770" spans="1:13">
      <c r="A770" s="21" t="s">
        <v>286</v>
      </c>
      <c r="B770" s="21">
        <v>2018</v>
      </c>
      <c r="C770" s="75">
        <v>43450</v>
      </c>
      <c r="D770" s="21" t="s">
        <v>64</v>
      </c>
      <c r="E770" t="s">
        <v>280</v>
      </c>
      <c r="F770" s="42" t="s">
        <v>222</v>
      </c>
      <c r="G770" s="10">
        <f>(C770-VLOOKUP(E770,Riders!$A$2:$E$7777,4,FALSE))/365</f>
        <v>24.610958904109587</v>
      </c>
      <c r="H770" s="4">
        <v>35</v>
      </c>
      <c r="I770" s="42">
        <v>5.0869999999999997</v>
      </c>
      <c r="J770" s="77">
        <f t="shared" si="41"/>
        <v>5.2119558003146906</v>
      </c>
      <c r="K770" s="41">
        <f t="shared" si="39"/>
        <v>0.12495580031469089</v>
      </c>
      <c r="L770" s="77">
        <f t="shared" si="40"/>
        <v>10.29895580031469</v>
      </c>
      <c r="M770" s="42">
        <v>69.91</v>
      </c>
    </row>
    <row r="771" spans="1:13">
      <c r="A771" s="28" t="s">
        <v>215</v>
      </c>
      <c r="B771" s="28">
        <v>2018</v>
      </c>
      <c r="C771" s="44">
        <v>43436</v>
      </c>
      <c r="D771" s="28" t="s">
        <v>64</v>
      </c>
      <c r="E771" s="40" t="s">
        <v>200</v>
      </c>
      <c r="F771" s="40" t="s">
        <v>44</v>
      </c>
      <c r="G771" s="10">
        <f>(C771-VLOOKUP(E771,Riders!$A$2:$E$7777,4,FALSE))/365</f>
        <v>23.386301369863013</v>
      </c>
      <c r="H771" s="1">
        <v>1</v>
      </c>
      <c r="I771" s="40">
        <v>4.7770000000000001</v>
      </c>
      <c r="J771" s="86">
        <v>4.8070266222961733</v>
      </c>
      <c r="K771" s="41">
        <f t="shared" si="39"/>
        <v>3.0026622296173144E-2</v>
      </c>
      <c r="L771" s="86">
        <v>9.5840266222961734</v>
      </c>
      <c r="M771" s="40">
        <v>75.125</v>
      </c>
    </row>
    <row r="772" spans="1:13">
      <c r="A772" s="28" t="s">
        <v>215</v>
      </c>
      <c r="B772" s="28">
        <v>2018</v>
      </c>
      <c r="C772" s="44">
        <v>43436</v>
      </c>
      <c r="D772" s="28" t="s">
        <v>64</v>
      </c>
      <c r="E772" s="40" t="s">
        <v>21</v>
      </c>
      <c r="F772" s="40" t="s">
        <v>22</v>
      </c>
      <c r="G772" s="10">
        <f>(C772-VLOOKUP(E772,Riders!$A$2:$E$7777,4,FALSE))/365</f>
        <v>25.731506849315068</v>
      </c>
      <c r="H772" s="1">
        <v>2</v>
      </c>
      <c r="I772" s="40">
        <v>4.7699999999999996</v>
      </c>
      <c r="J772" s="86">
        <v>4.8200263725725243</v>
      </c>
      <c r="K772" s="41">
        <f t="shared" si="39"/>
        <v>5.0026372572524735E-2</v>
      </c>
      <c r="L772" s="86">
        <v>9.5900263725725239</v>
      </c>
      <c r="M772" s="40">
        <v>75.078000000000003</v>
      </c>
    </row>
    <row r="773" spans="1:13">
      <c r="A773" s="28" t="s">
        <v>215</v>
      </c>
      <c r="B773" s="28">
        <v>2018</v>
      </c>
      <c r="C773" s="44">
        <v>43436</v>
      </c>
      <c r="D773" s="28" t="s">
        <v>64</v>
      </c>
      <c r="E773" s="40" t="s">
        <v>104</v>
      </c>
      <c r="F773" s="40" t="s">
        <v>100</v>
      </c>
      <c r="G773" s="10">
        <f>(C773-VLOOKUP(E773,Riders!$A$2:$E$7777,4,FALSE))/365</f>
        <v>26.290410958904111</v>
      </c>
      <c r="H773" s="1">
        <v>3</v>
      </c>
      <c r="I773" s="40">
        <v>4.7949999999999999</v>
      </c>
      <c r="J773" s="86">
        <v>4.8639841968286337</v>
      </c>
      <c r="K773" s="41">
        <f t="shared" si="39"/>
        <v>6.898419682863377E-2</v>
      </c>
      <c r="L773" s="86">
        <v>9.6589841968286336</v>
      </c>
      <c r="M773" s="40">
        <v>74.542000000000002</v>
      </c>
    </row>
    <row r="774" spans="1:13">
      <c r="A774" s="28" t="s">
        <v>215</v>
      </c>
      <c r="B774" s="28">
        <v>2018</v>
      </c>
      <c r="C774" s="44">
        <v>43436</v>
      </c>
      <c r="D774" s="28" t="s">
        <v>64</v>
      </c>
      <c r="E774" s="40" t="s">
        <v>871</v>
      </c>
      <c r="F774" s="40" t="s">
        <v>26</v>
      </c>
      <c r="G774" s="10">
        <f>(C774-VLOOKUP(E774,Riders!$A$2:$E$7777,4,FALSE))/365</f>
        <v>30.860273972602741</v>
      </c>
      <c r="H774" s="28">
        <v>4</v>
      </c>
      <c r="I774" s="40">
        <v>4.8010000000000002</v>
      </c>
      <c r="J774" s="86">
        <v>4.9030271712760793</v>
      </c>
      <c r="K774" s="41">
        <f t="shared" si="39"/>
        <v>0.10202717127607919</v>
      </c>
      <c r="L774" s="86">
        <v>9.7040271712760795</v>
      </c>
      <c r="M774" s="40">
        <v>74.195999999999998</v>
      </c>
    </row>
    <row r="775" spans="1:13">
      <c r="A775" s="28" t="s">
        <v>215</v>
      </c>
      <c r="B775" s="28">
        <v>2018</v>
      </c>
      <c r="C775" s="44">
        <v>43436</v>
      </c>
      <c r="D775" s="28" t="s">
        <v>64</v>
      </c>
      <c r="E775" t="s">
        <v>198</v>
      </c>
      <c r="F775" s="40" t="s">
        <v>226</v>
      </c>
      <c r="G775" s="10">
        <f>(C775-VLOOKUP(E775,Riders!$A$2:$E$7777,4,FALSE))/365</f>
        <v>25.986301369863014</v>
      </c>
      <c r="H775" s="28">
        <v>5</v>
      </c>
      <c r="I775" s="40">
        <v>4.8259999999999996</v>
      </c>
      <c r="J775" s="86">
        <v>4.9310230238640509</v>
      </c>
      <c r="K775" s="41">
        <f t="shared" si="39"/>
        <v>0.10502302386405127</v>
      </c>
      <c r="L775" s="86">
        <v>9.7570230238640505</v>
      </c>
      <c r="M775" s="40">
        <v>73.793000000000006</v>
      </c>
    </row>
    <row r="776" spans="1:13">
      <c r="A776" s="28" t="s">
        <v>215</v>
      </c>
      <c r="B776" s="28">
        <v>2018</v>
      </c>
      <c r="C776" s="44">
        <v>43436</v>
      </c>
      <c r="D776" s="28" t="s">
        <v>64</v>
      </c>
      <c r="E776" s="40" t="s">
        <v>126</v>
      </c>
      <c r="F776" s="40" t="s">
        <v>102</v>
      </c>
      <c r="G776" s="10">
        <f>(C776-VLOOKUP(E776,Riders!$A$2:$E$7777,4,FALSE))/365</f>
        <v>20.205479452054796</v>
      </c>
      <c r="H776" s="28">
        <v>6</v>
      </c>
      <c r="I776" s="40">
        <v>4.8019999999999996</v>
      </c>
      <c r="J776" s="86">
        <v>4.962962771079436</v>
      </c>
      <c r="K776" s="41">
        <f t="shared" si="39"/>
        <v>0.16096277107943635</v>
      </c>
      <c r="L776" s="86">
        <v>9.7649627710794356</v>
      </c>
      <c r="M776" s="40">
        <v>73.733000000000004</v>
      </c>
    </row>
    <row r="777" spans="1:13">
      <c r="A777" s="28" t="s">
        <v>215</v>
      </c>
      <c r="B777" s="28">
        <v>2018</v>
      </c>
      <c r="C777" s="44">
        <v>43436</v>
      </c>
      <c r="D777" s="28" t="s">
        <v>64</v>
      </c>
      <c r="E777" s="40" t="s">
        <v>94</v>
      </c>
      <c r="F777" s="40" t="s">
        <v>26</v>
      </c>
      <c r="G777" s="10">
        <f>(C777-VLOOKUP(E777,Riders!$A$2:$E$7777,4,FALSE))/365</f>
        <v>19.876712328767123</v>
      </c>
      <c r="H777" s="28">
        <v>7</v>
      </c>
      <c r="I777" s="40">
        <v>4.8559999999999999</v>
      </c>
      <c r="J777" s="86">
        <v>4.912009768009769</v>
      </c>
      <c r="K777" s="41">
        <f t="shared" si="39"/>
        <v>5.600976800976909E-2</v>
      </c>
      <c r="L777" s="86">
        <v>9.7680097680097688</v>
      </c>
      <c r="M777" s="40">
        <v>73.709999999999994</v>
      </c>
    </row>
    <row r="778" spans="1:13">
      <c r="A778" s="28" t="s">
        <v>215</v>
      </c>
      <c r="B778" s="28">
        <v>2018</v>
      </c>
      <c r="C778" s="44">
        <v>43436</v>
      </c>
      <c r="D778" s="28" t="s">
        <v>64</v>
      </c>
      <c r="E778" s="40" t="s">
        <v>199</v>
      </c>
      <c r="F778" s="40" t="s">
        <v>37</v>
      </c>
      <c r="G778" s="10">
        <f>(C778-VLOOKUP(E778,Riders!$A$2:$E$7777,4,FALSE))/365</f>
        <v>24.090410958904108</v>
      </c>
      <c r="H778" s="28">
        <v>8</v>
      </c>
      <c r="I778" s="40">
        <v>4.8449999999999998</v>
      </c>
      <c r="J778" s="86">
        <v>4.9289767868051308</v>
      </c>
      <c r="K778" s="41">
        <f t="shared" si="39"/>
        <v>8.3976786805131098E-2</v>
      </c>
      <c r="L778" s="86">
        <v>9.7739767868051306</v>
      </c>
      <c r="M778" s="40">
        <v>73.665000000000006</v>
      </c>
    </row>
    <row r="779" spans="1:13">
      <c r="A779" s="28" t="s">
        <v>215</v>
      </c>
      <c r="B779" s="28">
        <v>2018</v>
      </c>
      <c r="C779" s="44">
        <v>43436</v>
      </c>
      <c r="D779" s="28" t="s">
        <v>64</v>
      </c>
      <c r="E779" s="40" t="s">
        <v>192</v>
      </c>
      <c r="F779" s="40" t="s">
        <v>28</v>
      </c>
      <c r="G779" s="10">
        <f>(C779-VLOOKUP(E779,Riders!$A$2:$E$7777,4,FALSE))/365</f>
        <v>31.457534246575342</v>
      </c>
      <c r="H779" s="28">
        <v>9</v>
      </c>
      <c r="I779" s="40">
        <v>4.8310000000000004</v>
      </c>
      <c r="J779" s="86">
        <v>4.9460294125634823</v>
      </c>
      <c r="K779" s="41">
        <f t="shared" si="39"/>
        <v>0.11502941256348187</v>
      </c>
      <c r="L779" s="86">
        <v>9.7770294125634827</v>
      </c>
      <c r="M779" s="40">
        <v>73.641999999999996</v>
      </c>
    </row>
    <row r="780" spans="1:13">
      <c r="A780" s="28" t="s">
        <v>215</v>
      </c>
      <c r="B780" s="28">
        <v>2018</v>
      </c>
      <c r="C780" s="44">
        <v>43436</v>
      </c>
      <c r="D780" s="28" t="s">
        <v>64</v>
      </c>
      <c r="E780" s="40" t="s">
        <v>190</v>
      </c>
      <c r="F780" s="40" t="s">
        <v>111</v>
      </c>
      <c r="G780" s="10">
        <f>(C780-VLOOKUP(E780,Riders!$A$2:$E$7777,4,FALSE))/365</f>
        <v>30.715068493150685</v>
      </c>
      <c r="H780" s="28">
        <v>10</v>
      </c>
      <c r="I780" s="40">
        <v>4.899</v>
      </c>
      <c r="J780" s="86">
        <v>4.8930548355070789</v>
      </c>
      <c r="K780" s="41">
        <f t="shared" si="39"/>
        <v>-5.9451644929211511E-3</v>
      </c>
      <c r="L780" s="86">
        <v>9.7920548355070789</v>
      </c>
      <c r="M780" s="40">
        <v>73.528999999999996</v>
      </c>
    </row>
    <row r="781" spans="1:13">
      <c r="A781" s="28" t="s">
        <v>215</v>
      </c>
      <c r="B781" s="28">
        <v>2018</v>
      </c>
      <c r="C781" s="44">
        <v>43436</v>
      </c>
      <c r="D781" s="28" t="s">
        <v>64</v>
      </c>
      <c r="E781" s="40" t="s">
        <v>195</v>
      </c>
      <c r="F781" s="40" t="s">
        <v>196</v>
      </c>
      <c r="G781" s="10">
        <f>(C781-VLOOKUP(E781,Riders!$A$2:$E$7777,4,FALSE))/365</f>
        <v>32.717808219178082</v>
      </c>
      <c r="H781" s="28">
        <v>11</v>
      </c>
      <c r="I781" s="40"/>
      <c r="J781" s="86"/>
      <c r="K781" s="41">
        <f t="shared" si="39"/>
        <v>0</v>
      </c>
      <c r="L781" s="86"/>
      <c r="M781" s="40">
        <v>73.522000000000006</v>
      </c>
    </row>
    <row r="782" spans="1:13">
      <c r="A782" s="28" t="s">
        <v>215</v>
      </c>
      <c r="B782" s="28">
        <v>2018</v>
      </c>
      <c r="C782" s="44">
        <v>43436</v>
      </c>
      <c r="D782" s="28" t="s">
        <v>64</v>
      </c>
      <c r="E782" s="40" t="s">
        <v>259</v>
      </c>
      <c r="F782" s="40" t="s">
        <v>111</v>
      </c>
      <c r="G782" s="10">
        <f>(C782-VLOOKUP(E782,Riders!$A$2:$E$7777,4,FALSE))/365</f>
        <v>26.210958904109589</v>
      </c>
      <c r="H782" s="28">
        <v>12</v>
      </c>
      <c r="I782" s="40">
        <v>4.8369999999999997</v>
      </c>
      <c r="J782" s="86">
        <v>4.9579855115839297</v>
      </c>
      <c r="K782" s="41">
        <f t="shared" si="39"/>
        <v>0.12098551158393001</v>
      </c>
      <c r="L782" s="86">
        <v>9.7949855115839295</v>
      </c>
      <c r="M782" s="40">
        <v>73.507000000000005</v>
      </c>
    </row>
    <row r="783" spans="1:13">
      <c r="A783" s="28" t="s">
        <v>215</v>
      </c>
      <c r="B783" s="28">
        <v>2018</v>
      </c>
      <c r="C783" s="44">
        <v>43436</v>
      </c>
      <c r="D783" s="28" t="s">
        <v>64</v>
      </c>
      <c r="E783" s="40" t="s">
        <v>211</v>
      </c>
      <c r="F783" s="40" t="s">
        <v>40</v>
      </c>
      <c r="G783" s="10">
        <f>(C783-VLOOKUP(E783,Riders!$A$2:$E$7777,4,FALSE))/365</f>
        <v>27.534246575342465</v>
      </c>
      <c r="H783" s="28">
        <v>13</v>
      </c>
      <c r="I783" s="40">
        <v>4.8630000000000004</v>
      </c>
      <c r="J783" s="86">
        <v>4.9359847163057813</v>
      </c>
      <c r="K783" s="41">
        <f t="shared" si="39"/>
        <v>7.298471630578085E-2</v>
      </c>
      <c r="L783" s="86">
        <v>9.7989847163057817</v>
      </c>
      <c r="M783" s="40">
        <v>73.477000000000004</v>
      </c>
    </row>
    <row r="784" spans="1:13">
      <c r="A784" s="28" t="s">
        <v>215</v>
      </c>
      <c r="B784" s="28">
        <v>2018</v>
      </c>
      <c r="C784" s="44">
        <v>43436</v>
      </c>
      <c r="D784" s="28" t="s">
        <v>64</v>
      </c>
      <c r="E784" s="40" t="s">
        <v>141</v>
      </c>
      <c r="F784" s="40" t="s">
        <v>93</v>
      </c>
      <c r="G784" s="10">
        <f>(C784-VLOOKUP(E784,Riders!$A$2:$E$7777,4,FALSE))/365</f>
        <v>23.665753424657535</v>
      </c>
      <c r="H784" s="28">
        <v>14</v>
      </c>
      <c r="I784" s="40">
        <v>4.8390000000000004</v>
      </c>
      <c r="J784" s="86">
        <v>4.9659896502887015</v>
      </c>
      <c r="K784" s="41">
        <f t="shared" si="39"/>
        <v>0.12698965028870113</v>
      </c>
      <c r="L784" s="86">
        <v>9.804989650288702</v>
      </c>
      <c r="M784" s="40">
        <v>73.432000000000002</v>
      </c>
    </row>
    <row r="785" spans="1:13">
      <c r="A785" s="28" t="s">
        <v>215</v>
      </c>
      <c r="B785" s="28">
        <v>2018</v>
      </c>
      <c r="C785" s="44">
        <v>43436</v>
      </c>
      <c r="D785" s="28" t="s">
        <v>64</v>
      </c>
      <c r="E785" s="40" t="s">
        <v>123</v>
      </c>
      <c r="F785" s="40" t="s">
        <v>73</v>
      </c>
      <c r="G785" s="10">
        <f>(C785-VLOOKUP(E785,Riders!$A$2:$E$7777,4,FALSE))/365</f>
        <v>21.81095890410959</v>
      </c>
      <c r="H785" s="28">
        <v>15</v>
      </c>
      <c r="I785" s="40">
        <v>4.8559999999999999</v>
      </c>
      <c r="J785" s="86">
        <v>4.9599509202453991</v>
      </c>
      <c r="K785" s="41">
        <f t="shared" si="39"/>
        <v>0.1039509202453992</v>
      </c>
      <c r="L785" s="86">
        <v>9.8159509202453989</v>
      </c>
      <c r="M785" s="40">
        <v>73.349999999999994</v>
      </c>
    </row>
    <row r="786" spans="1:13">
      <c r="A786" s="28" t="s">
        <v>215</v>
      </c>
      <c r="B786" s="28">
        <v>2018</v>
      </c>
      <c r="C786" s="44">
        <v>43436</v>
      </c>
      <c r="D786" s="28" t="s">
        <v>64</v>
      </c>
      <c r="E786" s="40" t="s">
        <v>181</v>
      </c>
      <c r="F786" s="40" t="s">
        <v>32</v>
      </c>
      <c r="G786" s="10">
        <f>(C786-VLOOKUP(E786,Riders!$A$2:$E$7777,4,FALSE))/365</f>
        <v>27.432876712328767</v>
      </c>
      <c r="H786" s="28">
        <v>16</v>
      </c>
      <c r="I786" s="40">
        <v>4.867</v>
      </c>
      <c r="J786" s="86">
        <v>4.9599367254463074</v>
      </c>
      <c r="K786" s="41">
        <f t="shared" si="39"/>
        <v>9.2936725446307378E-2</v>
      </c>
      <c r="L786" s="86">
        <v>9.8269367254463074</v>
      </c>
      <c r="M786" s="40">
        <v>73.268000000000001</v>
      </c>
    </row>
    <row r="787" spans="1:13">
      <c r="A787" s="28" t="s">
        <v>215</v>
      </c>
      <c r="B787" s="28">
        <v>2018</v>
      </c>
      <c r="C787" s="44">
        <v>43436</v>
      </c>
      <c r="D787" s="28" t="s">
        <v>64</v>
      </c>
      <c r="E787" s="40" t="s">
        <v>172</v>
      </c>
      <c r="F787" s="40" t="s">
        <v>35</v>
      </c>
      <c r="G787" s="10">
        <f>(C787-VLOOKUP(E787,Riders!$A$2:$E$7777,4,FALSE))/365</f>
        <v>28.564383561643837</v>
      </c>
      <c r="H787" s="28">
        <v>17</v>
      </c>
      <c r="I787" s="40">
        <v>4.9039999999999999</v>
      </c>
      <c r="J787" s="86">
        <v>4.96793901335454</v>
      </c>
      <c r="K787" s="41">
        <f t="shared" ref="K787:K810" si="42">J787-I787</f>
        <v>6.3939013354540108E-2</v>
      </c>
      <c r="L787" s="86">
        <v>9.8719390133545399</v>
      </c>
      <c r="M787" s="40">
        <v>72.933999999999997</v>
      </c>
    </row>
    <row r="788" spans="1:13">
      <c r="A788" s="28" t="s">
        <v>215</v>
      </c>
      <c r="B788" s="28">
        <v>2018</v>
      </c>
      <c r="C788" s="44">
        <v>43436</v>
      </c>
      <c r="D788" s="28" t="s">
        <v>64</v>
      </c>
      <c r="E788" s="40" t="s">
        <v>310</v>
      </c>
      <c r="F788" s="40" t="s">
        <v>102</v>
      </c>
      <c r="G788" s="10">
        <f>(C788-VLOOKUP(E788,Riders!$A$2:$E$7777,4,FALSE))/365</f>
        <v>27.531506849315068</v>
      </c>
      <c r="H788" s="28">
        <v>18</v>
      </c>
      <c r="I788" s="40">
        <v>4.8760000000000003</v>
      </c>
      <c r="J788" s="86">
        <v>4.9979697472538023</v>
      </c>
      <c r="K788" s="41">
        <f t="shared" si="42"/>
        <v>0.12196974725380194</v>
      </c>
      <c r="L788" s="86">
        <v>9.8739697472538026</v>
      </c>
      <c r="M788" s="40">
        <v>72.918999999999997</v>
      </c>
    </row>
    <row r="789" spans="1:13">
      <c r="A789" s="28" t="s">
        <v>215</v>
      </c>
      <c r="B789" s="28">
        <v>2018</v>
      </c>
      <c r="C789" s="44">
        <v>43436</v>
      </c>
      <c r="D789" s="28" t="s">
        <v>64</v>
      </c>
      <c r="E789" s="40" t="s">
        <v>293</v>
      </c>
      <c r="F789" s="40" t="s">
        <v>22</v>
      </c>
      <c r="G789" s="10">
        <f>(C789-VLOOKUP(E789,Riders!$A$2:$E$7777,4,FALSE))/365</f>
        <v>20.986301369863014</v>
      </c>
      <c r="H789" s="28">
        <v>19</v>
      </c>
      <c r="I789" s="40">
        <v>4.9000000000000004</v>
      </c>
      <c r="J789" s="86">
        <v>4.9840002745555623</v>
      </c>
      <c r="K789" s="41">
        <f t="shared" si="42"/>
        <v>8.4000274555561916E-2</v>
      </c>
      <c r="L789" s="86">
        <v>9.8840002745555626</v>
      </c>
      <c r="M789" s="40">
        <v>72.844999999999999</v>
      </c>
    </row>
    <row r="790" spans="1:13">
      <c r="A790" s="28" t="s">
        <v>215</v>
      </c>
      <c r="B790" s="28">
        <v>2018</v>
      </c>
      <c r="C790" s="44">
        <v>43436</v>
      </c>
      <c r="D790" s="28" t="s">
        <v>64</v>
      </c>
      <c r="E790" s="40" t="s">
        <v>39</v>
      </c>
      <c r="F790" s="40" t="s">
        <v>40</v>
      </c>
      <c r="G790" s="10">
        <f>(C790-VLOOKUP(E790,Riders!$A$2:$E$7777,4,FALSE))/365</f>
        <v>25.830136986301369</v>
      </c>
      <c r="H790" s="28">
        <v>20</v>
      </c>
      <c r="I790" s="40">
        <v>4.9020000000000001</v>
      </c>
      <c r="J790" s="86">
        <v>4.9840359741864626</v>
      </c>
      <c r="K790" s="41">
        <f t="shared" si="42"/>
        <v>8.2035974186462468E-2</v>
      </c>
      <c r="L790" s="86">
        <v>9.8860359741864627</v>
      </c>
      <c r="M790" s="40">
        <v>72.83</v>
      </c>
    </row>
    <row r="791" spans="1:13">
      <c r="A791" s="28" t="s">
        <v>215</v>
      </c>
      <c r="B791" s="28">
        <v>2018</v>
      </c>
      <c r="C791" s="44">
        <v>43436</v>
      </c>
      <c r="D791" s="28" t="s">
        <v>64</v>
      </c>
      <c r="E791" s="40" t="s">
        <v>287</v>
      </c>
      <c r="F791" s="40" t="s">
        <v>205</v>
      </c>
      <c r="G791" s="10">
        <f>(C791-VLOOKUP(E791,Riders!$A$2:$E$7777,4,FALSE))/365</f>
        <v>36.326027397260276</v>
      </c>
      <c r="H791" s="28">
        <v>21</v>
      </c>
      <c r="I791" s="40">
        <v>4.907</v>
      </c>
      <c r="J791" s="86">
        <v>4.9850122001483808</v>
      </c>
      <c r="K791" s="41">
        <f t="shared" si="42"/>
        <v>7.8012200148380728E-2</v>
      </c>
      <c r="L791" s="86">
        <v>9.8920122001483808</v>
      </c>
      <c r="M791" s="40">
        <v>72.786000000000001</v>
      </c>
    </row>
    <row r="792" spans="1:13">
      <c r="A792" s="28" t="s">
        <v>215</v>
      </c>
      <c r="B792" s="28">
        <v>2018</v>
      </c>
      <c r="C792" s="44">
        <v>43436</v>
      </c>
      <c r="D792" s="28" t="s">
        <v>64</v>
      </c>
      <c r="E792" s="40" t="s">
        <v>98</v>
      </c>
      <c r="F792" s="40" t="s">
        <v>42</v>
      </c>
      <c r="G792" s="10">
        <f>(C792-VLOOKUP(E792,Riders!$A$2:$E$7777,4,FALSE))/365</f>
        <v>20.109589041095891</v>
      </c>
      <c r="H792" s="28">
        <v>22</v>
      </c>
      <c r="I792" s="40">
        <v>4.923</v>
      </c>
      <c r="J792" s="86">
        <v>4.9770371251392191</v>
      </c>
      <c r="K792" s="41">
        <f t="shared" si="42"/>
        <v>5.40371251392191E-2</v>
      </c>
      <c r="L792" s="86">
        <v>9.9000371251392192</v>
      </c>
      <c r="M792" s="40">
        <v>72.727000000000004</v>
      </c>
    </row>
    <row r="793" spans="1:13">
      <c r="A793" s="28" t="s">
        <v>215</v>
      </c>
      <c r="B793" s="28">
        <v>2018</v>
      </c>
      <c r="C793" s="44">
        <v>43436</v>
      </c>
      <c r="D793" s="28" t="s">
        <v>64</v>
      </c>
      <c r="E793" t="s">
        <v>95</v>
      </c>
      <c r="F793" s="40" t="s">
        <v>28</v>
      </c>
      <c r="G793" s="10">
        <f>(C793-VLOOKUP(E793,Riders!$A$2:$E$7777,4,FALSE))/365</f>
        <v>26.852054794520548</v>
      </c>
      <c r="H793" s="28">
        <v>23</v>
      </c>
      <c r="I793" s="40">
        <v>4.9119999999999999</v>
      </c>
      <c r="J793" s="86">
        <v>4.9919863545076906</v>
      </c>
      <c r="K793" s="41">
        <f t="shared" si="42"/>
        <v>7.9986354507690649E-2</v>
      </c>
      <c r="L793" s="86">
        <v>9.9039863545076905</v>
      </c>
      <c r="M793" s="40">
        <v>72.697999999999993</v>
      </c>
    </row>
    <row r="794" spans="1:13">
      <c r="A794" s="28" t="s">
        <v>215</v>
      </c>
      <c r="B794" s="28">
        <v>2018</v>
      </c>
      <c r="C794" s="44">
        <v>43436</v>
      </c>
      <c r="D794" s="28" t="s">
        <v>64</v>
      </c>
      <c r="E794" s="40" t="s">
        <v>255</v>
      </c>
      <c r="F794" s="40" t="s">
        <v>30</v>
      </c>
      <c r="G794" s="10">
        <f>(C794-VLOOKUP(E794,Riders!$A$2:$E$7777,4,FALSE))/365</f>
        <v>28.931506849315067</v>
      </c>
      <c r="H794" s="28">
        <v>24</v>
      </c>
      <c r="I794" s="40">
        <v>4.8979999999999997</v>
      </c>
      <c r="J794" s="86">
        <v>5.0279688159146367</v>
      </c>
      <c r="K794" s="41">
        <f t="shared" si="42"/>
        <v>0.12996881591463705</v>
      </c>
      <c r="L794" s="86">
        <v>9.9259688159146364</v>
      </c>
      <c r="M794" s="40">
        <v>72.537000000000006</v>
      </c>
    </row>
    <row r="795" spans="1:13">
      <c r="A795" s="28" t="s">
        <v>215</v>
      </c>
      <c r="B795" s="28">
        <v>2018</v>
      </c>
      <c r="C795" s="44">
        <v>43436</v>
      </c>
      <c r="D795" s="28" t="s">
        <v>64</v>
      </c>
      <c r="E795" t="s">
        <v>106</v>
      </c>
      <c r="F795" s="40" t="s">
        <v>107</v>
      </c>
      <c r="G795" s="10">
        <f>(C795-VLOOKUP(E795,Riders!$A$2:$E$7777,4,FALSE))/365</f>
        <v>25.136986301369863</v>
      </c>
      <c r="H795" s="28">
        <v>25</v>
      </c>
      <c r="I795" s="40">
        <v>4.9119999999999999</v>
      </c>
      <c r="J795" s="86">
        <v>5.026025369570319</v>
      </c>
      <c r="K795" s="41">
        <f t="shared" si="42"/>
        <v>0.11402536957031906</v>
      </c>
      <c r="L795" s="86">
        <v>9.9380253695703189</v>
      </c>
      <c r="M795" s="40">
        <v>72.448999999999998</v>
      </c>
    </row>
    <row r="796" spans="1:13">
      <c r="A796" s="28" t="s">
        <v>215</v>
      </c>
      <c r="B796" s="28">
        <v>2018</v>
      </c>
      <c r="C796" s="44">
        <v>43436</v>
      </c>
      <c r="D796" s="28" t="s">
        <v>64</v>
      </c>
      <c r="E796" s="40" t="s">
        <v>256</v>
      </c>
      <c r="F796" s="40" t="s">
        <v>254</v>
      </c>
      <c r="G796" s="10">
        <f>(C796-VLOOKUP(E796,Riders!$A$2:$E$7777,4,FALSE))/365</f>
        <v>21.219178082191782</v>
      </c>
      <c r="H796" s="28">
        <v>26</v>
      </c>
      <c r="I796" s="40">
        <v>4.9379999999999997</v>
      </c>
      <c r="J796" s="86">
        <v>5.0040049710024848</v>
      </c>
      <c r="K796" s="41">
        <f t="shared" si="42"/>
        <v>6.6004971002485036E-2</v>
      </c>
      <c r="L796" s="86">
        <v>9.9420049710024845</v>
      </c>
      <c r="M796" s="40">
        <v>72.42</v>
      </c>
    </row>
    <row r="797" spans="1:13">
      <c r="A797" s="28" t="s">
        <v>215</v>
      </c>
      <c r="B797" s="28">
        <v>2018</v>
      </c>
      <c r="C797" s="44">
        <v>43436</v>
      </c>
      <c r="D797" s="28" t="s">
        <v>64</v>
      </c>
      <c r="E797" s="40" t="s">
        <v>165</v>
      </c>
      <c r="F797" s="40" t="s">
        <v>44</v>
      </c>
      <c r="G797" s="10">
        <f>(C797-VLOOKUP(E797,Riders!$A$2:$E$7777,4,FALSE))/365</f>
        <v>28.917808219178081</v>
      </c>
      <c r="H797" s="28">
        <v>27</v>
      </c>
      <c r="I797" s="40">
        <v>4.95</v>
      </c>
      <c r="J797" s="86">
        <v>4.9929660420090309</v>
      </c>
      <c r="K797" s="41">
        <f t="shared" si="42"/>
        <v>4.2966042009030758E-2</v>
      </c>
      <c r="L797" s="86">
        <v>9.9429660420090311</v>
      </c>
      <c r="M797" s="40">
        <v>72.412999999999997</v>
      </c>
    </row>
    <row r="798" spans="1:13">
      <c r="A798" s="28" t="s">
        <v>215</v>
      </c>
      <c r="B798" s="28">
        <v>2018</v>
      </c>
      <c r="C798" s="44">
        <v>43436</v>
      </c>
      <c r="D798" s="28" t="s">
        <v>64</v>
      </c>
      <c r="E798" s="40" t="s">
        <v>237</v>
      </c>
      <c r="F798" s="40" t="s">
        <v>196</v>
      </c>
      <c r="G798" s="10">
        <f>(C798-VLOOKUP(E798,Riders!$A$2:$E$7777,4,FALSE))/365</f>
        <v>31.210958904109589</v>
      </c>
      <c r="H798" s="28">
        <v>28</v>
      </c>
      <c r="I798" s="40">
        <v>4.8920000000000003</v>
      </c>
      <c r="J798" s="86">
        <v>5.0579737431248448</v>
      </c>
      <c r="K798" s="41">
        <f t="shared" si="42"/>
        <v>0.16597374312484448</v>
      </c>
      <c r="L798" s="86">
        <v>9.9499737431248452</v>
      </c>
      <c r="M798" s="40">
        <v>72.361999999999995</v>
      </c>
    </row>
    <row r="799" spans="1:13">
      <c r="A799" s="28" t="s">
        <v>215</v>
      </c>
      <c r="B799" s="28">
        <v>2018</v>
      </c>
      <c r="C799" s="44">
        <v>43436</v>
      </c>
      <c r="D799" s="28" t="s">
        <v>64</v>
      </c>
      <c r="E799" s="40" t="s">
        <v>191</v>
      </c>
      <c r="F799" s="40" t="s">
        <v>30</v>
      </c>
      <c r="G799" s="10">
        <f>(C799-VLOOKUP(E799,Riders!$A$2:$E$7777,4,FALSE))/365</f>
        <v>32.873972602739727</v>
      </c>
      <c r="H799" s="28">
        <v>29</v>
      </c>
      <c r="I799" s="40">
        <v>4.9459999999999997</v>
      </c>
      <c r="J799" s="86">
        <v>5.0079629214881187</v>
      </c>
      <c r="K799" s="41">
        <f t="shared" si="42"/>
        <v>6.1962921488118994E-2</v>
      </c>
      <c r="L799" s="86">
        <v>9.9539629214881185</v>
      </c>
      <c r="M799" s="40">
        <v>72.332999999999998</v>
      </c>
    </row>
    <row r="800" spans="1:13">
      <c r="A800" s="28" t="s">
        <v>215</v>
      </c>
      <c r="B800" s="28">
        <v>2018</v>
      </c>
      <c r="C800" s="44">
        <v>43436</v>
      </c>
      <c r="D800" s="28" t="s">
        <v>64</v>
      </c>
      <c r="E800" s="40" t="s">
        <v>169</v>
      </c>
      <c r="F800" s="40" t="s">
        <v>80</v>
      </c>
      <c r="G800" s="10">
        <f>(C800-VLOOKUP(E800,Riders!$A$2:$E$7777,4,FALSE))/365</f>
        <v>28.435616438356163</v>
      </c>
      <c r="H800" s="28">
        <v>30</v>
      </c>
      <c r="I800" s="40">
        <v>4.9340000000000002</v>
      </c>
      <c r="J800" s="86">
        <v>5.0340192715039249</v>
      </c>
      <c r="K800" s="41">
        <f t="shared" si="42"/>
        <v>0.10001927150392476</v>
      </c>
      <c r="L800" s="86">
        <v>9.9680192715039251</v>
      </c>
      <c r="M800" s="40">
        <v>72.230999999999995</v>
      </c>
    </row>
    <row r="801" spans="1:13">
      <c r="A801" s="28" t="s">
        <v>215</v>
      </c>
      <c r="B801" s="28">
        <v>2018</v>
      </c>
      <c r="C801" s="44">
        <v>43436</v>
      </c>
      <c r="D801" s="28" t="s">
        <v>64</v>
      </c>
      <c r="E801" s="40" t="s">
        <v>285</v>
      </c>
      <c r="F801" s="40" t="s">
        <v>225</v>
      </c>
      <c r="G801" s="10">
        <f>(C801-VLOOKUP(E801,Riders!$A$2:$E$7777,4,FALSE))/365</f>
        <v>35.331506849315069</v>
      </c>
      <c r="H801" s="28">
        <v>31</v>
      </c>
      <c r="I801" s="40">
        <v>4.9269999999999996</v>
      </c>
      <c r="J801" s="86">
        <v>5.0849587284812419</v>
      </c>
      <c r="K801" s="41">
        <f t="shared" si="42"/>
        <v>0.15795872848124226</v>
      </c>
      <c r="L801" s="86">
        <v>10.011958728481241</v>
      </c>
      <c r="M801" s="40">
        <v>71.914000000000001</v>
      </c>
    </row>
    <row r="802" spans="1:13">
      <c r="A802" s="28" t="s">
        <v>215</v>
      </c>
      <c r="B802" s="28">
        <v>2018</v>
      </c>
      <c r="C802" s="44">
        <v>43436</v>
      </c>
      <c r="D802" s="28" t="s">
        <v>64</v>
      </c>
      <c r="E802" s="40" t="s">
        <v>194</v>
      </c>
      <c r="F802" s="40" t="s">
        <v>50</v>
      </c>
      <c r="G802" s="10">
        <f>(C802-VLOOKUP(E802,Riders!$A$2:$E$7777,4,FALSE))/365</f>
        <v>30.92876712328767</v>
      </c>
      <c r="H802" s="28">
        <v>32</v>
      </c>
      <c r="I802" s="40">
        <v>4.9450000000000003</v>
      </c>
      <c r="J802" s="86">
        <v>5.0719732045966772</v>
      </c>
      <c r="K802" s="41">
        <f t="shared" si="42"/>
        <v>0.12697320459667694</v>
      </c>
      <c r="L802" s="86">
        <v>10.016973204596678</v>
      </c>
      <c r="M802" s="40">
        <v>71.878</v>
      </c>
    </row>
    <row r="803" spans="1:13">
      <c r="A803" s="28" t="s">
        <v>215</v>
      </c>
      <c r="B803" s="28">
        <v>2018</v>
      </c>
      <c r="C803" s="44">
        <v>43436</v>
      </c>
      <c r="D803" s="28" t="s">
        <v>64</v>
      </c>
      <c r="E803" t="s">
        <v>151</v>
      </c>
      <c r="F803" s="40" t="s">
        <v>152</v>
      </c>
      <c r="G803" s="10">
        <f>(C803-VLOOKUP(E803,Riders!$A$2:$E$7777,4,FALSE))/365</f>
        <v>30.002739726027396</v>
      </c>
      <c r="H803" s="28">
        <v>33</v>
      </c>
      <c r="I803" s="40">
        <v>5.0090000000000003</v>
      </c>
      <c r="J803" s="86">
        <v>5.0290609812204607</v>
      </c>
      <c r="K803" s="41">
        <f t="shared" si="42"/>
        <v>2.0060981220460405E-2</v>
      </c>
      <c r="L803" s="86">
        <v>10.038060981220461</v>
      </c>
      <c r="M803" s="40">
        <v>71.727000000000004</v>
      </c>
    </row>
    <row r="804" spans="1:13">
      <c r="A804" s="28" t="s">
        <v>215</v>
      </c>
      <c r="B804" s="28">
        <v>2018</v>
      </c>
      <c r="C804" s="44">
        <v>43436</v>
      </c>
      <c r="D804" s="28" t="s">
        <v>64</v>
      </c>
      <c r="E804" s="40" t="s">
        <v>206</v>
      </c>
      <c r="F804" s="40" t="s">
        <v>56</v>
      </c>
      <c r="G804" s="10">
        <f>(C804-VLOOKUP(E804,Riders!$A$2:$E$7777,4,FALSE))/365</f>
        <v>25.194520547945206</v>
      </c>
      <c r="H804" s="28">
        <v>34</v>
      </c>
      <c r="I804" s="40">
        <v>4.976</v>
      </c>
      <c r="J804" s="86">
        <v>5.0749527465624338</v>
      </c>
      <c r="K804" s="41">
        <f t="shared" si="42"/>
        <v>9.8952746562433802E-2</v>
      </c>
      <c r="L804" s="86">
        <v>10.050952746562434</v>
      </c>
      <c r="M804" s="40">
        <v>71.635000000000005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213</v>
      </c>
      <c r="F805" s="40" t="s">
        <v>214</v>
      </c>
      <c r="G805" s="10">
        <f>(C805-VLOOKUP(E805,Riders!$A$2:$E$7777,4,FALSE))/365</f>
        <v>26.671232876712327</v>
      </c>
      <c r="H805" s="28">
        <v>35</v>
      </c>
      <c r="I805" s="40">
        <v>5.0030000000000001</v>
      </c>
      <c r="J805" s="86">
        <v>5.1670661054296847</v>
      </c>
      <c r="K805" s="41">
        <f t="shared" si="42"/>
        <v>0.16406610542968458</v>
      </c>
      <c r="L805" s="86">
        <v>10.170066105429685</v>
      </c>
      <c r="M805" s="40">
        <v>70.796000000000006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91</v>
      </c>
      <c r="F806" s="40" t="s">
        <v>50</v>
      </c>
      <c r="G806" s="10">
        <f>(C806-VLOOKUP(E806,Riders!$A$2:$E$7777,4,FALSE))/365</f>
        <v>23.032876712328768</v>
      </c>
      <c r="H806" s="28">
        <v>36</v>
      </c>
      <c r="I806" s="40">
        <v>4.9850000000000003</v>
      </c>
      <c r="J806" s="86">
        <v>5.1929731697318386</v>
      </c>
      <c r="K806" s="41">
        <f t="shared" si="42"/>
        <v>0.20797316973183833</v>
      </c>
      <c r="L806" s="86">
        <v>10.177973169731839</v>
      </c>
      <c r="M806" s="40">
        <v>70.741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t="s">
        <v>184</v>
      </c>
      <c r="F807" s="40" t="s">
        <v>93</v>
      </c>
      <c r="G807" s="10">
        <f>(C807-VLOOKUP(E807,Riders!$A$2:$E$7777,4,FALSE))/365</f>
        <v>23.931506849315067</v>
      </c>
      <c r="H807" s="28">
        <v>37</v>
      </c>
      <c r="I807" s="40">
        <v>5.0289999999999999</v>
      </c>
      <c r="J807" s="86">
        <v>5.1659789728558678</v>
      </c>
      <c r="K807" s="41">
        <f t="shared" si="42"/>
        <v>0.13697897285586791</v>
      </c>
      <c r="L807" s="86">
        <v>10.194978972855868</v>
      </c>
      <c r="M807" s="40">
        <v>70.623000000000005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57</v>
      </c>
      <c r="F808" s="40" t="s">
        <v>35</v>
      </c>
      <c r="G808" s="10">
        <f>(C808-VLOOKUP(E808,Riders!$A$2:$E$7777,4,FALSE))/365</f>
        <v>25.054794520547944</v>
      </c>
      <c r="H808" s="28">
        <v>38</v>
      </c>
      <c r="I808" s="40">
        <v>5.0609999999999999</v>
      </c>
      <c r="J808" s="86">
        <v>5.1400456071747342</v>
      </c>
      <c r="K808" s="41">
        <f t="shared" si="42"/>
        <v>7.90456071747343E-2</v>
      </c>
      <c r="L808" s="86">
        <v>10.201045607174734</v>
      </c>
      <c r="M808" s="40">
        <v>70.581000000000003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s="40" t="s">
        <v>55</v>
      </c>
      <c r="F809" s="40" t="s">
        <v>56</v>
      </c>
      <c r="G809" s="10">
        <f>(C809-VLOOKUP(E809,Riders!$A$2:$E$7777,4,FALSE))/365</f>
        <v>18.887671232876713</v>
      </c>
      <c r="H809" s="28">
        <v>39</v>
      </c>
      <c r="I809" s="40">
        <v>5.0460000000000003</v>
      </c>
      <c r="J809" s="86">
        <v>5.158949400459222</v>
      </c>
      <c r="K809" s="41">
        <f t="shared" si="42"/>
        <v>0.11294940045922175</v>
      </c>
      <c r="L809" s="86">
        <v>10.204949400459222</v>
      </c>
      <c r="M809" s="40">
        <v>70.554000000000002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t="s">
        <v>280</v>
      </c>
      <c r="F810" s="40" t="s">
        <v>222</v>
      </c>
      <c r="G810" s="10">
        <f>(C810-VLOOKUP(E810,Riders!$A$2:$E$7777,4,FALSE))/365</f>
        <v>24.572602739726026</v>
      </c>
      <c r="H810" s="28">
        <v>40</v>
      </c>
      <c r="I810" s="40">
        <v>5.0590000000000002</v>
      </c>
      <c r="J810" s="86">
        <v>5.1839863995902808</v>
      </c>
      <c r="K810" s="41">
        <f t="shared" si="42"/>
        <v>0.12498639959028068</v>
      </c>
      <c r="L810" s="86">
        <v>10.242986399590281</v>
      </c>
      <c r="M810" s="40">
        <v>70.292000000000002</v>
      </c>
    </row>
    <row r="811" spans="1:13">
      <c r="A811" s="25" t="s">
        <v>8243</v>
      </c>
      <c r="B811" s="119">
        <v>2018</v>
      </c>
      <c r="C811" s="136">
        <v>43394</v>
      </c>
      <c r="D811" s="25" t="s">
        <v>64</v>
      </c>
      <c r="E811" t="s">
        <v>90</v>
      </c>
      <c r="F811" t="s">
        <v>22</v>
      </c>
      <c r="G811" s="10">
        <f>(C811-VLOOKUP(E811,Riders!$A$2:$E$7777,4,FALSE))/365</f>
        <v>21.61917808219178</v>
      </c>
      <c r="H811" s="109">
        <v>1</v>
      </c>
      <c r="I811">
        <v>4.7030000000000003</v>
      </c>
      <c r="J811">
        <v>4.7890000000000006</v>
      </c>
      <c r="K811" s="3">
        <v>8.6000000000000298E-2</v>
      </c>
      <c r="L811">
        <v>9.4920000000000009</v>
      </c>
      <c r="M811">
        <v>75.853350189633375</v>
      </c>
    </row>
    <row r="812" spans="1:13">
      <c r="A812" s="25" t="s">
        <v>8243</v>
      </c>
      <c r="B812" s="119">
        <v>2018</v>
      </c>
      <c r="C812" s="136">
        <v>43394</v>
      </c>
      <c r="D812" s="25" t="s">
        <v>64</v>
      </c>
      <c r="E812" t="s">
        <v>104</v>
      </c>
      <c r="F812" t="s">
        <v>100</v>
      </c>
      <c r="G812" s="10">
        <f>(C812-VLOOKUP(E812,Riders!$A$2:$E$7777,4,FALSE))/365</f>
        <v>26.175342465753424</v>
      </c>
      <c r="H812" s="109">
        <v>2</v>
      </c>
      <c r="I812">
        <v>4.7380000000000004</v>
      </c>
      <c r="J812">
        <v>4.7640000000000002</v>
      </c>
      <c r="K812" s="3">
        <v>2.5999999999999801E-2</v>
      </c>
      <c r="L812">
        <v>9.5020000000000007</v>
      </c>
      <c r="M812">
        <v>75.773521363923379</v>
      </c>
    </row>
    <row r="813" spans="1:13">
      <c r="A813" s="25" t="s">
        <v>8243</v>
      </c>
      <c r="B813" s="119">
        <v>2018</v>
      </c>
      <c r="C813" s="136">
        <v>43394</v>
      </c>
      <c r="D813" s="25" t="s">
        <v>64</v>
      </c>
      <c r="E813" t="s">
        <v>21</v>
      </c>
      <c r="F813" t="s">
        <v>22</v>
      </c>
      <c r="G813" s="10">
        <f>(C813-VLOOKUP(E813,Riders!$A$2:$E$7777,4,FALSE))/365</f>
        <v>25.616438356164384</v>
      </c>
      <c r="H813" s="109">
        <v>3</v>
      </c>
      <c r="I813">
        <v>4.7190000000000003</v>
      </c>
      <c r="J813">
        <v>4.8359999999999994</v>
      </c>
      <c r="K813" s="3">
        <v>0.1169999999999991</v>
      </c>
      <c r="L813">
        <v>9.5549999999999997</v>
      </c>
      <c r="M813">
        <v>75.353218210361064</v>
      </c>
    </row>
    <row r="814" spans="1:13">
      <c r="A814" s="25" t="s">
        <v>8243</v>
      </c>
      <c r="B814" s="119">
        <v>2018</v>
      </c>
      <c r="C814" s="136">
        <v>43394</v>
      </c>
      <c r="D814" s="25" t="s">
        <v>64</v>
      </c>
      <c r="E814" t="s">
        <v>200</v>
      </c>
      <c r="F814" t="s">
        <v>44</v>
      </c>
      <c r="G814" s="10">
        <f>(C814-VLOOKUP(E814,Riders!$A$2:$E$7777,4,FALSE))/365</f>
        <v>23.271232876712329</v>
      </c>
      <c r="H814" s="109">
        <v>4</v>
      </c>
      <c r="I814">
        <v>4.7930000000000001</v>
      </c>
      <c r="J814">
        <v>4.8180000000000005</v>
      </c>
      <c r="K814" s="8">
        <v>2.5000000000000355E-2</v>
      </c>
      <c r="L814">
        <v>9.6110000000000007</v>
      </c>
      <c r="M814">
        <v>74.91416085735095</v>
      </c>
    </row>
    <row r="815" spans="1:13">
      <c r="A815" s="140" t="s">
        <v>8243</v>
      </c>
      <c r="B815" s="118">
        <v>2018</v>
      </c>
      <c r="C815" s="108">
        <v>43394</v>
      </c>
      <c r="D815" s="66" t="s">
        <v>64</v>
      </c>
      <c r="E815" s="66" t="s">
        <v>8244</v>
      </c>
      <c r="F815" s="66" t="s">
        <v>26</v>
      </c>
      <c r="G815" s="10" t="e">
        <f>(C815-VLOOKUP(E815,Riders!$A$2:$E$7777,4,FALSE))/365</f>
        <v>#N/A</v>
      </c>
      <c r="H815" s="109">
        <v>5</v>
      </c>
      <c r="I815" s="66">
        <v>4.7729999999999997</v>
      </c>
      <c r="J815" s="66">
        <v>4.838000000000001</v>
      </c>
      <c r="K815" s="66">
        <v>6.5000000000001279E-2</v>
      </c>
      <c r="L815" s="66">
        <v>9.6110000000000007</v>
      </c>
      <c r="M815" s="66">
        <v>74.91416085735095</v>
      </c>
    </row>
    <row r="816" spans="1:13">
      <c r="A816" s="140" t="s">
        <v>8243</v>
      </c>
      <c r="B816" s="118">
        <v>2018</v>
      </c>
      <c r="C816" s="108">
        <v>43394</v>
      </c>
      <c r="D816" s="66" t="s">
        <v>64</v>
      </c>
      <c r="E816" s="66" t="s">
        <v>1998</v>
      </c>
      <c r="F816" s="66" t="s">
        <v>26</v>
      </c>
      <c r="G816" s="10">
        <f>(C816-VLOOKUP(E816,Riders!$A$2:$E$7777,4,FALSE))/365</f>
        <v>33.742465753424661</v>
      </c>
      <c r="H816" s="109">
        <v>6</v>
      </c>
      <c r="I816" s="66">
        <v>4.7549999999999999</v>
      </c>
      <c r="J816" s="66">
        <v>4.8969999999999994</v>
      </c>
      <c r="K816" s="66">
        <v>0.14199999999999946</v>
      </c>
      <c r="L816" s="66">
        <v>9.6519999999999992</v>
      </c>
      <c r="M816" s="66">
        <v>74.595938665561548</v>
      </c>
    </row>
    <row r="817" spans="1:13">
      <c r="A817" s="140" t="s">
        <v>8243</v>
      </c>
      <c r="B817" s="118">
        <v>2018</v>
      </c>
      <c r="C817" s="108">
        <v>43394</v>
      </c>
      <c r="D817" s="66" t="s">
        <v>64</v>
      </c>
      <c r="E817" s="66" t="s">
        <v>284</v>
      </c>
      <c r="F817" s="66" t="s">
        <v>100</v>
      </c>
      <c r="G817" s="10">
        <f>(C817-VLOOKUP(E817,Riders!$A$2:$E$7777,4,FALSE))/365</f>
        <v>24.772602739726029</v>
      </c>
      <c r="H817" s="109">
        <v>7</v>
      </c>
      <c r="I817" s="66">
        <v>4.7880000000000003</v>
      </c>
      <c r="J817" s="66">
        <v>4.8789999999999996</v>
      </c>
      <c r="K817" s="66">
        <v>9.0999999999999304E-2</v>
      </c>
      <c r="L817" s="66">
        <v>9.6669999999999998</v>
      </c>
      <c r="M817" s="66">
        <v>74.480190338264194</v>
      </c>
    </row>
    <row r="818" spans="1:13">
      <c r="A818" s="140" t="s">
        <v>8243</v>
      </c>
      <c r="B818" s="118">
        <v>2018</v>
      </c>
      <c r="C818" s="108">
        <v>43394</v>
      </c>
      <c r="D818" s="66" t="s">
        <v>64</v>
      </c>
      <c r="E818" s="66" t="s">
        <v>904</v>
      </c>
      <c r="F818" s="66" t="s">
        <v>33</v>
      </c>
      <c r="G818" s="10">
        <f>(C818-VLOOKUP(E818,Riders!$A$2:$E$7777,4,FALSE))/365</f>
        <v>27.687671232876713</v>
      </c>
      <c r="H818" s="109">
        <v>8</v>
      </c>
      <c r="I818" s="66">
        <v>4.774</v>
      </c>
      <c r="J818" s="66">
        <v>4.9050000000000002</v>
      </c>
      <c r="K818" s="66">
        <v>0.13100000000000023</v>
      </c>
      <c r="L818" s="66">
        <v>9.6790000000000003</v>
      </c>
      <c r="M818" s="66">
        <v>74.387849984502523</v>
      </c>
    </row>
    <row r="819" spans="1:13">
      <c r="A819" s="140" t="s">
        <v>8243</v>
      </c>
      <c r="B819" s="118">
        <v>2018</v>
      </c>
      <c r="C819" s="108">
        <v>43394</v>
      </c>
      <c r="D819" s="66" t="s">
        <v>64</v>
      </c>
      <c r="E819" s="66" t="s">
        <v>192</v>
      </c>
      <c r="F819" s="66" t="s">
        <v>28</v>
      </c>
      <c r="G819" s="10">
        <f>(C819-VLOOKUP(E819,Riders!$A$2:$E$7777,4,FALSE))/365</f>
        <v>31.342465753424658</v>
      </c>
      <c r="H819" s="109">
        <v>9</v>
      </c>
      <c r="I819" s="66">
        <v>4.7930000000000001</v>
      </c>
      <c r="J819" s="66">
        <v>4.9029999999999996</v>
      </c>
      <c r="K819" s="66">
        <v>0.10999999999999943</v>
      </c>
      <c r="L819" s="66">
        <v>9.6959999999999997</v>
      </c>
      <c r="M819" s="66">
        <v>74.257425742574256</v>
      </c>
    </row>
    <row r="820" spans="1:13">
      <c r="A820" s="140" t="s">
        <v>8243</v>
      </c>
      <c r="B820" s="118">
        <v>2018</v>
      </c>
      <c r="C820" s="108">
        <v>43394</v>
      </c>
      <c r="D820" s="66" t="s">
        <v>64</v>
      </c>
      <c r="E820" s="66" t="s">
        <v>110</v>
      </c>
      <c r="F820" s="66" t="s">
        <v>111</v>
      </c>
      <c r="G820" s="10">
        <f>(C820-VLOOKUP(E820,Riders!$A$2:$E$7777,4,FALSE))/365</f>
        <v>21.509589041095889</v>
      </c>
      <c r="H820" s="109">
        <v>10</v>
      </c>
      <c r="I820" s="66">
        <v>4.7949999999999999</v>
      </c>
      <c r="J820" s="66">
        <v>4.9160000000000004</v>
      </c>
      <c r="K820" s="66">
        <v>0.12100000000000044</v>
      </c>
      <c r="L820" s="66">
        <v>9.7110000000000003</v>
      </c>
      <c r="M820" s="66">
        <v>74.142724745134387</v>
      </c>
    </row>
    <row r="821" spans="1:13">
      <c r="A821" s="140" t="s">
        <v>8243</v>
      </c>
      <c r="B821" s="118">
        <v>2018</v>
      </c>
      <c r="C821" s="108">
        <v>43394</v>
      </c>
      <c r="D821" s="66" t="s">
        <v>64</v>
      </c>
      <c r="E821" s="66" t="s">
        <v>127</v>
      </c>
      <c r="F821" s="66" t="s">
        <v>33</v>
      </c>
      <c r="G821" s="10">
        <f>(C821-VLOOKUP(E821,Riders!$A$2:$E$7777,4,FALSE))/365</f>
        <v>27.284931506849315</v>
      </c>
      <c r="H821" s="109">
        <v>11</v>
      </c>
      <c r="I821" s="66">
        <v>4.8109999999999999</v>
      </c>
      <c r="J821" s="66">
        <v>4.9049999999999994</v>
      </c>
      <c r="K821" s="66">
        <v>9.3999999999999417E-2</v>
      </c>
      <c r="L821" s="66">
        <v>9.7159999999999993</v>
      </c>
      <c r="M821" s="66">
        <v>74.104569781803221</v>
      </c>
    </row>
    <row r="822" spans="1:13">
      <c r="A822" s="140" t="s">
        <v>8243</v>
      </c>
      <c r="B822" s="118">
        <v>2018</v>
      </c>
      <c r="C822" s="108">
        <v>43394</v>
      </c>
      <c r="D822" s="66" t="s">
        <v>64</v>
      </c>
      <c r="E822" s="66" t="s">
        <v>123</v>
      </c>
      <c r="F822" s="66" t="s">
        <v>111</v>
      </c>
      <c r="G822" s="10">
        <f>(C822-VLOOKUP(E822,Riders!$A$2:$E$7777,4,FALSE))/365</f>
        <v>21.695890410958903</v>
      </c>
      <c r="H822" s="109">
        <v>12</v>
      </c>
      <c r="I822" s="66">
        <v>4.8070000000000004</v>
      </c>
      <c r="J822" s="66">
        <v>4.9249999999999989</v>
      </c>
      <c r="K822" s="66">
        <v>0.11799999999999855</v>
      </c>
      <c r="L822" s="66">
        <v>9.7319999999999993</v>
      </c>
      <c r="M822" s="66">
        <v>73.982737361282375</v>
      </c>
    </row>
    <row r="823" spans="1:13">
      <c r="A823" s="140" t="s">
        <v>8243</v>
      </c>
      <c r="B823" s="118">
        <v>2018</v>
      </c>
      <c r="C823" s="108">
        <v>43394</v>
      </c>
      <c r="D823" s="66" t="s">
        <v>64</v>
      </c>
      <c r="E823" s="66" t="s">
        <v>198</v>
      </c>
      <c r="F823" s="66" t="s">
        <v>22</v>
      </c>
      <c r="G823" s="10">
        <f>(C823-VLOOKUP(E823,Riders!$A$2:$E$7777,4,FALSE))/365</f>
        <v>25.87123287671233</v>
      </c>
      <c r="H823" s="109">
        <v>13</v>
      </c>
      <c r="I823" s="66">
        <v>4.8170000000000002</v>
      </c>
      <c r="J823" s="66">
        <v>4.9239999999999995</v>
      </c>
      <c r="K823" s="66">
        <v>0.10699999999999932</v>
      </c>
      <c r="L823" s="66">
        <v>9.7409999999999997</v>
      </c>
      <c r="M823" s="66">
        <v>73.914382506929471</v>
      </c>
    </row>
    <row r="824" spans="1:13">
      <c r="A824" s="140" t="s">
        <v>8243</v>
      </c>
      <c r="B824" s="118">
        <v>2018</v>
      </c>
      <c r="C824" s="108">
        <v>43394</v>
      </c>
      <c r="D824" s="66" t="s">
        <v>64</v>
      </c>
      <c r="E824" s="66" t="s">
        <v>141</v>
      </c>
      <c r="F824" s="66" t="s">
        <v>93</v>
      </c>
      <c r="G824" s="10">
        <f>(C824-VLOOKUP(E824,Riders!$A$2:$E$7777,4,FALSE))/365</f>
        <v>23.550684931506851</v>
      </c>
      <c r="H824" s="109">
        <v>14</v>
      </c>
      <c r="I824" s="66">
        <v>4.7919999999999998</v>
      </c>
      <c r="J824" s="66">
        <v>4.9529999999999994</v>
      </c>
      <c r="K824" s="66">
        <v>0.16099999999999959</v>
      </c>
      <c r="L824" s="66">
        <v>9.7449999999999992</v>
      </c>
      <c r="M824" s="66">
        <v>73.884043099025149</v>
      </c>
    </row>
    <row r="825" spans="1:13">
      <c r="A825" s="140" t="s">
        <v>8243</v>
      </c>
      <c r="B825" s="118">
        <v>2018</v>
      </c>
      <c r="C825" s="108">
        <v>43394</v>
      </c>
      <c r="D825" s="66" t="s">
        <v>64</v>
      </c>
      <c r="E825" s="66" t="s">
        <v>195</v>
      </c>
      <c r="F825" s="66" t="s">
        <v>196</v>
      </c>
      <c r="G825" s="10">
        <f>(C825-VLOOKUP(E825,Riders!$A$2:$E$7777,4,FALSE))/365</f>
        <v>32.602739726027394</v>
      </c>
      <c r="H825" s="109">
        <v>15</v>
      </c>
      <c r="I825" s="66">
        <v>4.8390000000000004</v>
      </c>
      <c r="J825" s="66">
        <v>4.9189999999999987</v>
      </c>
      <c r="K825" s="66">
        <v>7.9999999999998295E-2</v>
      </c>
      <c r="L825" s="66">
        <v>9.7579999999999991</v>
      </c>
      <c r="M825" s="66">
        <v>73.785611805697897</v>
      </c>
    </row>
    <row r="826" spans="1:13">
      <c r="A826" s="140" t="s">
        <v>8243</v>
      </c>
      <c r="B826" s="118">
        <v>2018</v>
      </c>
      <c r="C826" s="108">
        <v>43394</v>
      </c>
      <c r="D826" s="66" t="s">
        <v>64</v>
      </c>
      <c r="E826" s="66" t="s">
        <v>237</v>
      </c>
      <c r="F826" s="66" t="s">
        <v>196</v>
      </c>
      <c r="G826" s="10">
        <f>(C826-VLOOKUP(E826,Riders!$A$2:$E$7777,4,FALSE))/365</f>
        <v>31.095890410958905</v>
      </c>
      <c r="H826" s="109">
        <v>16</v>
      </c>
      <c r="I826" s="66">
        <v>4.8630000000000004</v>
      </c>
      <c r="J826" s="66">
        <v>4.9470000000000001</v>
      </c>
      <c r="K826" s="66">
        <v>8.3999999999999631E-2</v>
      </c>
      <c r="L826" s="66">
        <v>9.81</v>
      </c>
      <c r="M826" s="66">
        <v>73.394495412844037</v>
      </c>
    </row>
    <row r="827" spans="1:13">
      <c r="A827" s="140" t="s">
        <v>8243</v>
      </c>
      <c r="B827" s="118">
        <v>2018</v>
      </c>
      <c r="C827" s="108">
        <v>43394</v>
      </c>
      <c r="D827" s="66" t="s">
        <v>64</v>
      </c>
      <c r="E827" s="66" t="s">
        <v>211</v>
      </c>
      <c r="F827" s="66" t="s">
        <v>40</v>
      </c>
      <c r="G827" s="10">
        <f>(C827-VLOOKUP(E827,Riders!$A$2:$E$7777,4,FALSE))/365</f>
        <v>27.419178082191781</v>
      </c>
      <c r="H827" s="109">
        <v>17</v>
      </c>
      <c r="I827" s="66">
        <v>4.8550000000000004</v>
      </c>
      <c r="J827" s="66">
        <v>5.0009999999999994</v>
      </c>
      <c r="K827" s="66">
        <v>0.14599999999999902</v>
      </c>
      <c r="L827" s="66">
        <v>9.8559999999999999</v>
      </c>
      <c r="M827" s="66">
        <v>73.05194805194806</v>
      </c>
    </row>
    <row r="828" spans="1:13">
      <c r="A828" s="140" t="s">
        <v>8243</v>
      </c>
      <c r="B828" s="118">
        <v>2018</v>
      </c>
      <c r="C828" s="108">
        <v>43394</v>
      </c>
      <c r="D828" s="66" t="s">
        <v>64</v>
      </c>
      <c r="E828" s="66" t="s">
        <v>255</v>
      </c>
      <c r="F828" s="66" t="s">
        <v>30</v>
      </c>
      <c r="G828" s="10">
        <f>(C828-VLOOKUP(E828,Riders!$A$2:$E$7777,4,FALSE))/365</f>
        <v>28.816438356164383</v>
      </c>
      <c r="H828" s="109">
        <v>18</v>
      </c>
      <c r="I828" s="66">
        <v>4.8479999999999999</v>
      </c>
      <c r="J828" s="66">
        <v>5.0119999999999996</v>
      </c>
      <c r="K828" s="66">
        <v>0.1639999999999997</v>
      </c>
      <c r="L828" s="66">
        <v>9.86</v>
      </c>
      <c r="M828" s="66">
        <v>73.022312373225162</v>
      </c>
    </row>
    <row r="829" spans="1:13">
      <c r="A829" s="140" t="s">
        <v>8243</v>
      </c>
      <c r="B829" s="118">
        <v>2018</v>
      </c>
      <c r="C829" s="108">
        <v>43394</v>
      </c>
      <c r="D829" s="66" t="s">
        <v>64</v>
      </c>
      <c r="E829" s="66" t="s">
        <v>8241</v>
      </c>
      <c r="F829" s="66" t="s">
        <v>80</v>
      </c>
      <c r="G829" s="10" t="e">
        <f>(C829-VLOOKUP(E829,Riders!$A$2:$E$7777,4,FALSE))/365</f>
        <v>#N/A</v>
      </c>
      <c r="H829" s="109">
        <v>19</v>
      </c>
      <c r="I829" s="66">
        <v>4.8849999999999998</v>
      </c>
      <c r="J829" s="66">
        <v>4.9930000000000003</v>
      </c>
      <c r="K829" s="66">
        <v>0.10800000000000054</v>
      </c>
      <c r="L829" s="66">
        <v>9.8780000000000001</v>
      </c>
      <c r="M829" s="66">
        <v>72.889248835796721</v>
      </c>
    </row>
    <row r="830" spans="1:13">
      <c r="A830" s="140" t="s">
        <v>8243</v>
      </c>
      <c r="B830" s="118">
        <v>2018</v>
      </c>
      <c r="C830" s="108">
        <v>43394</v>
      </c>
      <c r="D830" s="66" t="s">
        <v>64</v>
      </c>
      <c r="E830" s="66" t="s">
        <v>219</v>
      </c>
      <c r="F830" s="66" t="s">
        <v>30</v>
      </c>
      <c r="G830" s="10">
        <f>(C830-VLOOKUP(E830,Riders!$A$2:$E$7777,4,FALSE))/365</f>
        <v>33.723287671232875</v>
      </c>
      <c r="H830" s="109">
        <v>20</v>
      </c>
      <c r="I830" s="66">
        <v>4.9020000000000001</v>
      </c>
      <c r="J830" s="66">
        <v>5.0140000000000002</v>
      </c>
      <c r="K830" s="66">
        <v>0.1120000000000001</v>
      </c>
      <c r="L830" s="66">
        <v>9.9160000000000004</v>
      </c>
      <c r="M830" s="66">
        <v>72.609923356192013</v>
      </c>
    </row>
    <row r="831" spans="1:13">
      <c r="A831" s="140" t="s">
        <v>8243</v>
      </c>
      <c r="B831" s="118">
        <v>2018</v>
      </c>
      <c r="C831" s="108">
        <v>43394</v>
      </c>
      <c r="D831" s="66" t="s">
        <v>64</v>
      </c>
      <c r="E831" s="66" t="s">
        <v>98</v>
      </c>
      <c r="F831" s="66" t="s">
        <v>42</v>
      </c>
      <c r="G831" s="10">
        <f>(C831-VLOOKUP(E831,Riders!$A$2:$E$7777,4,FALSE))/365</f>
        <v>19.994520547945207</v>
      </c>
      <c r="H831" s="109">
        <v>21</v>
      </c>
      <c r="I831" s="66">
        <v>4.9409999999999998</v>
      </c>
      <c r="J831" s="66">
        <v>5.0000000000000009</v>
      </c>
      <c r="K831" s="66">
        <v>5.9000000000001052E-2</v>
      </c>
      <c r="L831" s="66">
        <v>9.9410000000000007</v>
      </c>
      <c r="M831" s="66">
        <v>72.427321195050794</v>
      </c>
    </row>
    <row r="832" spans="1:13">
      <c r="A832" s="140" t="s">
        <v>8243</v>
      </c>
      <c r="B832" s="118">
        <v>2018</v>
      </c>
      <c r="C832" s="108">
        <v>43394</v>
      </c>
      <c r="D832" s="66" t="s">
        <v>64</v>
      </c>
      <c r="E832" s="66" t="s">
        <v>194</v>
      </c>
      <c r="F832" s="66" t="s">
        <v>50</v>
      </c>
      <c r="G832" s="10">
        <f>(C832-VLOOKUP(E832,Riders!$A$2:$E$7777,4,FALSE))/365</f>
        <v>30.813698630136987</v>
      </c>
      <c r="H832" s="109">
        <v>22</v>
      </c>
      <c r="I832" s="66">
        <v>4.8970000000000002</v>
      </c>
      <c r="J832" s="66">
        <v>5.0489999999999995</v>
      </c>
      <c r="K832" s="66">
        <v>0.15199999999999925</v>
      </c>
      <c r="L832" s="66">
        <v>9.9459999999999997</v>
      </c>
      <c r="M832" s="66">
        <v>72.390910918962405</v>
      </c>
    </row>
    <row r="833" spans="1:13">
      <c r="A833" s="140" t="s">
        <v>8243</v>
      </c>
      <c r="B833" s="118">
        <v>2018</v>
      </c>
      <c r="C833" s="108">
        <v>43394</v>
      </c>
      <c r="D833" s="66" t="s">
        <v>64</v>
      </c>
      <c r="E833" s="66" t="s">
        <v>165</v>
      </c>
      <c r="F833" s="66" t="s">
        <v>44</v>
      </c>
      <c r="G833" s="10">
        <f>(C833-VLOOKUP(E833,Riders!$A$2:$E$7777,4,FALSE))/365</f>
        <v>28.802739726027397</v>
      </c>
      <c r="H833" s="109">
        <v>23</v>
      </c>
      <c r="I833" s="66">
        <v>4.9320000000000004</v>
      </c>
      <c r="J833" s="66">
        <v>5.016</v>
      </c>
      <c r="K833" s="66">
        <v>8.3999999999999631E-2</v>
      </c>
      <c r="L833" s="66">
        <v>9.9480000000000004</v>
      </c>
      <c r="M833" s="66">
        <v>72.376357056694815</v>
      </c>
    </row>
    <row r="834" spans="1:13">
      <c r="A834" s="140" t="s">
        <v>8243</v>
      </c>
      <c r="B834" s="118">
        <v>2018</v>
      </c>
      <c r="C834" s="108">
        <v>43394</v>
      </c>
      <c r="D834" s="66" t="s">
        <v>64</v>
      </c>
      <c r="E834" s="66" t="s">
        <v>193</v>
      </c>
      <c r="F834" s="66" t="s">
        <v>225</v>
      </c>
      <c r="G834" s="10">
        <f>(C834-VLOOKUP(E834,Riders!$A$2:$E$7777,4,FALSE))/365</f>
        <v>29.605479452054794</v>
      </c>
      <c r="H834" s="109">
        <v>24</v>
      </c>
      <c r="I834" s="66">
        <v>4.9349999999999996</v>
      </c>
      <c r="J834" s="66">
        <v>5.0160000000000009</v>
      </c>
      <c r="K834" s="66">
        <v>8.1000000000001293E-2</v>
      </c>
      <c r="L834" s="66">
        <v>9.9510000000000005</v>
      </c>
      <c r="M834" s="66">
        <v>72.354537232438943</v>
      </c>
    </row>
    <row r="835" spans="1:13">
      <c r="A835" s="140" t="s">
        <v>8243</v>
      </c>
      <c r="B835" s="118">
        <v>2018</v>
      </c>
      <c r="C835" s="108">
        <v>43394</v>
      </c>
      <c r="D835" s="66" t="s">
        <v>64</v>
      </c>
      <c r="E835" s="66" t="s">
        <v>352</v>
      </c>
      <c r="F835" s="66" t="s">
        <v>28</v>
      </c>
      <c r="G835" s="10">
        <f>(C835-VLOOKUP(E835,Riders!$A$2:$E$7777,4,FALSE))/365</f>
        <v>27.101369863013698</v>
      </c>
      <c r="H835" s="109">
        <v>25</v>
      </c>
      <c r="I835" s="66">
        <v>4.915</v>
      </c>
      <c r="J835" s="66">
        <v>5.04</v>
      </c>
      <c r="K835" s="66">
        <v>0.125</v>
      </c>
      <c r="L835" s="66">
        <v>9.9550000000000001</v>
      </c>
      <c r="M835" s="66">
        <v>72.325464590657958</v>
      </c>
    </row>
    <row r="836" spans="1:13">
      <c r="A836" s="140" t="s">
        <v>8243</v>
      </c>
      <c r="B836" s="118">
        <v>2018</v>
      </c>
      <c r="C836" s="108">
        <v>43394</v>
      </c>
      <c r="D836" s="66" t="s">
        <v>64</v>
      </c>
      <c r="E836" s="66" t="s">
        <v>170</v>
      </c>
      <c r="F836" s="66" t="s">
        <v>40</v>
      </c>
      <c r="G836" s="10">
        <f>(C836-VLOOKUP(E836,Riders!$A$2:$E$7777,4,FALSE))/365</f>
        <v>20.016438356164382</v>
      </c>
      <c r="H836" s="109">
        <v>26</v>
      </c>
      <c r="I836" s="66">
        <v>4.9370000000000003</v>
      </c>
      <c r="J836" s="66">
        <v>5.0469999999999997</v>
      </c>
      <c r="K836" s="66">
        <v>0.10999999999999943</v>
      </c>
      <c r="L836" s="66">
        <v>9.984</v>
      </c>
      <c r="M836" s="66">
        <v>72.115384615384613</v>
      </c>
    </row>
    <row r="837" spans="1:13">
      <c r="A837" s="140" t="s">
        <v>8243</v>
      </c>
      <c r="B837" s="118">
        <v>2018</v>
      </c>
      <c r="C837" s="108">
        <v>43394</v>
      </c>
      <c r="D837" s="66" t="s">
        <v>64</v>
      </c>
      <c r="E837" s="66" t="s">
        <v>8237</v>
      </c>
      <c r="F837" s="66" t="s">
        <v>35</v>
      </c>
      <c r="G837" s="10" t="e">
        <f>(C837-VLOOKUP(E837,Riders!$A$2:$E$7777,4,FALSE))/365</f>
        <v>#N/A</v>
      </c>
      <c r="H837" s="109">
        <v>27</v>
      </c>
      <c r="I837" s="66">
        <v>4.9580000000000002</v>
      </c>
      <c r="J837" s="66">
        <v>5.0359999999999996</v>
      </c>
      <c r="K837" s="66">
        <v>7.7999999999999403E-2</v>
      </c>
      <c r="L837" s="66">
        <v>9.9939999999999998</v>
      </c>
      <c r="M837" s="66">
        <v>72.043225935561338</v>
      </c>
    </row>
    <row r="838" spans="1:13">
      <c r="A838" s="140" t="s">
        <v>8243</v>
      </c>
      <c r="B838" s="118">
        <v>2018</v>
      </c>
      <c r="C838" s="108">
        <v>43394</v>
      </c>
      <c r="D838" s="66" t="s">
        <v>64</v>
      </c>
      <c r="E838" s="66" t="s">
        <v>8238</v>
      </c>
      <c r="F838" s="66" t="s">
        <v>107</v>
      </c>
      <c r="G838" s="10" t="e">
        <f>(C838-VLOOKUP(E838,Riders!$A$2:$E$7777,4,FALSE))/365</f>
        <v>#N/A</v>
      </c>
      <c r="H838" s="109">
        <v>28</v>
      </c>
      <c r="I838" s="66">
        <v>4.9820000000000002</v>
      </c>
      <c r="J838" s="66">
        <v>5.0929999999999991</v>
      </c>
      <c r="K838" s="66">
        <v>0.11099999999999888</v>
      </c>
      <c r="L838" s="66">
        <v>10.074999999999999</v>
      </c>
      <c r="M838" s="66">
        <v>71.464019851116632</v>
      </c>
    </row>
    <row r="839" spans="1:13">
      <c r="A839" s="140" t="s">
        <v>8243</v>
      </c>
      <c r="B839" s="118">
        <v>2018</v>
      </c>
      <c r="C839" s="108">
        <v>43394</v>
      </c>
      <c r="D839" s="66" t="s">
        <v>64</v>
      </c>
      <c r="E839" s="66" t="s">
        <v>287</v>
      </c>
      <c r="F839" s="66" t="s">
        <v>205</v>
      </c>
      <c r="G839" s="10">
        <f>(C839-VLOOKUP(E839,Riders!$A$2:$E$7777,4,FALSE))/365</f>
        <v>36.210958904109589</v>
      </c>
      <c r="H839" s="109">
        <v>29</v>
      </c>
      <c r="I839" s="66">
        <v>4.9889999999999999</v>
      </c>
      <c r="J839" s="66">
        <v>5.1070000000000002</v>
      </c>
      <c r="K839" s="66">
        <v>0.11800000000000033</v>
      </c>
      <c r="L839" s="66">
        <v>10.096</v>
      </c>
      <c r="M839" s="66">
        <v>71.315372424722668</v>
      </c>
    </row>
    <row r="840" spans="1:13">
      <c r="A840" s="140" t="s">
        <v>8243</v>
      </c>
      <c r="B840" s="118">
        <v>2018</v>
      </c>
      <c r="C840" s="108">
        <v>43394</v>
      </c>
      <c r="D840" s="66" t="s">
        <v>64</v>
      </c>
      <c r="E840" s="66" t="s">
        <v>8239</v>
      </c>
      <c r="F840" s="66" t="s">
        <v>93</v>
      </c>
      <c r="G840" s="10" t="e">
        <f>(C840-VLOOKUP(E840,Riders!$A$2:$E$7777,4,FALSE))/365</f>
        <v>#N/A</v>
      </c>
      <c r="H840" s="109">
        <v>30</v>
      </c>
      <c r="I840" s="66">
        <v>4.99</v>
      </c>
      <c r="J840" s="66">
        <v>5.1180000000000003</v>
      </c>
      <c r="K840" s="66">
        <v>0.12800000000000011</v>
      </c>
      <c r="L840" s="66">
        <v>10.108000000000001</v>
      </c>
      <c r="M840" s="66">
        <v>71.230708349821924</v>
      </c>
    </row>
    <row r="841" spans="1:13">
      <c r="A841" s="140" t="s">
        <v>8243</v>
      </c>
      <c r="B841" s="118">
        <v>2018</v>
      </c>
      <c r="C841" s="108">
        <v>43394</v>
      </c>
      <c r="D841" s="66" t="s">
        <v>64</v>
      </c>
      <c r="E841" s="66" t="s">
        <v>8245</v>
      </c>
      <c r="F841" s="66" t="s">
        <v>35</v>
      </c>
      <c r="G841" s="10" t="e">
        <f>(C841-VLOOKUP(E841,Riders!$A$2:$E$7777,4,FALSE))/365</f>
        <v>#N/A</v>
      </c>
      <c r="H841" s="109">
        <v>31</v>
      </c>
      <c r="I841" s="66">
        <v>4.9800000000000004</v>
      </c>
      <c r="J841" s="66">
        <v>5.1359999999999992</v>
      </c>
      <c r="K841" s="66">
        <v>0.15599999999999881</v>
      </c>
      <c r="L841" s="66">
        <v>10.116</v>
      </c>
      <c r="M841" s="66">
        <v>71.17437722419929</v>
      </c>
    </row>
    <row r="842" spans="1:13">
      <c r="A842" s="140" t="s">
        <v>8243</v>
      </c>
      <c r="B842" s="118">
        <v>2018</v>
      </c>
      <c r="C842" s="108">
        <v>43394</v>
      </c>
      <c r="D842" s="66" t="s">
        <v>64</v>
      </c>
      <c r="E842" s="66" t="s">
        <v>91</v>
      </c>
      <c r="F842" s="66" t="s">
        <v>50</v>
      </c>
      <c r="G842" s="10">
        <f>(C842-VLOOKUP(E842,Riders!$A$2:$E$7777,4,FALSE))/365</f>
        <v>22.917808219178081</v>
      </c>
      <c r="H842" s="109">
        <v>32</v>
      </c>
      <c r="I842" s="66">
        <v>4.9569999999999999</v>
      </c>
      <c r="J842" s="66">
        <v>5.160000000000001</v>
      </c>
      <c r="K842" s="66">
        <v>0.20300000000000118</v>
      </c>
      <c r="L842" s="66">
        <v>10.117000000000001</v>
      </c>
      <c r="M842" s="66">
        <v>71.167342097459709</v>
      </c>
    </row>
    <row r="843" spans="1:13">
      <c r="A843" s="140" t="s">
        <v>8243</v>
      </c>
      <c r="B843" s="118">
        <v>2018</v>
      </c>
      <c r="C843" s="108">
        <v>43394</v>
      </c>
      <c r="D843" s="66" t="s">
        <v>64</v>
      </c>
      <c r="E843" s="66" t="s">
        <v>206</v>
      </c>
      <c r="F843" s="66" t="s">
        <v>56</v>
      </c>
      <c r="G843" s="10">
        <f>(C843-VLOOKUP(E843,Riders!$A$2:$E$7777,4,FALSE))/365</f>
        <v>25.079452054794519</v>
      </c>
      <c r="H843" s="109">
        <v>33</v>
      </c>
      <c r="I843" s="66">
        <v>5.03</v>
      </c>
      <c r="J843" s="66">
        <v>5.1669999999999989</v>
      </c>
      <c r="K843" s="66">
        <v>0.13699999999999868</v>
      </c>
      <c r="L843" s="66">
        <v>10.196999999999999</v>
      </c>
      <c r="M843" s="66">
        <v>70.609002647837599</v>
      </c>
    </row>
    <row r="844" spans="1:13">
      <c r="A844" s="140" t="s">
        <v>8243</v>
      </c>
      <c r="B844" s="118">
        <v>2018</v>
      </c>
      <c r="C844" s="108">
        <v>43394</v>
      </c>
      <c r="D844" s="66" t="s">
        <v>64</v>
      </c>
      <c r="E844" s="66" t="s">
        <v>291</v>
      </c>
      <c r="F844" s="66" t="s">
        <v>947</v>
      </c>
      <c r="G844" s="10">
        <f>(C844-VLOOKUP(E844,Riders!$A$2:$E$7777,4,FALSE))/365</f>
        <v>29.824657534246576</v>
      </c>
      <c r="H844" s="109">
        <v>34</v>
      </c>
      <c r="I844" s="66">
        <v>5.0039999999999996</v>
      </c>
      <c r="J844" s="66">
        <v>5.1980000000000004</v>
      </c>
      <c r="K844" s="66">
        <v>0.19400000000000084</v>
      </c>
      <c r="L844" s="66">
        <v>10.202</v>
      </c>
      <c r="M844" s="66">
        <v>70.57439717702411</v>
      </c>
    </row>
    <row r="845" spans="1:13">
      <c r="A845" s="140" t="s">
        <v>8243</v>
      </c>
      <c r="B845" s="118">
        <v>2018</v>
      </c>
      <c r="C845" s="108">
        <v>43394</v>
      </c>
      <c r="D845" s="66" t="s">
        <v>64</v>
      </c>
      <c r="E845" s="66" t="s">
        <v>48</v>
      </c>
      <c r="F845" s="66" t="s">
        <v>42</v>
      </c>
      <c r="G845" s="10">
        <f>(C845-VLOOKUP(E845,Riders!$A$2:$E$7777,4,FALSE))/365</f>
        <v>24.271232876712329</v>
      </c>
      <c r="H845" s="109">
        <v>35</v>
      </c>
      <c r="I845" s="66">
        <v>5.0199999999999996</v>
      </c>
      <c r="J845" s="66">
        <v>5.1820000000000004</v>
      </c>
      <c r="K845" s="66">
        <v>0.16200000000000081</v>
      </c>
      <c r="L845" s="66">
        <v>10.202</v>
      </c>
      <c r="M845" s="66">
        <v>70.57439717702411</v>
      </c>
    </row>
    <row r="846" spans="1:13">
      <c r="A846" s="140" t="s">
        <v>8243</v>
      </c>
      <c r="B846" s="118">
        <v>2018</v>
      </c>
      <c r="C846" s="108">
        <v>43394</v>
      </c>
      <c r="D846" s="66" t="s">
        <v>64</v>
      </c>
      <c r="E846" s="66" t="s">
        <v>151</v>
      </c>
      <c r="F846" s="66" t="s">
        <v>152</v>
      </c>
      <c r="G846" s="10">
        <f>(C846-VLOOKUP(E846,Riders!$A$2:$E$7777,4,FALSE))/365</f>
        <v>29.887671232876713</v>
      </c>
      <c r="H846" s="109">
        <v>36</v>
      </c>
      <c r="I846" s="66">
        <v>5.0890000000000004</v>
      </c>
      <c r="J846" s="66">
        <v>5.129999999999999</v>
      </c>
      <c r="K846" s="66">
        <v>4.0999999999998593E-2</v>
      </c>
      <c r="L846" s="66">
        <v>10.218999999999999</v>
      </c>
      <c r="M846" s="66">
        <v>70.456991877874557</v>
      </c>
    </row>
    <row r="847" spans="1:13">
      <c r="A847" s="140" t="s">
        <v>8243</v>
      </c>
      <c r="B847" s="118">
        <v>2018</v>
      </c>
      <c r="C847" s="108">
        <v>43394</v>
      </c>
      <c r="D847" s="66" t="s">
        <v>64</v>
      </c>
      <c r="E847" s="66" t="s">
        <v>60</v>
      </c>
      <c r="F847" s="66" t="s">
        <v>61</v>
      </c>
      <c r="G847" s="10">
        <f>(C847-VLOOKUP(E847,Riders!$A$2:$E$7777,4,FALSE))/365</f>
        <v>28.917808219178081</v>
      </c>
      <c r="H847" s="109">
        <v>37</v>
      </c>
      <c r="I847" s="66">
        <v>5.0590000000000002</v>
      </c>
      <c r="J847" s="66">
        <v>5.1960000000000006</v>
      </c>
      <c r="K847" s="66">
        <v>0.13700000000000045</v>
      </c>
      <c r="L847" s="66">
        <v>10.255000000000001</v>
      </c>
      <c r="M847" s="66">
        <v>70.209653827401269</v>
      </c>
    </row>
    <row r="848" spans="1:13">
      <c r="A848" s="140" t="s">
        <v>8243</v>
      </c>
      <c r="B848" s="118">
        <v>2018</v>
      </c>
      <c r="C848" s="108">
        <v>43394</v>
      </c>
      <c r="D848" s="66" t="s">
        <v>64</v>
      </c>
      <c r="E848" s="66" t="s">
        <v>108</v>
      </c>
      <c r="F848" s="66" t="s">
        <v>56</v>
      </c>
      <c r="G848" s="10">
        <f>(C848-VLOOKUP(E848,Riders!$A$2:$E$7777,4,FALSE))/365</f>
        <v>20.531506849315068</v>
      </c>
      <c r="H848" s="109">
        <v>38</v>
      </c>
      <c r="I848" s="66">
        <v>5.0880000000000001</v>
      </c>
      <c r="J848" s="66">
        <v>5.2039999999999997</v>
      </c>
      <c r="K848" s="66">
        <v>0.11599999999999966</v>
      </c>
      <c r="L848" s="66">
        <v>10.292</v>
      </c>
      <c r="M848" s="66">
        <v>69.957248348231644</v>
      </c>
    </row>
    <row r="849" spans="1:13">
      <c r="A849" s="140" t="s">
        <v>8243</v>
      </c>
      <c r="B849" s="118">
        <v>2018</v>
      </c>
      <c r="C849" s="108">
        <v>43394</v>
      </c>
      <c r="D849" s="66" t="s">
        <v>64</v>
      </c>
      <c r="E849" s="66" t="s">
        <v>8246</v>
      </c>
      <c r="F849" s="66" t="s">
        <v>222</v>
      </c>
      <c r="G849" s="10" t="e">
        <f>(C849-VLOOKUP(E849,Riders!$A$2:$E$7777,4,FALSE))/365</f>
        <v>#N/A</v>
      </c>
      <c r="H849" s="109">
        <v>39</v>
      </c>
      <c r="I849" s="66">
        <v>5.0979999999999999</v>
      </c>
      <c r="J849" s="66">
        <v>5.2009999999999996</v>
      </c>
      <c r="K849" s="66">
        <v>0.10299999999999976</v>
      </c>
      <c r="L849" s="66">
        <v>10.298999999999999</v>
      </c>
      <c r="M849" s="66">
        <v>69.90969997087096</v>
      </c>
    </row>
    <row r="850" spans="1:13">
      <c r="A850" s="140" t="s">
        <v>8243</v>
      </c>
      <c r="B850" s="118">
        <v>2018</v>
      </c>
      <c r="C850" s="108">
        <v>43394</v>
      </c>
      <c r="D850" s="66" t="s">
        <v>64</v>
      </c>
      <c r="E850" s="66" t="s">
        <v>227</v>
      </c>
      <c r="F850" s="66" t="s">
        <v>150</v>
      </c>
      <c r="G850" s="10">
        <f>(C850-VLOOKUP(E850,Riders!$A$2:$E$7777,4,FALSE))/365</f>
        <v>20.657534246575342</v>
      </c>
      <c r="H850" s="109">
        <v>40</v>
      </c>
      <c r="I850" s="66">
        <v>5.0620000000000003</v>
      </c>
      <c r="J850" s="66">
        <v>5.2429999999999994</v>
      </c>
      <c r="K850" s="66">
        <v>0.18099999999999916</v>
      </c>
      <c r="L850" s="66">
        <v>10.305</v>
      </c>
      <c r="M850" s="66">
        <v>69.86899563318778</v>
      </c>
    </row>
    <row r="851" spans="1:13">
      <c r="A851" s="140" t="s">
        <v>8243</v>
      </c>
      <c r="B851" s="118">
        <v>2018</v>
      </c>
      <c r="C851" s="108">
        <v>43394</v>
      </c>
      <c r="D851" s="66" t="s">
        <v>64</v>
      </c>
      <c r="E851" s="66" t="s">
        <v>317</v>
      </c>
      <c r="F851" s="66" t="s">
        <v>1160</v>
      </c>
      <c r="G851" s="10">
        <f>(C851-VLOOKUP(E851,Riders!$A$2:$E$7777,4,FALSE))/365</f>
        <v>25.139726027397259</v>
      </c>
      <c r="H851" s="109">
        <v>41</v>
      </c>
      <c r="I851" s="66">
        <v>5.2480000000000002</v>
      </c>
      <c r="J851" s="66">
        <v>5.4189999999999996</v>
      </c>
      <c r="K851" s="66">
        <v>0.17099999999999937</v>
      </c>
      <c r="L851" s="66">
        <v>10.667</v>
      </c>
      <c r="M851" s="66">
        <v>67.497890690915909</v>
      </c>
    </row>
    <row r="852" spans="1:13">
      <c r="A852" s="110" t="s">
        <v>160</v>
      </c>
      <c r="B852" s="72">
        <v>2018</v>
      </c>
      <c r="C852" s="111">
        <v>43392</v>
      </c>
      <c r="D852" s="72" t="s">
        <v>64</v>
      </c>
      <c r="E852" s="66" t="s">
        <v>90</v>
      </c>
      <c r="F852" s="66" t="s">
        <v>22</v>
      </c>
      <c r="G852" s="10">
        <f>(C852-VLOOKUP(E852,Riders!$A$2:$E$7777,4,FALSE))/365</f>
        <v>21.613698630136987</v>
      </c>
      <c r="H852" s="28">
        <v>1</v>
      </c>
      <c r="I852" s="66">
        <v>4.7030000000000003</v>
      </c>
      <c r="J852" s="114">
        <f t="shared" ref="J852:J892" si="43">L852-I852</f>
        <v>4.7890438216023101</v>
      </c>
      <c r="K852" s="116">
        <f t="shared" ref="K852:K892" si="44">J852-I852</f>
        <v>8.6043821602309833E-2</v>
      </c>
      <c r="L852" s="114">
        <f t="shared" ref="L852:L892" si="45">3.6*200/M852</f>
        <v>9.4920438216023104</v>
      </c>
      <c r="M852" s="66">
        <v>75.852999999999994</v>
      </c>
    </row>
    <row r="853" spans="1:13">
      <c r="A853" s="110" t="s">
        <v>160</v>
      </c>
      <c r="B853" s="72">
        <v>2018</v>
      </c>
      <c r="C853" s="111">
        <v>43392</v>
      </c>
      <c r="D853" s="72" t="s">
        <v>64</v>
      </c>
      <c r="E853" s="66" t="s">
        <v>104</v>
      </c>
      <c r="F853" s="66" t="s">
        <v>100</v>
      </c>
      <c r="G853" s="10">
        <f>(C853-VLOOKUP(E853,Riders!$A$2:$E$7777,4,FALSE))/365</f>
        <v>26.169863013698631</v>
      </c>
      <c r="H853" s="28">
        <v>2</v>
      </c>
      <c r="I853" s="66">
        <v>4.7380000000000004</v>
      </c>
      <c r="J853" s="114">
        <f t="shared" si="43"/>
        <v>4.7639399794124619</v>
      </c>
      <c r="K853" s="116">
        <f t="shared" si="44"/>
        <v>2.5939979412461511E-2</v>
      </c>
      <c r="L853" s="114">
        <f t="shared" si="45"/>
        <v>9.5019399794124624</v>
      </c>
      <c r="M853" s="66">
        <v>75.774000000000001</v>
      </c>
    </row>
    <row r="854" spans="1:13">
      <c r="A854" s="110" t="s">
        <v>160</v>
      </c>
      <c r="B854" s="72">
        <v>2018</v>
      </c>
      <c r="C854" s="111">
        <v>43392</v>
      </c>
      <c r="D854" s="72" t="s">
        <v>64</v>
      </c>
      <c r="E854" s="66" t="s">
        <v>21</v>
      </c>
      <c r="F854" s="66" t="s">
        <v>22</v>
      </c>
      <c r="G854" s="10">
        <f>(C854-VLOOKUP(E854,Riders!$A$2:$E$7777,4,FALSE))/365</f>
        <v>25.610958904109587</v>
      </c>
      <c r="H854" s="28">
        <v>3</v>
      </c>
      <c r="I854" s="66">
        <v>4.7190000000000003</v>
      </c>
      <c r="J854" s="114">
        <f t="shared" si="43"/>
        <v>4.8360276697676268</v>
      </c>
      <c r="K854" s="116">
        <f t="shared" si="44"/>
        <v>0.11702766976762646</v>
      </c>
      <c r="L854" s="114">
        <f t="shared" si="45"/>
        <v>9.5550276697676271</v>
      </c>
      <c r="M854" s="66">
        <v>75.352999999999994</v>
      </c>
    </row>
    <row r="855" spans="1:13">
      <c r="A855" s="110" t="s">
        <v>160</v>
      </c>
      <c r="B855" s="72">
        <v>2018</v>
      </c>
      <c r="C855" s="111">
        <v>43392</v>
      </c>
      <c r="D855" s="72" t="s">
        <v>64</v>
      </c>
      <c r="E855" s="66" t="s">
        <v>200</v>
      </c>
      <c r="F855" s="66" t="s">
        <v>44</v>
      </c>
      <c r="G855" s="10">
        <f>(C855-VLOOKUP(E855,Riders!$A$2:$E$7777,4,FALSE))/365</f>
        <v>23.265753424657536</v>
      </c>
      <c r="H855" s="28">
        <v>4</v>
      </c>
      <c r="I855" s="66">
        <v>4.7930000000000001</v>
      </c>
      <c r="J855" s="114">
        <f t="shared" si="43"/>
        <v>4.8180206369970895</v>
      </c>
      <c r="K855" s="116">
        <f t="shared" si="44"/>
        <v>2.5020636997089341E-2</v>
      </c>
      <c r="L855" s="114">
        <f t="shared" si="45"/>
        <v>9.6110206369970896</v>
      </c>
      <c r="M855" s="66">
        <v>74.914000000000001</v>
      </c>
    </row>
    <row r="856" spans="1:13">
      <c r="A856" s="110" t="s">
        <v>160</v>
      </c>
      <c r="B856" s="72">
        <v>2018</v>
      </c>
      <c r="C856" s="111">
        <v>43392</v>
      </c>
      <c r="D856" s="72" t="s">
        <v>64</v>
      </c>
      <c r="E856" s="66" t="s">
        <v>97</v>
      </c>
      <c r="F856" s="66" t="s">
        <v>26</v>
      </c>
      <c r="G856" s="10">
        <f>(C856-VLOOKUP(E856,Riders!$A$2:$E$7777,4,FALSE))/365</f>
        <v>21.517808219178082</v>
      </c>
      <c r="H856" s="28">
        <v>5</v>
      </c>
      <c r="I856" s="66">
        <v>4.7729999999999997</v>
      </c>
      <c r="J856" s="114">
        <f t="shared" si="43"/>
        <v>4.83802063699709</v>
      </c>
      <c r="K856" s="116">
        <f t="shared" si="44"/>
        <v>6.5020636997090264E-2</v>
      </c>
      <c r="L856" s="114">
        <f t="shared" si="45"/>
        <v>9.6110206369970896</v>
      </c>
      <c r="M856" s="66">
        <v>74.914000000000001</v>
      </c>
    </row>
    <row r="857" spans="1:13">
      <c r="A857" s="110" t="s">
        <v>160</v>
      </c>
      <c r="B857" s="72">
        <v>2018</v>
      </c>
      <c r="C857" s="111">
        <v>43392</v>
      </c>
      <c r="D857" s="72" t="s">
        <v>64</v>
      </c>
      <c r="E857" s="66" t="s">
        <v>1998</v>
      </c>
      <c r="F857" s="66" t="s">
        <v>26</v>
      </c>
      <c r="G857" s="10">
        <f>(C857-VLOOKUP(E857,Riders!$A$2:$E$7777,4,FALSE))/365</f>
        <v>33.736986301369861</v>
      </c>
      <c r="H857" s="28">
        <v>6</v>
      </c>
      <c r="I857" s="66">
        <v>4.7549999999999999</v>
      </c>
      <c r="J857" s="114">
        <f t="shared" si="43"/>
        <v>4.8969920639176356</v>
      </c>
      <c r="K857" s="116">
        <f t="shared" si="44"/>
        <v>0.14199206391763575</v>
      </c>
      <c r="L857" s="114">
        <f t="shared" si="45"/>
        <v>9.6519920639176355</v>
      </c>
      <c r="M857" s="66">
        <v>74.596000000000004</v>
      </c>
    </row>
    <row r="858" spans="1:13">
      <c r="A858" s="110" t="s">
        <v>160</v>
      </c>
      <c r="B858" s="72">
        <v>2018</v>
      </c>
      <c r="C858" s="111">
        <v>43392</v>
      </c>
      <c r="D858" s="72" t="s">
        <v>64</v>
      </c>
      <c r="E858" s="66" t="s">
        <v>284</v>
      </c>
      <c r="F858" s="66" t="s">
        <v>100</v>
      </c>
      <c r="G858" s="10">
        <f>(C858-VLOOKUP(E858,Riders!$A$2:$E$7777,4,FALSE))/365</f>
        <v>24.767123287671232</v>
      </c>
      <c r="H858" s="28">
        <v>7</v>
      </c>
      <c r="I858" s="66">
        <v>4.7880000000000003</v>
      </c>
      <c r="J858" s="114">
        <f t="shared" si="43"/>
        <v>4.8790247046186881</v>
      </c>
      <c r="K858" s="116">
        <f t="shared" si="44"/>
        <v>9.1024704618687835E-2</v>
      </c>
      <c r="L858" s="114">
        <f t="shared" si="45"/>
        <v>9.6670247046186883</v>
      </c>
      <c r="M858" s="66">
        <v>74.48</v>
      </c>
    </row>
    <row r="859" spans="1:13">
      <c r="A859" s="110" t="s">
        <v>160</v>
      </c>
      <c r="B859" s="72">
        <v>2018</v>
      </c>
      <c r="C859" s="111">
        <v>43392</v>
      </c>
      <c r="D859" s="72" t="s">
        <v>64</v>
      </c>
      <c r="E859" s="66" t="s">
        <v>904</v>
      </c>
      <c r="F859" s="66" t="s">
        <v>33</v>
      </c>
      <c r="G859" s="10">
        <f>(C859-VLOOKUP(E859,Riders!$A$2:$E$7777,4,FALSE))/365</f>
        <v>27.682191780821917</v>
      </c>
      <c r="H859" s="28">
        <v>8</v>
      </c>
      <c r="I859" s="66">
        <v>4.774</v>
      </c>
      <c r="J859" s="114">
        <f t="shared" si="43"/>
        <v>4.9049804807226964</v>
      </c>
      <c r="K859" s="116">
        <f t="shared" si="44"/>
        <v>0.13098048072269641</v>
      </c>
      <c r="L859" s="114">
        <f t="shared" si="45"/>
        <v>9.6789804807226965</v>
      </c>
      <c r="M859" s="66">
        <v>74.388000000000005</v>
      </c>
    </row>
    <row r="860" spans="1:13">
      <c r="A860" s="110" t="s">
        <v>160</v>
      </c>
      <c r="B860" s="72">
        <v>2018</v>
      </c>
      <c r="C860" s="111">
        <v>43392</v>
      </c>
      <c r="D860" s="72" t="s">
        <v>64</v>
      </c>
      <c r="E860" s="66" t="s">
        <v>192</v>
      </c>
      <c r="F860" s="66" t="s">
        <v>28</v>
      </c>
      <c r="G860" s="10">
        <f>(C860-VLOOKUP(E860,Riders!$A$2:$E$7777,4,FALSE))/365</f>
        <v>31.336986301369862</v>
      </c>
      <c r="H860" s="28">
        <v>9</v>
      </c>
      <c r="I860" s="66">
        <v>4.7930000000000001</v>
      </c>
      <c r="J860" s="114">
        <f t="shared" si="43"/>
        <v>4.9030555907187194</v>
      </c>
      <c r="K860" s="116">
        <f t="shared" si="44"/>
        <v>0.11005559071871929</v>
      </c>
      <c r="L860" s="114">
        <f t="shared" si="45"/>
        <v>9.6960555907187196</v>
      </c>
      <c r="M860" s="66">
        <v>74.257000000000005</v>
      </c>
    </row>
    <row r="861" spans="1:13">
      <c r="A861" s="110" t="s">
        <v>160</v>
      </c>
      <c r="B861" s="72">
        <v>2018</v>
      </c>
      <c r="C861" s="111">
        <v>43392</v>
      </c>
      <c r="D861" s="72" t="s">
        <v>64</v>
      </c>
      <c r="E861" s="66" t="s">
        <v>110</v>
      </c>
      <c r="F861" s="66" t="s">
        <v>111</v>
      </c>
      <c r="G861" s="10">
        <f>(C861-VLOOKUP(E861,Riders!$A$2:$E$7777,4,FALSE))/365</f>
        <v>21.504109589041096</v>
      </c>
      <c r="H861" s="28">
        <v>10</v>
      </c>
      <c r="I861" s="66">
        <v>4.7949999999999999</v>
      </c>
      <c r="J861" s="114">
        <f t="shared" si="43"/>
        <v>4.9159639480463433</v>
      </c>
      <c r="K861" s="116">
        <f t="shared" si="44"/>
        <v>0.12096394804634336</v>
      </c>
      <c r="L861" s="114">
        <f t="shared" si="45"/>
        <v>9.7109639480463432</v>
      </c>
      <c r="M861" s="66">
        <v>74.143000000000001</v>
      </c>
    </row>
    <row r="862" spans="1:13">
      <c r="A862" s="110" t="s">
        <v>160</v>
      </c>
      <c r="B862" s="72">
        <v>2018</v>
      </c>
      <c r="C862" s="111">
        <v>43392</v>
      </c>
      <c r="D862" s="72" t="s">
        <v>64</v>
      </c>
      <c r="E862" s="66" t="s">
        <v>127</v>
      </c>
      <c r="F862" s="66" t="s">
        <v>33</v>
      </c>
      <c r="G862" s="10">
        <f>(C862-VLOOKUP(E862,Riders!$A$2:$E$7777,4,FALSE))/365</f>
        <v>27.279452054794522</v>
      </c>
      <c r="H862" s="28">
        <v>11</v>
      </c>
      <c r="I862" s="66">
        <v>4.8109999999999999</v>
      </c>
      <c r="J862" s="114">
        <f t="shared" si="43"/>
        <v>4.9049435935496923</v>
      </c>
      <c r="K862" s="116">
        <f t="shared" si="44"/>
        <v>9.3943593549692395E-2</v>
      </c>
      <c r="L862" s="114">
        <f t="shared" si="45"/>
        <v>9.7159435935496923</v>
      </c>
      <c r="M862" s="66">
        <v>74.105000000000004</v>
      </c>
    </row>
    <row r="863" spans="1:13">
      <c r="A863" s="110" t="s">
        <v>160</v>
      </c>
      <c r="B863" s="72">
        <v>2018</v>
      </c>
      <c r="C863" s="111">
        <v>43392</v>
      </c>
      <c r="D863" s="72" t="s">
        <v>64</v>
      </c>
      <c r="E863" s="66" t="s">
        <v>123</v>
      </c>
      <c r="F863" s="66" t="s">
        <v>111</v>
      </c>
      <c r="G863" s="10">
        <f>(C863-VLOOKUP(E863,Riders!$A$2:$E$7777,4,FALSE))/365</f>
        <v>21.69041095890411</v>
      </c>
      <c r="H863" s="28">
        <v>12</v>
      </c>
      <c r="I863" s="66">
        <v>4.8070000000000004</v>
      </c>
      <c r="J863" s="114">
        <f t="shared" si="43"/>
        <v>4.9249654515226453</v>
      </c>
      <c r="K863" s="116">
        <f t="shared" si="44"/>
        <v>0.11796545152264493</v>
      </c>
      <c r="L863" s="114">
        <f t="shared" si="45"/>
        <v>9.7319654515226457</v>
      </c>
      <c r="M863" s="66">
        <v>73.983000000000004</v>
      </c>
    </row>
    <row r="864" spans="1:13">
      <c r="A864" s="110" t="s">
        <v>160</v>
      </c>
      <c r="B864" s="72">
        <v>2018</v>
      </c>
      <c r="C864" s="111">
        <v>43392</v>
      </c>
      <c r="D864" s="72" t="s">
        <v>64</v>
      </c>
      <c r="E864" s="66" t="s">
        <v>198</v>
      </c>
      <c r="F864" s="66" t="s">
        <v>226</v>
      </c>
      <c r="G864" s="10">
        <f>(C864-VLOOKUP(E864,Riders!$A$2:$E$7777,4,FALSE))/365</f>
        <v>25.865753424657534</v>
      </c>
      <c r="H864" s="28">
        <v>13</v>
      </c>
      <c r="I864" s="66">
        <v>4.8170000000000002</v>
      </c>
      <c r="J864" s="114">
        <f t="shared" si="43"/>
        <v>4.9240504099358713</v>
      </c>
      <c r="K864" s="116">
        <f t="shared" si="44"/>
        <v>0.10705040993587112</v>
      </c>
      <c r="L864" s="114">
        <f t="shared" si="45"/>
        <v>9.7410504099358715</v>
      </c>
      <c r="M864" s="66">
        <v>73.914000000000001</v>
      </c>
    </row>
    <row r="865" spans="1:13">
      <c r="A865" s="110" t="s">
        <v>160</v>
      </c>
      <c r="B865" s="72">
        <v>2018</v>
      </c>
      <c r="C865" s="111">
        <v>43392</v>
      </c>
      <c r="D865" s="72" t="s">
        <v>64</v>
      </c>
      <c r="E865" s="66" t="s">
        <v>141</v>
      </c>
      <c r="F865" s="66" t="s">
        <v>93</v>
      </c>
      <c r="G865" s="10">
        <f>(C865-VLOOKUP(E865,Riders!$A$2:$E$7777,4,FALSE))/365</f>
        <v>23.545205479452054</v>
      </c>
      <c r="H865" s="28">
        <v>14</v>
      </c>
      <c r="I865" s="66">
        <v>4.7919999999999998</v>
      </c>
      <c r="J865" s="114">
        <f t="shared" si="43"/>
        <v>4.9530056845866497</v>
      </c>
      <c r="K865" s="116">
        <f t="shared" si="44"/>
        <v>0.16100568458664988</v>
      </c>
      <c r="L865" s="114">
        <f t="shared" si="45"/>
        <v>9.7450056845866495</v>
      </c>
      <c r="M865" s="66">
        <v>73.884</v>
      </c>
    </row>
    <row r="866" spans="1:13">
      <c r="A866" s="110" t="s">
        <v>160</v>
      </c>
      <c r="B866" s="72">
        <v>2018</v>
      </c>
      <c r="C866" s="111">
        <v>43392</v>
      </c>
      <c r="D866" s="72" t="s">
        <v>64</v>
      </c>
      <c r="E866" s="66" t="s">
        <v>195</v>
      </c>
      <c r="F866" s="66" t="s">
        <v>196</v>
      </c>
      <c r="G866" s="10">
        <f>(C866-VLOOKUP(E866,Riders!$A$2:$E$7777,4,FALSE))/365</f>
        <v>32.597260273972601</v>
      </c>
      <c r="H866" s="28">
        <v>15</v>
      </c>
      <c r="I866" s="66">
        <v>4.8390000000000004</v>
      </c>
      <c r="J866" s="114">
        <f t="shared" si="43"/>
        <v>4.9189486623478711</v>
      </c>
      <c r="K866" s="116">
        <f t="shared" si="44"/>
        <v>7.994866234787068E-2</v>
      </c>
      <c r="L866" s="114">
        <f t="shared" si="45"/>
        <v>9.7579486623478715</v>
      </c>
      <c r="M866" s="66">
        <v>73.786000000000001</v>
      </c>
    </row>
    <row r="867" spans="1:13">
      <c r="A867" s="110" t="s">
        <v>160</v>
      </c>
      <c r="B867" s="72">
        <v>2018</v>
      </c>
      <c r="C867" s="111">
        <v>43392</v>
      </c>
      <c r="D867" s="72" t="s">
        <v>64</v>
      </c>
      <c r="E867" s="66" t="s">
        <v>237</v>
      </c>
      <c r="F867" s="66" t="s">
        <v>196</v>
      </c>
      <c r="G867" s="10">
        <f>(C867-VLOOKUP(E867,Riders!$A$2:$E$7777,4,FALSE))/365</f>
        <v>31.090410958904108</v>
      </c>
      <c r="H867" s="28">
        <v>16</v>
      </c>
      <c r="I867" s="66">
        <v>4.8630000000000004</v>
      </c>
      <c r="J867" s="114">
        <f t="shared" si="43"/>
        <v>4.9470662179469693</v>
      </c>
      <c r="K867" s="116">
        <f t="shared" si="44"/>
        <v>8.4066217946968891E-2</v>
      </c>
      <c r="L867" s="114">
        <f t="shared" si="45"/>
        <v>9.8100662179469698</v>
      </c>
      <c r="M867" s="66">
        <v>73.394000000000005</v>
      </c>
    </row>
    <row r="868" spans="1:13">
      <c r="A868" s="110" t="s">
        <v>160</v>
      </c>
      <c r="B868" s="72">
        <v>2018</v>
      </c>
      <c r="C868" s="111">
        <v>43392</v>
      </c>
      <c r="D868" s="72" t="s">
        <v>64</v>
      </c>
      <c r="E868" s="66" t="s">
        <v>211</v>
      </c>
      <c r="F868" s="66" t="s">
        <v>40</v>
      </c>
      <c r="G868" s="10">
        <f>(C868-VLOOKUP(E868,Riders!$A$2:$E$7777,4,FALSE))/365</f>
        <v>27.413698630136988</v>
      </c>
      <c r="H868" s="28">
        <v>17</v>
      </c>
      <c r="I868" s="66">
        <v>4.8550000000000004</v>
      </c>
      <c r="J868" s="114">
        <f t="shared" si="43"/>
        <v>5.000992991293872</v>
      </c>
      <c r="K868" s="116">
        <f t="shared" si="44"/>
        <v>0.14599299129387155</v>
      </c>
      <c r="L868" s="114">
        <f t="shared" si="45"/>
        <v>9.8559929912938724</v>
      </c>
      <c r="M868" s="66">
        <v>73.052000000000007</v>
      </c>
    </row>
    <row r="869" spans="1:13">
      <c r="A869" s="110" t="s">
        <v>160</v>
      </c>
      <c r="B869" s="72">
        <v>2018</v>
      </c>
      <c r="C869" s="111">
        <v>43392</v>
      </c>
      <c r="D869" s="72" t="s">
        <v>64</v>
      </c>
      <c r="E869" s="66" t="s">
        <v>255</v>
      </c>
      <c r="F869" s="66" t="s">
        <v>30</v>
      </c>
      <c r="G869" s="10">
        <f>(C869-VLOOKUP(E869,Riders!$A$2:$E$7777,4,FALSE))/365</f>
        <v>28.81095890410959</v>
      </c>
      <c r="H869" s="28">
        <v>18</v>
      </c>
      <c r="I869" s="66">
        <v>4.8479999999999999</v>
      </c>
      <c r="J869" s="114">
        <f t="shared" si="43"/>
        <v>5.0120421790693213</v>
      </c>
      <c r="K869" s="116">
        <f t="shared" si="44"/>
        <v>0.16404217906932139</v>
      </c>
      <c r="L869" s="114">
        <f t="shared" si="45"/>
        <v>9.8600421790693211</v>
      </c>
      <c r="M869" s="66">
        <v>73.022000000000006</v>
      </c>
    </row>
    <row r="870" spans="1:13">
      <c r="A870" s="110" t="s">
        <v>160</v>
      </c>
      <c r="B870" s="72">
        <v>2018</v>
      </c>
      <c r="C870" s="111">
        <v>43392</v>
      </c>
      <c r="D870" s="72" t="s">
        <v>64</v>
      </c>
      <c r="E870" s="66" t="s">
        <v>169</v>
      </c>
      <c r="F870" s="66" t="s">
        <v>80</v>
      </c>
      <c r="G870" s="10">
        <f>(C870-VLOOKUP(E870,Riders!$A$2:$E$7777,4,FALSE))/365</f>
        <v>28.315068493150687</v>
      </c>
      <c r="H870" s="28">
        <v>19</v>
      </c>
      <c r="I870" s="66">
        <v>4.8849999999999998</v>
      </c>
      <c r="J870" s="114">
        <f t="shared" si="43"/>
        <v>4.9930337225095709</v>
      </c>
      <c r="K870" s="116">
        <f t="shared" si="44"/>
        <v>0.10803372250957111</v>
      </c>
      <c r="L870" s="114">
        <f t="shared" si="45"/>
        <v>9.8780337225095707</v>
      </c>
      <c r="M870" s="66">
        <v>72.888999999999996</v>
      </c>
    </row>
    <row r="871" spans="1:13">
      <c r="A871" s="110" t="s">
        <v>160</v>
      </c>
      <c r="B871" s="72">
        <v>2018</v>
      </c>
      <c r="C871" s="111">
        <v>43392</v>
      </c>
      <c r="D871" s="72" t="s">
        <v>64</v>
      </c>
      <c r="E871" s="66" t="s">
        <v>219</v>
      </c>
      <c r="F871" s="66" t="s">
        <v>30</v>
      </c>
      <c r="G871" s="10">
        <f>(C871-VLOOKUP(E871,Riders!$A$2:$E$7777,4,FALSE))/365</f>
        <v>33.717808219178082</v>
      </c>
      <c r="H871" s="28">
        <v>20</v>
      </c>
      <c r="I871" s="66">
        <v>4.9020000000000001</v>
      </c>
      <c r="J871" s="114">
        <f t="shared" si="43"/>
        <v>5.0139895331221593</v>
      </c>
      <c r="K871" s="116">
        <f t="shared" si="44"/>
        <v>0.1119895331221592</v>
      </c>
      <c r="L871" s="114">
        <f t="shared" si="45"/>
        <v>9.9159895331221595</v>
      </c>
      <c r="M871" s="66">
        <v>72.61</v>
      </c>
    </row>
    <row r="872" spans="1:13">
      <c r="A872" s="110" t="s">
        <v>160</v>
      </c>
      <c r="B872" s="72">
        <v>2018</v>
      </c>
      <c r="C872" s="111">
        <v>43392</v>
      </c>
      <c r="D872" s="72" t="s">
        <v>64</v>
      </c>
      <c r="E872" s="66" t="s">
        <v>98</v>
      </c>
      <c r="F872" s="66" t="s">
        <v>42</v>
      </c>
      <c r="G872" s="10">
        <f>(C872-VLOOKUP(E872,Riders!$A$2:$E$7777,4,FALSE))/365</f>
        <v>19.989041095890411</v>
      </c>
      <c r="H872" s="28">
        <v>21</v>
      </c>
      <c r="I872" s="66">
        <v>4.9409999999999998</v>
      </c>
      <c r="J872" s="114">
        <f t="shared" si="43"/>
        <v>5.000044085769118</v>
      </c>
      <c r="K872" s="116">
        <f t="shared" si="44"/>
        <v>5.9044085769118126E-2</v>
      </c>
      <c r="L872" s="114">
        <f t="shared" si="45"/>
        <v>9.9410440857691178</v>
      </c>
      <c r="M872" s="66">
        <v>72.427000000000007</v>
      </c>
    </row>
    <row r="873" spans="1:13">
      <c r="A873" s="110" t="s">
        <v>160</v>
      </c>
      <c r="B873" s="72">
        <v>2018</v>
      </c>
      <c r="C873" s="111">
        <v>43392</v>
      </c>
      <c r="D873" s="72" t="s">
        <v>64</v>
      </c>
      <c r="E873" s="66" t="s">
        <v>194</v>
      </c>
      <c r="F873" s="66" t="s">
        <v>50</v>
      </c>
      <c r="G873" s="10">
        <f>(C873-VLOOKUP(E873,Riders!$A$2:$E$7777,4,FALSE))/365</f>
        <v>30.80821917808219</v>
      </c>
      <c r="H873" s="28">
        <v>22</v>
      </c>
      <c r="I873" s="66">
        <v>4.8970000000000002</v>
      </c>
      <c r="J873" s="114">
        <f t="shared" si="43"/>
        <v>5.0489877609095046</v>
      </c>
      <c r="K873" s="116">
        <f t="shared" si="44"/>
        <v>0.15198776090950439</v>
      </c>
      <c r="L873" s="114">
        <f t="shared" si="45"/>
        <v>9.9459877609095049</v>
      </c>
      <c r="M873" s="66">
        <v>72.391000000000005</v>
      </c>
    </row>
    <row r="874" spans="1:13">
      <c r="A874" s="110" t="s">
        <v>160</v>
      </c>
      <c r="B874" s="72">
        <v>2018</v>
      </c>
      <c r="C874" s="111">
        <v>43392</v>
      </c>
      <c r="D874" s="72" t="s">
        <v>64</v>
      </c>
      <c r="E874" s="66" t="s">
        <v>165</v>
      </c>
      <c r="F874" s="66" t="s">
        <v>44</v>
      </c>
      <c r="G874" s="10">
        <f>(C874-VLOOKUP(E874,Riders!$A$2:$E$7777,4,FALSE))/365</f>
        <v>28.797260273972604</v>
      </c>
      <c r="H874" s="28">
        <v>23</v>
      </c>
      <c r="I874" s="66">
        <v>4.9320000000000004</v>
      </c>
      <c r="J874" s="114">
        <f t="shared" si="43"/>
        <v>5.016049077042112</v>
      </c>
      <c r="K874" s="116">
        <f t="shared" si="44"/>
        <v>8.404907704211162E-2</v>
      </c>
      <c r="L874" s="114">
        <f t="shared" si="45"/>
        <v>9.9480490770421124</v>
      </c>
      <c r="M874" s="66">
        <v>72.376000000000005</v>
      </c>
    </row>
    <row r="875" spans="1:13">
      <c r="A875" s="110" t="s">
        <v>160</v>
      </c>
      <c r="B875" s="72">
        <v>2018</v>
      </c>
      <c r="C875" s="111">
        <v>43392</v>
      </c>
      <c r="D875" s="72" t="s">
        <v>64</v>
      </c>
      <c r="E875" s="66" t="s">
        <v>193</v>
      </c>
      <c r="F875" s="66" t="s">
        <v>225</v>
      </c>
      <c r="G875" s="10">
        <f>(C875-VLOOKUP(E875,Riders!$A$2:$E$7777,4,FALSE))/365</f>
        <v>29.6</v>
      </c>
      <c r="H875" s="28">
        <v>24</v>
      </c>
      <c r="I875" s="66">
        <v>4.9349999999999996</v>
      </c>
      <c r="J875" s="114">
        <f t="shared" si="43"/>
        <v>5.0159363554695604</v>
      </c>
      <c r="K875" s="116">
        <f t="shared" si="44"/>
        <v>8.0936355469560795E-2</v>
      </c>
      <c r="L875" s="114">
        <f t="shared" si="45"/>
        <v>9.95093635546956</v>
      </c>
      <c r="M875" s="66">
        <v>72.355000000000004</v>
      </c>
    </row>
    <row r="876" spans="1:13">
      <c r="A876" s="110" t="s">
        <v>160</v>
      </c>
      <c r="B876" s="72">
        <v>2018</v>
      </c>
      <c r="C876" s="111">
        <v>43392</v>
      </c>
      <c r="D876" s="72" t="s">
        <v>64</v>
      </c>
      <c r="E876" s="66" t="s">
        <v>352</v>
      </c>
      <c r="F876" s="66" t="s">
        <v>28</v>
      </c>
      <c r="G876" s="10">
        <f>(C876-VLOOKUP(E876,Riders!$A$2:$E$7777,4,FALSE))/365</f>
        <v>27.095890410958905</v>
      </c>
      <c r="H876" s="28">
        <v>25</v>
      </c>
      <c r="I876" s="66">
        <v>4.915</v>
      </c>
      <c r="J876" s="114">
        <f t="shared" si="43"/>
        <v>5.0400639474593847</v>
      </c>
      <c r="K876" s="116">
        <f t="shared" si="44"/>
        <v>0.12506394745938465</v>
      </c>
      <c r="L876" s="114">
        <f t="shared" si="45"/>
        <v>9.9550639474593847</v>
      </c>
      <c r="M876" s="66">
        <v>72.325000000000003</v>
      </c>
    </row>
    <row r="877" spans="1:13">
      <c r="A877" s="110" t="s">
        <v>160</v>
      </c>
      <c r="B877" s="72">
        <v>2018</v>
      </c>
      <c r="C877" s="111">
        <v>43392</v>
      </c>
      <c r="D877" s="72" t="s">
        <v>64</v>
      </c>
      <c r="E877" s="66" t="s">
        <v>170</v>
      </c>
      <c r="F877" s="66" t="s">
        <v>40</v>
      </c>
      <c r="G877" s="10">
        <f>(C877-VLOOKUP(E877,Riders!$A$2:$E$7777,4,FALSE))/365</f>
        <v>20.010958904109589</v>
      </c>
      <c r="H877" s="28">
        <v>26</v>
      </c>
      <c r="I877" s="66">
        <v>4.9370000000000003</v>
      </c>
      <c r="J877" s="114">
        <f t="shared" si="43"/>
        <v>5.0470532482839916</v>
      </c>
      <c r="K877" s="116">
        <f t="shared" si="44"/>
        <v>0.11005324828399132</v>
      </c>
      <c r="L877" s="114">
        <f t="shared" si="45"/>
        <v>9.9840532482839919</v>
      </c>
      <c r="M877" s="66">
        <v>72.114999999999995</v>
      </c>
    </row>
    <row r="878" spans="1:13">
      <c r="A878" s="110" t="s">
        <v>160</v>
      </c>
      <c r="B878" s="72">
        <v>2018</v>
      </c>
      <c r="C878" s="111">
        <v>43392</v>
      </c>
      <c r="D878" s="72" t="s">
        <v>64</v>
      </c>
      <c r="E878" s="66" t="s">
        <v>172</v>
      </c>
      <c r="F878" s="66" t="s">
        <v>35</v>
      </c>
      <c r="G878" s="10">
        <f>(C878-VLOOKUP(E878,Riders!$A$2:$E$7777,4,FALSE))/365</f>
        <v>28.443835616438356</v>
      </c>
      <c r="H878" s="28">
        <v>27</v>
      </c>
      <c r="I878" s="66">
        <v>4.9580000000000002</v>
      </c>
      <c r="J878" s="114">
        <f t="shared" si="43"/>
        <v>5.0360313423927359</v>
      </c>
      <c r="K878" s="116">
        <f t="shared" si="44"/>
        <v>7.8031342392735681E-2</v>
      </c>
      <c r="L878" s="114">
        <f t="shared" si="45"/>
        <v>9.9940313423927361</v>
      </c>
      <c r="M878" s="66">
        <v>72.043000000000006</v>
      </c>
    </row>
    <row r="879" spans="1:13">
      <c r="A879" s="110" t="s">
        <v>160</v>
      </c>
      <c r="B879" s="72">
        <v>2018</v>
      </c>
      <c r="C879" s="111">
        <v>43392</v>
      </c>
      <c r="D879" s="72" t="s">
        <v>64</v>
      </c>
      <c r="E879" s="66" t="s">
        <v>106</v>
      </c>
      <c r="F879" s="66" t="s">
        <v>107</v>
      </c>
      <c r="G879" s="10">
        <f>(C879-VLOOKUP(E879,Riders!$A$2:$E$7777,4,FALSE))/365</f>
        <v>25.016438356164382</v>
      </c>
      <c r="H879" s="28">
        <v>28</v>
      </c>
      <c r="I879" s="66">
        <v>4.9820000000000002</v>
      </c>
      <c r="J879" s="114">
        <f t="shared" si="43"/>
        <v>5.0930027986118889</v>
      </c>
      <c r="K879" s="116">
        <f t="shared" si="44"/>
        <v>0.11100279861188866</v>
      </c>
      <c r="L879" s="114">
        <f t="shared" si="45"/>
        <v>10.075002798611889</v>
      </c>
      <c r="M879" s="66">
        <v>71.463999999999999</v>
      </c>
    </row>
    <row r="880" spans="1:13">
      <c r="A880" s="110" t="s">
        <v>160</v>
      </c>
      <c r="B880" s="72">
        <v>2018</v>
      </c>
      <c r="C880" s="111">
        <v>43392</v>
      </c>
      <c r="D880" s="72" t="s">
        <v>64</v>
      </c>
      <c r="E880" s="66" t="s">
        <v>287</v>
      </c>
      <c r="F880" s="66" t="s">
        <v>205</v>
      </c>
      <c r="G880" s="10">
        <f>(C880-VLOOKUP(E880,Riders!$A$2:$E$7777,4,FALSE))/365</f>
        <v>36.205479452054796</v>
      </c>
      <c r="H880" s="28">
        <v>29</v>
      </c>
      <c r="I880" s="66">
        <v>4.9889999999999999</v>
      </c>
      <c r="J880" s="114">
        <f t="shared" si="43"/>
        <v>5.1070527238308907</v>
      </c>
      <c r="K880" s="116">
        <f t="shared" si="44"/>
        <v>0.11805272383089083</v>
      </c>
      <c r="L880" s="114">
        <f t="shared" si="45"/>
        <v>10.096052723830891</v>
      </c>
      <c r="M880" s="66">
        <v>71.314999999999998</v>
      </c>
    </row>
    <row r="881" spans="1:13">
      <c r="A881" s="110" t="s">
        <v>160</v>
      </c>
      <c r="B881" s="72">
        <v>2018</v>
      </c>
      <c r="C881" s="111">
        <v>43392</v>
      </c>
      <c r="D881" s="72" t="s">
        <v>64</v>
      </c>
      <c r="E881" s="66" t="s">
        <v>184</v>
      </c>
      <c r="F881" s="66" t="s">
        <v>93</v>
      </c>
      <c r="G881" s="10">
        <f>(C881-VLOOKUP(E881,Riders!$A$2:$E$7777,4,FALSE))/365</f>
        <v>23.81095890410959</v>
      </c>
      <c r="H881" s="28">
        <v>30</v>
      </c>
      <c r="I881" s="66">
        <v>4.99</v>
      </c>
      <c r="J881" s="114">
        <f t="shared" si="43"/>
        <v>5.1179586135250101</v>
      </c>
      <c r="K881" s="116">
        <f t="shared" si="44"/>
        <v>0.12795861352500992</v>
      </c>
      <c r="L881" s="114">
        <f t="shared" si="45"/>
        <v>10.10795861352501</v>
      </c>
      <c r="M881" s="66">
        <v>71.230999999999995</v>
      </c>
    </row>
    <row r="882" spans="1:13">
      <c r="A882" s="110" t="s">
        <v>160</v>
      </c>
      <c r="B882" s="72">
        <v>2018</v>
      </c>
      <c r="C882" s="111">
        <v>43392</v>
      </c>
      <c r="D882" s="72" t="s">
        <v>64</v>
      </c>
      <c r="E882" s="66" t="s">
        <v>57</v>
      </c>
      <c r="F882" s="66" t="s">
        <v>35</v>
      </c>
      <c r="G882" s="10">
        <f>(C882-VLOOKUP(E882,Riders!$A$2:$E$7777,4,FALSE))/365</f>
        <v>24.934246575342467</v>
      </c>
      <c r="H882" s="28">
        <v>31</v>
      </c>
      <c r="I882" s="66">
        <v>4.9800000000000004</v>
      </c>
      <c r="J882" s="114">
        <f t="shared" si="43"/>
        <v>5.1360536150841583</v>
      </c>
      <c r="K882" s="116">
        <f t="shared" si="44"/>
        <v>0.15605361508415783</v>
      </c>
      <c r="L882" s="114">
        <f t="shared" si="45"/>
        <v>10.116053615084159</v>
      </c>
      <c r="M882" s="66">
        <v>71.174000000000007</v>
      </c>
    </row>
    <row r="883" spans="1:13">
      <c r="A883" s="40" t="s">
        <v>160</v>
      </c>
      <c r="B883" s="72">
        <v>2018</v>
      </c>
      <c r="C883" s="111">
        <v>43392</v>
      </c>
      <c r="D883" s="40" t="s">
        <v>64</v>
      </c>
      <c r="E883" t="s">
        <v>91</v>
      </c>
      <c r="F883" t="s">
        <v>50</v>
      </c>
      <c r="G883" s="10">
        <f>(C883-VLOOKUP(E883,Riders!$A$2:$E$7777,4,FALSE))/365</f>
        <v>22.912328767123288</v>
      </c>
      <c r="H883" s="28">
        <v>32</v>
      </c>
      <c r="I883">
        <v>4.9569999999999999</v>
      </c>
      <c r="J883" s="29">
        <f t="shared" si="43"/>
        <v>5.1600486320907164</v>
      </c>
      <c r="K883" s="77">
        <f t="shared" si="44"/>
        <v>0.20304863209071655</v>
      </c>
      <c r="L883" s="29">
        <f t="shared" si="45"/>
        <v>10.117048632090716</v>
      </c>
      <c r="M883">
        <v>71.167000000000002</v>
      </c>
    </row>
    <row r="884" spans="1:13">
      <c r="A884" s="40" t="s">
        <v>160</v>
      </c>
      <c r="B884" s="72">
        <v>2018</v>
      </c>
      <c r="C884" s="111">
        <v>43392</v>
      </c>
      <c r="D884" s="40" t="s">
        <v>64</v>
      </c>
      <c r="E884" t="s">
        <v>206</v>
      </c>
      <c r="F884" t="s">
        <v>56</v>
      </c>
      <c r="G884" s="10">
        <f>(C884-VLOOKUP(E884,Riders!$A$2:$E$7777,4,FALSE))/365</f>
        <v>25.073972602739726</v>
      </c>
      <c r="H884" s="28">
        <v>33</v>
      </c>
      <c r="I884">
        <v>5.03</v>
      </c>
      <c r="J884" s="29">
        <f t="shared" si="43"/>
        <v>5.1670003823875144</v>
      </c>
      <c r="K884" s="77">
        <f t="shared" si="44"/>
        <v>0.13700038238751411</v>
      </c>
      <c r="L884" s="29">
        <f t="shared" si="45"/>
        <v>10.197000382387515</v>
      </c>
      <c r="M884">
        <v>70.608999999999995</v>
      </c>
    </row>
    <row r="885" spans="1:13">
      <c r="A885" s="40" t="s">
        <v>160</v>
      </c>
      <c r="B885" s="72">
        <v>2018</v>
      </c>
      <c r="C885" s="111">
        <v>43392</v>
      </c>
      <c r="D885" s="40" t="s">
        <v>64</v>
      </c>
      <c r="E885" t="s">
        <v>48</v>
      </c>
      <c r="F885" t="s">
        <v>42</v>
      </c>
      <c r="G885" s="10">
        <f>(C885-VLOOKUP(E885,Riders!$A$2:$E$7777,4,FALSE))/365</f>
        <v>24.265753424657536</v>
      </c>
      <c r="H885" s="28">
        <v>34</v>
      </c>
      <c r="I885">
        <v>5.0199999999999996</v>
      </c>
      <c r="J885" s="29">
        <f t="shared" si="43"/>
        <v>5.1820574149120073</v>
      </c>
      <c r="K885" s="77">
        <f t="shared" si="44"/>
        <v>0.16205741491200776</v>
      </c>
      <c r="L885" s="29">
        <f t="shared" si="45"/>
        <v>10.202057414912007</v>
      </c>
      <c r="M885">
        <v>70.573999999999998</v>
      </c>
    </row>
    <row r="886" spans="1:13">
      <c r="A886" s="40" t="s">
        <v>160</v>
      </c>
      <c r="B886" s="72">
        <v>2018</v>
      </c>
      <c r="C886" s="111">
        <v>43392</v>
      </c>
      <c r="D886" s="40" t="s">
        <v>64</v>
      </c>
      <c r="E886" t="s">
        <v>291</v>
      </c>
      <c r="F886" t="s">
        <v>947</v>
      </c>
      <c r="G886" s="10">
        <f>(C886-VLOOKUP(E886,Riders!$A$2:$E$7777,4,FALSE))/365</f>
        <v>29.81917808219178</v>
      </c>
      <c r="H886" s="28">
        <v>35</v>
      </c>
      <c r="I886">
        <v>5.0039999999999996</v>
      </c>
      <c r="J886" s="29">
        <f t="shared" si="43"/>
        <v>5.1980574149120073</v>
      </c>
      <c r="K886" s="77">
        <f t="shared" si="44"/>
        <v>0.19405741491200779</v>
      </c>
      <c r="L886" s="29">
        <f t="shared" si="45"/>
        <v>10.202057414912007</v>
      </c>
      <c r="M886">
        <v>70.573999999999998</v>
      </c>
    </row>
    <row r="887" spans="1:13">
      <c r="A887" s="40" t="s">
        <v>160</v>
      </c>
      <c r="B887" s="72">
        <v>2018</v>
      </c>
      <c r="C887" s="111">
        <v>43392</v>
      </c>
      <c r="D887" s="40" t="s">
        <v>64</v>
      </c>
      <c r="E887" t="s">
        <v>151</v>
      </c>
      <c r="F887" t="s">
        <v>152</v>
      </c>
      <c r="G887" s="10">
        <f>(C887-VLOOKUP(E887,Riders!$A$2:$E$7777,4,FALSE))/365</f>
        <v>29.882191780821916</v>
      </c>
      <c r="H887" s="28">
        <v>36</v>
      </c>
      <c r="I887">
        <v>5.0890000000000004</v>
      </c>
      <c r="J887" s="29">
        <f t="shared" si="43"/>
        <v>5.1299988219765247</v>
      </c>
      <c r="K887" s="77">
        <f t="shared" si="44"/>
        <v>4.0998821976524269E-2</v>
      </c>
      <c r="L887" s="29">
        <f t="shared" si="45"/>
        <v>10.218998821976525</v>
      </c>
      <c r="M887">
        <v>70.456999999999994</v>
      </c>
    </row>
    <row r="888" spans="1:13">
      <c r="A888" s="40" t="s">
        <v>160</v>
      </c>
      <c r="B888" s="72">
        <v>2018</v>
      </c>
      <c r="C888" s="111">
        <v>43392</v>
      </c>
      <c r="D888" s="40" t="s">
        <v>64</v>
      </c>
      <c r="E888" t="s">
        <v>60</v>
      </c>
      <c r="F888" t="s">
        <v>61</v>
      </c>
      <c r="G888" s="10">
        <f>(C888-VLOOKUP(E888,Riders!$A$2:$E$7777,4,FALSE))/365</f>
        <v>28.912328767123288</v>
      </c>
      <c r="H888" s="28">
        <v>37</v>
      </c>
      <c r="I888">
        <v>5.0590000000000002</v>
      </c>
      <c r="J888" s="29">
        <f t="shared" si="43"/>
        <v>5.1959494374020805</v>
      </c>
      <c r="K888" s="77">
        <f t="shared" si="44"/>
        <v>0.13694943740208032</v>
      </c>
      <c r="L888" s="29">
        <f t="shared" si="45"/>
        <v>10.254949437402081</v>
      </c>
      <c r="M888">
        <v>70.209999999999994</v>
      </c>
    </row>
    <row r="889" spans="1:13">
      <c r="A889" s="40" t="s">
        <v>160</v>
      </c>
      <c r="B889" s="72">
        <v>2018</v>
      </c>
      <c r="C889" s="111">
        <v>43392</v>
      </c>
      <c r="D889" s="40" t="s">
        <v>64</v>
      </c>
      <c r="E889" t="s">
        <v>108</v>
      </c>
      <c r="F889" t="s">
        <v>56</v>
      </c>
      <c r="G889" s="10">
        <f>(C889-VLOOKUP(E889,Riders!$A$2:$E$7777,4,FALSE))/365</f>
        <v>20.526027397260275</v>
      </c>
      <c r="H889" s="28">
        <v>38</v>
      </c>
      <c r="I889">
        <v>5.0880000000000001</v>
      </c>
      <c r="J889" s="29">
        <f t="shared" si="43"/>
        <v>5.2040365367297055</v>
      </c>
      <c r="K889" s="77">
        <f t="shared" si="44"/>
        <v>0.11603653672970538</v>
      </c>
      <c r="L889" s="29">
        <f t="shared" si="45"/>
        <v>10.292036536729706</v>
      </c>
      <c r="M889">
        <v>69.956999999999994</v>
      </c>
    </row>
    <row r="890" spans="1:13">
      <c r="A890" s="40" t="s">
        <v>160</v>
      </c>
      <c r="B890" s="72">
        <v>2018</v>
      </c>
      <c r="C890" s="111">
        <v>43392</v>
      </c>
      <c r="D890" s="40" t="s">
        <v>64</v>
      </c>
      <c r="E890" t="s">
        <v>280</v>
      </c>
      <c r="F890" t="s">
        <v>222</v>
      </c>
      <c r="G890" s="10">
        <f>(C890-VLOOKUP(E890,Riders!$A$2:$E$7777,4,FALSE))/365</f>
        <v>24.452054794520549</v>
      </c>
      <c r="H890" s="28">
        <v>39</v>
      </c>
      <c r="I890">
        <v>5.0979999999999999</v>
      </c>
      <c r="J890" s="29">
        <f t="shared" si="43"/>
        <v>5.2009558003146905</v>
      </c>
      <c r="K890" s="77">
        <f t="shared" si="44"/>
        <v>0.10295580031469065</v>
      </c>
      <c r="L890" s="29">
        <f t="shared" si="45"/>
        <v>10.29895580031469</v>
      </c>
      <c r="M890">
        <v>69.91</v>
      </c>
    </row>
    <row r="891" spans="1:13">
      <c r="A891" s="40" t="s">
        <v>160</v>
      </c>
      <c r="B891" s="72">
        <v>2018</v>
      </c>
      <c r="C891" s="111">
        <v>43392</v>
      </c>
      <c r="D891" s="40" t="s">
        <v>64</v>
      </c>
      <c r="E891" t="s">
        <v>227</v>
      </c>
      <c r="F891" t="s">
        <v>150</v>
      </c>
      <c r="G891" s="10">
        <f>(C891-VLOOKUP(E891,Riders!$A$2:$E$7777,4,FALSE))/365</f>
        <v>20.652054794520549</v>
      </c>
      <c r="H891" s="28">
        <v>40</v>
      </c>
      <c r="I891">
        <v>5.0620000000000003</v>
      </c>
      <c r="J891" s="29">
        <f t="shared" si="43"/>
        <v>5.2429993559375392</v>
      </c>
      <c r="K891" s="77">
        <f t="shared" si="44"/>
        <v>0.18099935593753891</v>
      </c>
      <c r="L891" s="29">
        <f t="shared" si="45"/>
        <v>10.304999355937539</v>
      </c>
      <c r="M891">
        <v>69.869</v>
      </c>
    </row>
    <row r="892" spans="1:13">
      <c r="A892" s="40" t="s">
        <v>160</v>
      </c>
      <c r="B892" s="72">
        <v>2018</v>
      </c>
      <c r="C892" s="111">
        <v>43392</v>
      </c>
      <c r="D892" s="40" t="s">
        <v>64</v>
      </c>
      <c r="E892" t="s">
        <v>317</v>
      </c>
      <c r="F892" t="s">
        <v>1160</v>
      </c>
      <c r="G892" s="10">
        <f>(C892-VLOOKUP(E892,Riders!$A$2:$E$7777,4,FALSE))/365</f>
        <v>25.134246575342466</v>
      </c>
      <c r="H892" s="28">
        <v>41</v>
      </c>
      <c r="I892">
        <v>5.2480000000000002</v>
      </c>
      <c r="J892" s="29">
        <f t="shared" si="43"/>
        <v>5.418982725414085</v>
      </c>
      <c r="K892" s="77">
        <f t="shared" si="44"/>
        <v>0.17098272541408477</v>
      </c>
      <c r="L892" s="29">
        <f t="shared" si="45"/>
        <v>10.666982725414085</v>
      </c>
      <c r="M892">
        <v>67.498000000000005</v>
      </c>
    </row>
    <row r="893" spans="1:13">
      <c r="A893" s="138" t="s">
        <v>235</v>
      </c>
      <c r="B893" s="118">
        <v>2018</v>
      </c>
      <c r="C893" s="108">
        <v>43161</v>
      </c>
      <c r="D893" s="139" t="s">
        <v>19</v>
      </c>
      <c r="E893" s="122" t="s">
        <v>21</v>
      </c>
      <c r="F893" s="122" t="s">
        <v>22</v>
      </c>
      <c r="G893" s="10">
        <f>(C893-VLOOKUP(E893,Riders!$A$2:$E$7777,4,FALSE))/365</f>
        <v>24.978082191780821</v>
      </c>
      <c r="H893" s="109">
        <v>1</v>
      </c>
      <c r="I893" s="112">
        <v>4.8049999999999997</v>
      </c>
      <c r="J893" s="112">
        <v>4.8689999999999998</v>
      </c>
      <c r="K893" s="115">
        <v>6.4000000000000057E-2</v>
      </c>
      <c r="L893" s="115">
        <v>9.6739999999999995</v>
      </c>
      <c r="M893" s="117">
        <v>74.426297291709744</v>
      </c>
    </row>
    <row r="894" spans="1:13">
      <c r="A894" s="138" t="s">
        <v>235</v>
      </c>
      <c r="B894" s="118">
        <v>2018</v>
      </c>
      <c r="C894" s="108">
        <v>43161</v>
      </c>
      <c r="D894" s="139" t="s">
        <v>19</v>
      </c>
      <c r="E894" s="122" t="s">
        <v>104</v>
      </c>
      <c r="F894" s="122" t="s">
        <v>100</v>
      </c>
      <c r="G894" s="10">
        <f>(C894-VLOOKUP(E894,Riders!$A$2:$E$7777,4,FALSE))/365</f>
        <v>25.536986301369861</v>
      </c>
      <c r="H894" s="109">
        <v>2</v>
      </c>
      <c r="I894" s="112">
        <v>4.8079999999999998</v>
      </c>
      <c r="J894" s="112">
        <v>4.8689999999999998</v>
      </c>
      <c r="K894" s="115">
        <v>6.0999999999999943E-2</v>
      </c>
      <c r="L894" s="115">
        <v>9.6769999999999996</v>
      </c>
      <c r="M894" s="117">
        <v>74.403224139712719</v>
      </c>
    </row>
    <row r="895" spans="1:13">
      <c r="A895" s="138" t="s">
        <v>235</v>
      </c>
      <c r="B895" s="118">
        <v>2018</v>
      </c>
      <c r="C895" s="108">
        <v>43161</v>
      </c>
      <c r="D895" s="139" t="s">
        <v>19</v>
      </c>
      <c r="E895" s="122" t="s">
        <v>8234</v>
      </c>
      <c r="F895" s="122" t="s">
        <v>26</v>
      </c>
      <c r="G895" s="10" t="e">
        <f>(C895-VLOOKUP(E895,Riders!$A$2:$E$7777,4,FALSE))/365</f>
        <v>#N/A</v>
      </c>
      <c r="H895" s="109">
        <v>3</v>
      </c>
      <c r="I895" s="112">
        <v>4.8250000000000002</v>
      </c>
      <c r="J895" s="112">
        <v>4.8760000000000003</v>
      </c>
      <c r="K895" s="115">
        <v>5.1000000000000156E-2</v>
      </c>
      <c r="L895" s="115">
        <v>9.7010000000000005</v>
      </c>
      <c r="M895" s="117">
        <v>74.219152664673743</v>
      </c>
    </row>
    <row r="896" spans="1:13">
      <c r="A896" s="139" t="s">
        <v>235</v>
      </c>
      <c r="B896" s="118">
        <v>2018</v>
      </c>
      <c r="C896" s="108">
        <v>43161</v>
      </c>
      <c r="D896" s="139" t="s">
        <v>19</v>
      </c>
      <c r="E896" s="123" t="s">
        <v>90</v>
      </c>
      <c r="F896" s="123" t="s">
        <v>22</v>
      </c>
      <c r="G896" s="10">
        <f>(C896-VLOOKUP(E896,Riders!$A$2:$E$7777,4,FALSE))/365</f>
        <v>20.980821917808218</v>
      </c>
      <c r="H896" s="109">
        <v>4</v>
      </c>
      <c r="I896" s="113">
        <v>4.8250000000000002</v>
      </c>
      <c r="J896" s="112">
        <v>4.8839999999999995</v>
      </c>
      <c r="K896" s="115">
        <v>5.8999999999999275E-2</v>
      </c>
      <c r="L896" s="117">
        <v>9.7089999999999996</v>
      </c>
      <c r="M896" s="117">
        <v>74.157997734061183</v>
      </c>
    </row>
    <row r="897" spans="1:13">
      <c r="A897" s="139" t="s">
        <v>235</v>
      </c>
      <c r="B897" s="118">
        <v>2018</v>
      </c>
      <c r="C897" s="108">
        <v>43161</v>
      </c>
      <c r="D897" s="139" t="s">
        <v>19</v>
      </c>
      <c r="E897" s="123" t="s">
        <v>110</v>
      </c>
      <c r="F897" s="123" t="s">
        <v>111</v>
      </c>
      <c r="G897" s="10">
        <f>(C897-VLOOKUP(E897,Riders!$A$2:$E$7777,4,FALSE))/365</f>
        <v>20.87123287671233</v>
      </c>
      <c r="H897" s="109">
        <v>5</v>
      </c>
      <c r="I897" s="113">
        <v>4.8120000000000003</v>
      </c>
      <c r="J897" s="112">
        <v>4.9029999999999996</v>
      </c>
      <c r="K897" s="115">
        <v>9.0999999999999304E-2</v>
      </c>
      <c r="L897" s="117">
        <v>9.7149999999999999</v>
      </c>
      <c r="M897" s="117">
        <v>74.112197632527028</v>
      </c>
    </row>
    <row r="898" spans="1:13">
      <c r="A898" s="139" t="s">
        <v>235</v>
      </c>
      <c r="B898" s="118">
        <v>2018</v>
      </c>
      <c r="C898" s="108">
        <v>43161</v>
      </c>
      <c r="D898" s="139" t="s">
        <v>19</v>
      </c>
      <c r="E898" s="123" t="s">
        <v>200</v>
      </c>
      <c r="F898" s="123" t="s">
        <v>44</v>
      </c>
      <c r="G898" s="10">
        <f>(C898-VLOOKUP(E898,Riders!$A$2:$E$7777,4,FALSE))/365</f>
        <v>22.632876712328766</v>
      </c>
      <c r="H898" s="109">
        <v>6</v>
      </c>
      <c r="I898" s="113">
        <v>4.83</v>
      </c>
      <c r="J898" s="112">
        <v>4.9120000000000008</v>
      </c>
      <c r="K898" s="115">
        <v>8.2000000000000739E-2</v>
      </c>
      <c r="L898" s="117">
        <v>9.7420000000000009</v>
      </c>
      <c r="M898" s="117">
        <v>73.906795319236295</v>
      </c>
    </row>
    <row r="899" spans="1:13">
      <c r="A899" s="138" t="s">
        <v>235</v>
      </c>
      <c r="B899" s="118">
        <v>2018</v>
      </c>
      <c r="C899" s="108">
        <v>43161</v>
      </c>
      <c r="D899" s="139" t="s">
        <v>19</v>
      </c>
      <c r="E899" s="122" t="s">
        <v>195</v>
      </c>
      <c r="F899" s="122" t="s">
        <v>196</v>
      </c>
      <c r="G899" s="10">
        <f>(C899-VLOOKUP(E899,Riders!$A$2:$E$7777,4,FALSE))/365</f>
        <v>31.964383561643835</v>
      </c>
      <c r="H899" s="109">
        <v>7</v>
      </c>
      <c r="I899" s="112">
        <v>4.8319999999999999</v>
      </c>
      <c r="J899" s="112">
        <v>4.9219999999999997</v>
      </c>
      <c r="K899" s="115">
        <v>8.9999999999999858E-2</v>
      </c>
      <c r="L899" s="115">
        <v>9.7539999999999996</v>
      </c>
      <c r="M899" s="117">
        <v>73.815870412138608</v>
      </c>
    </row>
    <row r="900" spans="1:13">
      <c r="A900" s="139" t="s">
        <v>235</v>
      </c>
      <c r="B900" s="118">
        <v>2018</v>
      </c>
      <c r="C900" s="108">
        <v>43161</v>
      </c>
      <c r="D900" s="139" t="s">
        <v>19</v>
      </c>
      <c r="E900" s="123" t="s">
        <v>309</v>
      </c>
      <c r="F900" s="123" t="s">
        <v>111</v>
      </c>
      <c r="G900" s="10">
        <f>(C900-VLOOKUP(E900,Riders!$A$2:$E$7777,4,FALSE))/365</f>
        <v>22.438356164383563</v>
      </c>
      <c r="H900" s="109">
        <v>8</v>
      </c>
      <c r="I900" s="113">
        <v>4.8250000000000002</v>
      </c>
      <c r="J900" s="112">
        <v>4.9340000000000002</v>
      </c>
      <c r="K900" s="115">
        <v>0.10899999999999999</v>
      </c>
      <c r="L900" s="117">
        <v>9.7590000000000003</v>
      </c>
      <c r="M900" s="117">
        <v>73.778051029818627</v>
      </c>
    </row>
    <row r="901" spans="1:13">
      <c r="A901" s="138" t="s">
        <v>235</v>
      </c>
      <c r="B901" s="118">
        <v>2018</v>
      </c>
      <c r="C901" s="108">
        <v>43161</v>
      </c>
      <c r="D901" s="139" t="s">
        <v>19</v>
      </c>
      <c r="E901" s="122" t="s">
        <v>25</v>
      </c>
      <c r="F901" s="122" t="s">
        <v>26</v>
      </c>
      <c r="G901" s="10">
        <f>(C901-VLOOKUP(E901,Riders!$A$2:$E$7777,4,FALSE))/365</f>
        <v>20.438356164383563</v>
      </c>
      <c r="H901" s="109">
        <v>9</v>
      </c>
      <c r="I901" s="112">
        <v>4.8620000000000001</v>
      </c>
      <c r="J901" s="112">
        <v>4.9250000000000007</v>
      </c>
      <c r="K901" s="115">
        <v>6.3000000000000611E-2</v>
      </c>
      <c r="L901" s="115">
        <v>9.7870000000000008</v>
      </c>
      <c r="M901" s="117">
        <v>73.566976601614385</v>
      </c>
    </row>
    <row r="902" spans="1:13">
      <c r="A902" s="138" t="s">
        <v>235</v>
      </c>
      <c r="B902" s="118">
        <v>2018</v>
      </c>
      <c r="C902" s="108">
        <v>43161</v>
      </c>
      <c r="D902" s="139" t="s">
        <v>19</v>
      </c>
      <c r="E902" s="122" t="s">
        <v>141</v>
      </c>
      <c r="F902" s="122" t="s">
        <v>93</v>
      </c>
      <c r="G902" s="10">
        <f>(C902-VLOOKUP(E902,Riders!$A$2:$E$7777,4,FALSE))/365</f>
        <v>22.912328767123288</v>
      </c>
      <c r="H902" s="109">
        <v>10</v>
      </c>
      <c r="I902" s="112">
        <v>4.8460000000000001</v>
      </c>
      <c r="J902" s="112">
        <v>4.9420000000000002</v>
      </c>
      <c r="K902" s="115">
        <v>9.6000000000000085E-2</v>
      </c>
      <c r="L902" s="115">
        <v>9.7880000000000003</v>
      </c>
      <c r="M902" s="117">
        <v>73.559460563955867</v>
      </c>
    </row>
    <row r="903" spans="1:13">
      <c r="A903" s="138" t="s">
        <v>235</v>
      </c>
      <c r="B903" s="118">
        <v>2018</v>
      </c>
      <c r="C903" s="108">
        <v>43161</v>
      </c>
      <c r="D903" s="139" t="s">
        <v>19</v>
      </c>
      <c r="E903" s="122" t="s">
        <v>904</v>
      </c>
      <c r="F903" s="122" t="s">
        <v>33</v>
      </c>
      <c r="G903" s="10">
        <f>(C903-VLOOKUP(E903,Riders!$A$2:$E$7777,4,FALSE))/365</f>
        <v>27.049315068493151</v>
      </c>
      <c r="H903" s="109">
        <v>11</v>
      </c>
      <c r="I903" s="112">
        <v>4.8479999999999999</v>
      </c>
      <c r="J903" s="112">
        <v>4.9569999999999999</v>
      </c>
      <c r="K903" s="115">
        <v>0.10899999999999999</v>
      </c>
      <c r="L903" s="115">
        <v>9.8049999999999997</v>
      </c>
      <c r="M903" s="117">
        <v>73.431922488526268</v>
      </c>
    </row>
    <row r="904" spans="1:13">
      <c r="A904" s="138" t="s">
        <v>235</v>
      </c>
      <c r="B904" s="118">
        <v>2018</v>
      </c>
      <c r="C904" s="108">
        <v>43161</v>
      </c>
      <c r="D904" s="139" t="s">
        <v>19</v>
      </c>
      <c r="E904" s="122" t="s">
        <v>302</v>
      </c>
      <c r="F904" s="122" t="s">
        <v>32</v>
      </c>
      <c r="G904" s="10">
        <f>(C904-VLOOKUP(E904,Riders!$A$2:$E$7777,4,FALSE))/365</f>
        <v>19.816438356164383</v>
      </c>
      <c r="H904" s="109">
        <v>12</v>
      </c>
      <c r="I904" s="112">
        <v>4.8730000000000002</v>
      </c>
      <c r="J904" s="112">
        <v>4.9549999999999992</v>
      </c>
      <c r="K904" s="115">
        <v>8.1999999999998963E-2</v>
      </c>
      <c r="L904" s="115">
        <v>9.8279999999999994</v>
      </c>
      <c r="M904" s="117">
        <v>73.26007326007327</v>
      </c>
    </row>
    <row r="905" spans="1:13">
      <c r="A905" s="139" t="s">
        <v>235</v>
      </c>
      <c r="B905" s="118">
        <v>2018</v>
      </c>
      <c r="C905" s="108">
        <v>43161</v>
      </c>
      <c r="D905" s="139" t="s">
        <v>19</v>
      </c>
      <c r="E905" s="123" t="s">
        <v>218</v>
      </c>
      <c r="F905" s="123" t="s">
        <v>33</v>
      </c>
      <c r="G905" s="10">
        <f>(C905-VLOOKUP(E905,Riders!$A$2:$E$7777,4,FALSE))/365</f>
        <v>28.660273972602738</v>
      </c>
      <c r="H905" s="109">
        <v>13</v>
      </c>
      <c r="I905" s="113">
        <v>4.8979999999999997</v>
      </c>
      <c r="J905" s="112">
        <v>4.9450000000000003</v>
      </c>
      <c r="K905" s="115">
        <v>4.7000000000000597E-2</v>
      </c>
      <c r="L905" s="117">
        <v>9.843</v>
      </c>
      <c r="M905" s="117">
        <v>73.148430356598595</v>
      </c>
    </row>
    <row r="906" spans="1:13">
      <c r="A906" s="139" t="s">
        <v>235</v>
      </c>
      <c r="B906" s="118">
        <v>2018</v>
      </c>
      <c r="C906" s="108">
        <v>43161</v>
      </c>
      <c r="D906" s="139" t="s">
        <v>19</v>
      </c>
      <c r="E906" s="123" t="s">
        <v>8235</v>
      </c>
      <c r="F906" s="123" t="s">
        <v>42</v>
      </c>
      <c r="G906" s="10" t="e">
        <f>(C906-VLOOKUP(E906,Riders!$A$2:$E$7777,4,FALSE))/365</f>
        <v>#N/A</v>
      </c>
      <c r="H906" s="109">
        <v>14</v>
      </c>
      <c r="I906" s="113">
        <v>4.8769999999999998</v>
      </c>
      <c r="J906" s="112">
        <v>4.9750000000000005</v>
      </c>
      <c r="K906" s="115">
        <v>9.8000000000000753E-2</v>
      </c>
      <c r="L906" s="117">
        <v>9.8520000000000003</v>
      </c>
      <c r="M906" s="117">
        <v>73.081607795371497</v>
      </c>
    </row>
    <row r="907" spans="1:13">
      <c r="A907" s="139" t="s">
        <v>235</v>
      </c>
      <c r="B907" s="118">
        <v>2018</v>
      </c>
      <c r="C907" s="108">
        <v>43161</v>
      </c>
      <c r="D907" s="139" t="s">
        <v>19</v>
      </c>
      <c r="E907" s="123" t="s">
        <v>94</v>
      </c>
      <c r="F907" s="123" t="s">
        <v>26</v>
      </c>
      <c r="G907" s="10">
        <f>(C907-VLOOKUP(E907,Riders!$A$2:$E$7777,4,FALSE))/365</f>
        <v>19.123287671232877</v>
      </c>
      <c r="H907" s="109">
        <v>15</v>
      </c>
      <c r="I907" s="113">
        <v>4.9020000000000001</v>
      </c>
      <c r="J907" s="112">
        <v>4.976</v>
      </c>
      <c r="K907" s="115">
        <v>7.3999999999999844E-2</v>
      </c>
      <c r="L907" s="117">
        <v>9.8780000000000001</v>
      </c>
      <c r="M907" s="117">
        <v>72.889248835796721</v>
      </c>
    </row>
    <row r="908" spans="1:13">
      <c r="A908" s="139" t="s">
        <v>235</v>
      </c>
      <c r="B908" s="118">
        <v>2018</v>
      </c>
      <c r="C908" s="108">
        <v>43161</v>
      </c>
      <c r="D908" s="139" t="s">
        <v>19</v>
      </c>
      <c r="E908" s="123" t="s">
        <v>237</v>
      </c>
      <c r="F908" s="123" t="s">
        <v>196</v>
      </c>
      <c r="G908" s="10">
        <f>(C908-VLOOKUP(E908,Riders!$A$2:$E$7777,4,FALSE))/365</f>
        <v>30.457534246575342</v>
      </c>
      <c r="H908" s="109">
        <v>16</v>
      </c>
      <c r="I908" s="113">
        <v>4.9130000000000003</v>
      </c>
      <c r="J908" s="112">
        <v>5.0069999999999997</v>
      </c>
      <c r="K908" s="115">
        <v>9.3999999999999417E-2</v>
      </c>
      <c r="L908" s="117">
        <v>9.92</v>
      </c>
      <c r="M908" s="117">
        <v>72.58064516129032</v>
      </c>
    </row>
    <row r="909" spans="1:13">
      <c r="A909" s="139" t="s">
        <v>235</v>
      </c>
      <c r="B909" s="118">
        <v>2018</v>
      </c>
      <c r="C909" s="108">
        <v>43161</v>
      </c>
      <c r="D909" s="139" t="s">
        <v>19</v>
      </c>
      <c r="E909" s="123" t="s">
        <v>8236</v>
      </c>
      <c r="F909" s="123" t="s">
        <v>28</v>
      </c>
      <c r="G909" s="10" t="e">
        <f>(C909-VLOOKUP(E909,Riders!$A$2:$E$7777,4,FALSE))/365</f>
        <v>#N/A</v>
      </c>
      <c r="H909" s="109">
        <v>17</v>
      </c>
      <c r="I909" s="113">
        <v>4.923</v>
      </c>
      <c r="J909" s="112">
        <v>5</v>
      </c>
      <c r="K909" s="115">
        <v>7.6999999999999957E-2</v>
      </c>
      <c r="L909" s="117">
        <v>9.923</v>
      </c>
      <c r="M909" s="117">
        <v>72.558702005441901</v>
      </c>
    </row>
    <row r="910" spans="1:13">
      <c r="A910" s="139" t="s">
        <v>235</v>
      </c>
      <c r="B910" s="118">
        <v>2018</v>
      </c>
      <c r="C910" s="108">
        <v>43161</v>
      </c>
      <c r="D910" s="139" t="s">
        <v>19</v>
      </c>
      <c r="E910" s="123" t="s">
        <v>181</v>
      </c>
      <c r="F910" s="123" t="s">
        <v>32</v>
      </c>
      <c r="G910" s="10">
        <f>(C910-VLOOKUP(E910,Riders!$A$2:$E$7777,4,FALSE))/365</f>
        <v>26.67945205479452</v>
      </c>
      <c r="H910" s="109">
        <v>18</v>
      </c>
      <c r="I910" s="113">
        <v>4.9029999999999996</v>
      </c>
      <c r="J910" s="112">
        <v>5.0309999999999997</v>
      </c>
      <c r="K910" s="115">
        <v>0.12800000000000011</v>
      </c>
      <c r="L910" s="117">
        <v>9.9339999999999993</v>
      </c>
      <c r="M910" s="117">
        <v>72.478357157237781</v>
      </c>
    </row>
    <row r="911" spans="1:13">
      <c r="A911" s="139" t="s">
        <v>235</v>
      </c>
      <c r="B911" s="118">
        <v>2018</v>
      </c>
      <c r="C911" s="108">
        <v>43161</v>
      </c>
      <c r="D911" s="139" t="s">
        <v>19</v>
      </c>
      <c r="E911" s="123" t="s">
        <v>285</v>
      </c>
      <c r="F911" s="123" t="s">
        <v>30</v>
      </c>
      <c r="G911" s="10">
        <f>(C911-VLOOKUP(E911,Riders!$A$2:$E$7777,4,FALSE))/365</f>
        <v>34.578082191780823</v>
      </c>
      <c r="H911" s="109">
        <v>19</v>
      </c>
      <c r="I911" s="113">
        <v>4.92</v>
      </c>
      <c r="J911" s="112">
        <v>5.0240000000000009</v>
      </c>
      <c r="K911" s="115">
        <v>0.10400000000000098</v>
      </c>
      <c r="L911" s="117">
        <v>9.9440000000000008</v>
      </c>
      <c r="M911" s="117">
        <v>72.405470635559126</v>
      </c>
    </row>
    <row r="912" spans="1:13">
      <c r="A912" s="138" t="s">
        <v>235</v>
      </c>
      <c r="B912" s="118">
        <v>2018</v>
      </c>
      <c r="C912" s="108">
        <v>43161</v>
      </c>
      <c r="D912" s="139" t="s">
        <v>19</v>
      </c>
      <c r="E912" s="122" t="s">
        <v>170</v>
      </c>
      <c r="F912" s="122" t="s">
        <v>40</v>
      </c>
      <c r="G912" s="10">
        <f>(C912-VLOOKUP(E912,Riders!$A$2:$E$7777,4,FALSE))/365</f>
        <v>19.378082191780823</v>
      </c>
      <c r="H912" s="109">
        <v>20</v>
      </c>
      <c r="I912" s="112">
        <v>4.9279999999999999</v>
      </c>
      <c r="J912" s="112">
        <v>5.0309999999999997</v>
      </c>
      <c r="K912" s="115">
        <v>0.10299999999999976</v>
      </c>
      <c r="L912" s="115">
        <v>9.9589999999999996</v>
      </c>
      <c r="M912" s="117">
        <v>72.296415302741238</v>
      </c>
    </row>
    <row r="913" spans="1:13">
      <c r="A913" s="138" t="s">
        <v>235</v>
      </c>
      <c r="B913" s="118">
        <v>2018</v>
      </c>
      <c r="C913" s="108">
        <v>43161</v>
      </c>
      <c r="D913" s="139" t="s">
        <v>19</v>
      </c>
      <c r="E913" s="122" t="s">
        <v>193</v>
      </c>
      <c r="F913" s="122" t="s">
        <v>30</v>
      </c>
      <c r="G913" s="10">
        <f>(C913-VLOOKUP(E913,Riders!$A$2:$E$7777,4,FALSE))/365</f>
        <v>28.967123287671232</v>
      </c>
      <c r="H913" s="109">
        <v>21</v>
      </c>
      <c r="I913" s="112">
        <v>4.9560000000000004</v>
      </c>
      <c r="J913" s="112">
        <v>5.0059999999999993</v>
      </c>
      <c r="K913" s="115">
        <v>4.9999999999998934E-2</v>
      </c>
      <c r="L913" s="115">
        <v>9.9619999999999997</v>
      </c>
      <c r="M913" s="117">
        <v>72.274643645854255</v>
      </c>
    </row>
    <row r="914" spans="1:13">
      <c r="A914" s="138" t="s">
        <v>235</v>
      </c>
      <c r="B914" s="118">
        <v>2018</v>
      </c>
      <c r="C914" s="108">
        <v>43161</v>
      </c>
      <c r="D914" s="139" t="s">
        <v>19</v>
      </c>
      <c r="E914" s="122" t="s">
        <v>339</v>
      </c>
      <c r="F914" s="122" t="s">
        <v>44</v>
      </c>
      <c r="G914" s="10">
        <f>(C914-VLOOKUP(E914,Riders!$A$2:$E$7777,4,FALSE))/365</f>
        <v>36.271232876712325</v>
      </c>
      <c r="H914" s="109">
        <v>22</v>
      </c>
      <c r="I914" s="112">
        <v>4.9409999999999998</v>
      </c>
      <c r="J914" s="112">
        <v>5.0270000000000001</v>
      </c>
      <c r="K914" s="115">
        <v>8.6000000000000298E-2</v>
      </c>
      <c r="L914" s="115">
        <v>9.968</v>
      </c>
      <c r="M914" s="117">
        <v>72.231139646869991</v>
      </c>
    </row>
    <row r="915" spans="1:13">
      <c r="A915" s="139" t="s">
        <v>235</v>
      </c>
      <c r="B915" s="118">
        <v>2018</v>
      </c>
      <c r="C915" s="108">
        <v>43161</v>
      </c>
      <c r="D915" s="139" t="s">
        <v>19</v>
      </c>
      <c r="E915" s="123" t="s">
        <v>219</v>
      </c>
      <c r="F915" s="123" t="s">
        <v>30</v>
      </c>
      <c r="G915" s="10">
        <f>(C915-VLOOKUP(E915,Riders!$A$2:$E$7777,4,FALSE))/365</f>
        <v>33.084931506849315</v>
      </c>
      <c r="H915" s="109">
        <v>23</v>
      </c>
      <c r="I915" s="113">
        <v>4.9580000000000002</v>
      </c>
      <c r="J915" s="112">
        <v>5.0109999999999992</v>
      </c>
      <c r="K915" s="115">
        <v>5.2999999999999048E-2</v>
      </c>
      <c r="L915" s="117">
        <v>9.9689999999999994</v>
      </c>
      <c r="M915" s="117">
        <v>72.223894071622027</v>
      </c>
    </row>
    <row r="916" spans="1:13">
      <c r="A916" s="138" t="s">
        <v>235</v>
      </c>
      <c r="B916" s="118">
        <v>2018</v>
      </c>
      <c r="C916" s="108">
        <v>43161</v>
      </c>
      <c r="D916" s="139" t="s">
        <v>19</v>
      </c>
      <c r="E916" s="122" t="s">
        <v>127</v>
      </c>
      <c r="F916" s="122" t="s">
        <v>33</v>
      </c>
      <c r="G916" s="10">
        <f>(C916-VLOOKUP(E916,Riders!$A$2:$E$7777,4,FALSE))/365</f>
        <v>26.646575342465752</v>
      </c>
      <c r="H916" s="109">
        <v>24</v>
      </c>
      <c r="I916" s="112">
        <v>4.944</v>
      </c>
      <c r="J916" s="112">
        <v>5.0580000000000007</v>
      </c>
      <c r="K916" s="115">
        <v>0.11400000000000077</v>
      </c>
      <c r="L916" s="115">
        <v>10.002000000000001</v>
      </c>
      <c r="M916" s="117">
        <v>71.985602879424107</v>
      </c>
    </row>
    <row r="917" spans="1:13">
      <c r="A917" s="139" t="s">
        <v>235</v>
      </c>
      <c r="B917" s="118">
        <v>2018</v>
      </c>
      <c r="C917" s="108">
        <v>43161</v>
      </c>
      <c r="D917" s="139" t="s">
        <v>19</v>
      </c>
      <c r="E917" s="123" t="s">
        <v>326</v>
      </c>
      <c r="F917" s="123" t="s">
        <v>254</v>
      </c>
      <c r="G917" s="10">
        <f>(C917-VLOOKUP(E917,Riders!$A$2:$E$7777,4,FALSE))/365</f>
        <v>26.358904109589041</v>
      </c>
      <c r="H917" s="109">
        <v>25</v>
      </c>
      <c r="I917" s="113">
        <v>4.9710000000000001</v>
      </c>
      <c r="J917" s="112">
        <v>5.0589999999999993</v>
      </c>
      <c r="K917" s="115">
        <v>8.799999999999919E-2</v>
      </c>
      <c r="L917" s="117">
        <v>10.029999999999999</v>
      </c>
      <c r="M917" s="117">
        <v>71.784646061814556</v>
      </c>
    </row>
    <row r="918" spans="1:13">
      <c r="A918" s="139" t="s">
        <v>235</v>
      </c>
      <c r="B918" s="118">
        <v>2018</v>
      </c>
      <c r="C918" s="108">
        <v>43161</v>
      </c>
      <c r="D918" s="139" t="s">
        <v>19</v>
      </c>
      <c r="E918" s="123" t="s">
        <v>352</v>
      </c>
      <c r="F918" s="123" t="s">
        <v>28</v>
      </c>
      <c r="G918" s="10">
        <f>(C918-VLOOKUP(E918,Riders!$A$2:$E$7777,4,FALSE))/365</f>
        <v>26.463013698630139</v>
      </c>
      <c r="H918" s="109">
        <v>26</v>
      </c>
      <c r="I918" s="113">
        <v>4.944</v>
      </c>
      <c r="J918" s="112">
        <v>5.1119999999999992</v>
      </c>
      <c r="K918" s="115">
        <v>0.16799999999999926</v>
      </c>
      <c r="L918" s="117">
        <v>10.055999999999999</v>
      </c>
      <c r="M918" s="117">
        <v>71.599045346062056</v>
      </c>
    </row>
    <row r="919" spans="1:13">
      <c r="A919" s="139" t="s">
        <v>235</v>
      </c>
      <c r="B919" s="118">
        <v>2018</v>
      </c>
      <c r="C919" s="108">
        <v>43161</v>
      </c>
      <c r="D919" s="139" t="s">
        <v>19</v>
      </c>
      <c r="E919" s="123" t="s">
        <v>325</v>
      </c>
      <c r="F919" s="123" t="s">
        <v>196</v>
      </c>
      <c r="G919" s="10">
        <f>(C919-VLOOKUP(E919,Riders!$A$2:$E$7777,4,FALSE))/365</f>
        <v>24.915068493150685</v>
      </c>
      <c r="H919" s="109">
        <v>27</v>
      </c>
      <c r="I919" s="113">
        <v>4.99</v>
      </c>
      <c r="J919" s="112">
        <v>5.08</v>
      </c>
      <c r="K919" s="115">
        <v>8.9999999999999858E-2</v>
      </c>
      <c r="L919" s="117">
        <v>10.07</v>
      </c>
      <c r="M919" s="117">
        <v>71.499503475670309</v>
      </c>
    </row>
    <row r="920" spans="1:13">
      <c r="A920" s="138" t="s">
        <v>235</v>
      </c>
      <c r="B920" s="118">
        <v>2018</v>
      </c>
      <c r="C920" s="108">
        <v>43161</v>
      </c>
      <c r="D920" s="139" t="s">
        <v>19</v>
      </c>
      <c r="E920" s="122" t="s">
        <v>194</v>
      </c>
      <c r="F920" s="122" t="s">
        <v>50</v>
      </c>
      <c r="G920" s="10">
        <f>(C920-VLOOKUP(E920,Riders!$A$2:$E$7777,4,FALSE))/365</f>
        <v>30.175342465753424</v>
      </c>
      <c r="H920" s="109">
        <v>28</v>
      </c>
      <c r="I920" s="112">
        <v>4.9779999999999998</v>
      </c>
      <c r="J920" s="112">
        <v>5.0939999999999994</v>
      </c>
      <c r="K920" s="115">
        <v>0.11599999999999966</v>
      </c>
      <c r="L920" s="115">
        <v>10.071999999999999</v>
      </c>
      <c r="M920" s="117">
        <v>71.485305798252583</v>
      </c>
    </row>
    <row r="921" spans="1:13">
      <c r="A921" s="139" t="s">
        <v>235</v>
      </c>
      <c r="B921" s="118">
        <v>2018</v>
      </c>
      <c r="C921" s="108">
        <v>43161</v>
      </c>
      <c r="D921" s="139" t="s">
        <v>19</v>
      </c>
      <c r="E921" s="123" t="s">
        <v>287</v>
      </c>
      <c r="F921" s="123" t="s">
        <v>205</v>
      </c>
      <c r="G921" s="10">
        <f>(C921-VLOOKUP(E921,Riders!$A$2:$E$7777,4,FALSE))/365</f>
        <v>35.57260273972603</v>
      </c>
      <c r="H921" s="109">
        <v>29</v>
      </c>
      <c r="I921" s="113">
        <v>5.032</v>
      </c>
      <c r="J921" s="112">
        <v>5.0709999999999997</v>
      </c>
      <c r="K921" s="115">
        <v>3.8999999999999702E-2</v>
      </c>
      <c r="L921" s="117">
        <v>10.103</v>
      </c>
      <c r="M921" s="117">
        <v>71.265960605760668</v>
      </c>
    </row>
    <row r="922" spans="1:13">
      <c r="A922" s="138" t="s">
        <v>235</v>
      </c>
      <c r="B922" s="118">
        <v>2018</v>
      </c>
      <c r="C922" s="108">
        <v>43161</v>
      </c>
      <c r="D922" s="139" t="s">
        <v>19</v>
      </c>
      <c r="E922" s="122" t="s">
        <v>8237</v>
      </c>
      <c r="F922" s="122" t="s">
        <v>35</v>
      </c>
      <c r="G922" s="10" t="e">
        <f>(C922-VLOOKUP(E922,Riders!$A$2:$E$7777,4,FALSE))/365</f>
        <v>#N/A</v>
      </c>
      <c r="H922" s="109">
        <v>30</v>
      </c>
      <c r="I922" s="112">
        <v>5.024</v>
      </c>
      <c r="J922" s="112">
        <v>5.0880000000000001</v>
      </c>
      <c r="K922" s="115">
        <v>6.4000000000000057E-2</v>
      </c>
      <c r="L922" s="115">
        <v>10.112</v>
      </c>
      <c r="M922" s="117">
        <v>71.202531645569621</v>
      </c>
    </row>
    <row r="923" spans="1:13">
      <c r="A923" s="139" t="s">
        <v>235</v>
      </c>
      <c r="B923" s="118">
        <v>2018</v>
      </c>
      <c r="C923" s="108">
        <v>43161</v>
      </c>
      <c r="D923" s="139" t="s">
        <v>19</v>
      </c>
      <c r="E923" s="123" t="s">
        <v>8238</v>
      </c>
      <c r="F923" s="123" t="s">
        <v>107</v>
      </c>
      <c r="G923" s="10" t="e">
        <f>(C923-VLOOKUP(E923,Riders!$A$2:$E$7777,4,FALSE))/365</f>
        <v>#N/A</v>
      </c>
      <c r="H923" s="109">
        <v>31</v>
      </c>
      <c r="I923" s="113">
        <v>4.9989999999999997</v>
      </c>
      <c r="J923" s="112">
        <v>5.1380000000000008</v>
      </c>
      <c r="K923" s="115">
        <v>0.13900000000000112</v>
      </c>
      <c r="L923" s="117">
        <v>10.137</v>
      </c>
      <c r="M923" s="117">
        <v>71.026931044687771</v>
      </c>
    </row>
    <row r="924" spans="1:13">
      <c r="A924" s="138" t="s">
        <v>235</v>
      </c>
      <c r="B924" s="118">
        <v>2018</v>
      </c>
      <c r="C924" s="108">
        <v>43161</v>
      </c>
      <c r="D924" s="139" t="s">
        <v>19</v>
      </c>
      <c r="E924" s="122" t="s">
        <v>311</v>
      </c>
      <c r="F924" s="122" t="s">
        <v>40</v>
      </c>
      <c r="G924" s="10">
        <f>(C924-VLOOKUP(E924,Riders!$A$2:$E$7777,4,FALSE))/365</f>
        <v>23.967123287671232</v>
      </c>
      <c r="H924" s="109">
        <v>32</v>
      </c>
      <c r="I924" s="112">
        <v>5.0640000000000001</v>
      </c>
      <c r="J924" s="112">
        <v>5.1389999999999993</v>
      </c>
      <c r="K924" s="115">
        <v>7.4999999999999289E-2</v>
      </c>
      <c r="L924" s="115">
        <v>10.202999999999999</v>
      </c>
      <c r="M924" s="117">
        <v>70.567480152896209</v>
      </c>
    </row>
    <row r="925" spans="1:13">
      <c r="A925" s="138" t="s">
        <v>235</v>
      </c>
      <c r="B925" s="118">
        <v>2018</v>
      </c>
      <c r="C925" s="108">
        <v>43161</v>
      </c>
      <c r="D925" s="139" t="s">
        <v>19</v>
      </c>
      <c r="E925" s="122" t="s">
        <v>8239</v>
      </c>
      <c r="F925" s="122" t="s">
        <v>93</v>
      </c>
      <c r="G925" s="10" t="e">
        <f>(C925-VLOOKUP(E925,Riders!$A$2:$E$7777,4,FALSE))/365</f>
        <v>#N/A</v>
      </c>
      <c r="H925" s="109">
        <v>33</v>
      </c>
      <c r="I925" s="112">
        <v>5.0590000000000002</v>
      </c>
      <c r="J925" s="112">
        <v>5.1840000000000002</v>
      </c>
      <c r="K925" s="115">
        <v>0.125</v>
      </c>
      <c r="L925" s="115">
        <v>10.243</v>
      </c>
      <c r="M925" s="117">
        <v>70.291906667968362</v>
      </c>
    </row>
    <row r="926" spans="1:13">
      <c r="A926" s="138" t="s">
        <v>235</v>
      </c>
      <c r="B926" s="118">
        <v>2018</v>
      </c>
      <c r="C926" s="108">
        <v>43161</v>
      </c>
      <c r="D926" s="139" t="s">
        <v>19</v>
      </c>
      <c r="E926" s="122" t="s">
        <v>91</v>
      </c>
      <c r="F926" s="122" t="s">
        <v>50</v>
      </c>
      <c r="G926" s="10">
        <f>(C926-VLOOKUP(E926,Riders!$A$2:$E$7777,4,FALSE))/365</f>
        <v>22.279452054794522</v>
      </c>
      <c r="H926" s="109">
        <v>34</v>
      </c>
      <c r="I926" s="112">
        <v>5.0650000000000004</v>
      </c>
      <c r="J926" s="112">
        <v>5.2279999999999989</v>
      </c>
      <c r="K926" s="115">
        <v>0.16299999999999848</v>
      </c>
      <c r="L926" s="115">
        <v>10.292999999999999</v>
      </c>
      <c r="M926" s="117">
        <v>69.950451763334314</v>
      </c>
    </row>
    <row r="927" spans="1:13">
      <c r="A927" s="138" t="s">
        <v>235</v>
      </c>
      <c r="B927" s="118">
        <v>2018</v>
      </c>
      <c r="C927" s="108">
        <v>43161</v>
      </c>
      <c r="D927" s="139" t="s">
        <v>19</v>
      </c>
      <c r="E927" s="122" t="s">
        <v>155</v>
      </c>
      <c r="F927" s="122" t="s">
        <v>140</v>
      </c>
      <c r="G927" s="10">
        <f>(C927-VLOOKUP(E927,Riders!$A$2:$E$7777,4,FALSE))/365</f>
        <v>27.991780821917807</v>
      </c>
      <c r="H927" s="109">
        <v>35</v>
      </c>
      <c r="I927" s="112">
        <v>5.2119999999999997</v>
      </c>
      <c r="J927" s="112">
        <v>5.2859999999999996</v>
      </c>
      <c r="K927" s="115">
        <v>7.3999999999999844E-2</v>
      </c>
      <c r="L927" s="115">
        <v>10.497999999999999</v>
      </c>
      <c r="M927" s="117">
        <v>68.584492284244618</v>
      </c>
    </row>
    <row r="928" spans="1:13">
      <c r="A928" t="s">
        <v>231</v>
      </c>
      <c r="B928" s="118">
        <v>2018</v>
      </c>
      <c r="C928" s="108">
        <v>43121</v>
      </c>
      <c r="D928" t="s">
        <v>64</v>
      </c>
      <c r="E928" t="s">
        <v>198</v>
      </c>
      <c r="F928" t="s">
        <v>22</v>
      </c>
      <c r="G928" s="10">
        <f>(C928-VLOOKUP(E928,Riders!$A$2:$E$7777,4,FALSE))/365</f>
        <v>25.123287671232877</v>
      </c>
      <c r="H928" s="109">
        <v>1</v>
      </c>
      <c r="I928">
        <v>4.84</v>
      </c>
      <c r="J928">
        <v>4.891</v>
      </c>
      <c r="K928">
        <v>5.1000000000000156E-2</v>
      </c>
      <c r="L928">
        <v>9.7309999999999999</v>
      </c>
      <c r="M928">
        <v>73.990340150035962</v>
      </c>
    </row>
    <row r="929" spans="1:13">
      <c r="A929" t="s">
        <v>231</v>
      </c>
      <c r="B929" s="118">
        <v>2018</v>
      </c>
      <c r="C929" s="108">
        <v>43121</v>
      </c>
      <c r="D929" t="s">
        <v>64</v>
      </c>
      <c r="E929" t="s">
        <v>141</v>
      </c>
      <c r="F929" t="s">
        <v>93</v>
      </c>
      <c r="G929" s="10">
        <f>(C929-VLOOKUP(E929,Riders!$A$2:$E$7777,4,FALSE))/365</f>
        <v>22.802739726027397</v>
      </c>
      <c r="H929" s="109">
        <v>2</v>
      </c>
      <c r="I929">
        <v>4.8319999999999999</v>
      </c>
      <c r="J929">
        <v>4.9289999999999994</v>
      </c>
      <c r="K929">
        <v>9.6999999999999531E-2</v>
      </c>
      <c r="L929">
        <v>9.7609999999999992</v>
      </c>
      <c r="M929">
        <v>73.762934125601888</v>
      </c>
    </row>
    <row r="930" spans="1:13">
      <c r="A930" t="s">
        <v>231</v>
      </c>
      <c r="B930" s="118">
        <v>2018</v>
      </c>
      <c r="C930" s="108">
        <v>43121</v>
      </c>
      <c r="D930" t="s">
        <v>64</v>
      </c>
      <c r="E930" t="s">
        <v>200</v>
      </c>
      <c r="F930" t="s">
        <v>44</v>
      </c>
      <c r="G930" s="10">
        <f>(C930-VLOOKUP(E930,Riders!$A$2:$E$7777,4,FALSE))/365</f>
        <v>22.523287671232875</v>
      </c>
      <c r="H930" s="109">
        <v>3</v>
      </c>
      <c r="I930">
        <v>4.8920000000000003</v>
      </c>
      <c r="J930">
        <v>4.9210000000000003</v>
      </c>
      <c r="K930">
        <v>2.8999999999999915E-2</v>
      </c>
      <c r="L930">
        <v>9.8130000000000006</v>
      </c>
      <c r="M930">
        <v>73.372057474778344</v>
      </c>
    </row>
    <row r="931" spans="1:13">
      <c r="A931" t="s">
        <v>231</v>
      </c>
      <c r="B931" s="118">
        <v>2018</v>
      </c>
      <c r="C931" s="108">
        <v>43121</v>
      </c>
      <c r="D931" t="s">
        <v>64</v>
      </c>
      <c r="E931" t="s">
        <v>302</v>
      </c>
      <c r="F931" t="s">
        <v>32</v>
      </c>
      <c r="G931" s="10">
        <f>(C931-VLOOKUP(E931,Riders!$A$2:$E$7777,4,FALSE))/365</f>
        <v>19.706849315068492</v>
      </c>
      <c r="H931" s="109">
        <v>4</v>
      </c>
      <c r="I931">
        <v>4.8760000000000003</v>
      </c>
      <c r="J931">
        <v>4.944</v>
      </c>
      <c r="K931">
        <v>6.7999999999999616E-2</v>
      </c>
      <c r="L931">
        <v>9.82</v>
      </c>
      <c r="M931">
        <v>73.319755600814659</v>
      </c>
    </row>
    <row r="932" spans="1:13">
      <c r="A932" t="s">
        <v>231</v>
      </c>
      <c r="B932" s="118">
        <v>2018</v>
      </c>
      <c r="C932" s="108">
        <v>43121</v>
      </c>
      <c r="D932" t="s">
        <v>64</v>
      </c>
      <c r="E932" t="s">
        <v>126</v>
      </c>
      <c r="F932" t="s">
        <v>102</v>
      </c>
      <c r="G932" s="10">
        <f>(C932-VLOOKUP(E932,Riders!$A$2:$E$7777,4,FALSE))/365</f>
        <v>19.342465753424658</v>
      </c>
      <c r="H932" s="109">
        <v>5</v>
      </c>
      <c r="I932">
        <v>4.8559999999999999</v>
      </c>
      <c r="J932">
        <v>4.9920000000000009</v>
      </c>
      <c r="K932">
        <v>0.13600000000000101</v>
      </c>
      <c r="L932">
        <v>9.8480000000000008</v>
      </c>
      <c r="M932">
        <v>73.111291632818848</v>
      </c>
    </row>
    <row r="933" spans="1:13">
      <c r="A933" t="s">
        <v>231</v>
      </c>
      <c r="B933" s="118">
        <v>2018</v>
      </c>
      <c r="C933" s="108">
        <v>43121</v>
      </c>
      <c r="D933" t="s">
        <v>64</v>
      </c>
      <c r="E933" t="s">
        <v>304</v>
      </c>
      <c r="F933" t="s">
        <v>71</v>
      </c>
      <c r="G933" s="10">
        <f>(C933-VLOOKUP(E933,Riders!$A$2:$E$7777,4,FALSE))/365</f>
        <v>25.43013698630137</v>
      </c>
      <c r="H933" s="109">
        <v>6</v>
      </c>
      <c r="I933">
        <v>4.8890000000000002</v>
      </c>
      <c r="J933">
        <v>4.9799999999999995</v>
      </c>
      <c r="K933">
        <v>9.0999999999999304E-2</v>
      </c>
      <c r="L933">
        <v>9.8689999999999998</v>
      </c>
      <c r="M933">
        <v>72.955719931097377</v>
      </c>
    </row>
    <row r="934" spans="1:13">
      <c r="A934" t="s">
        <v>231</v>
      </c>
      <c r="B934" s="118">
        <v>2018</v>
      </c>
      <c r="C934" s="108">
        <v>43121</v>
      </c>
      <c r="D934" t="s">
        <v>64</v>
      </c>
      <c r="E934" t="s">
        <v>337</v>
      </c>
      <c r="F934" t="s">
        <v>26</v>
      </c>
      <c r="G934" s="10">
        <f>(C934-VLOOKUP(E934,Riders!$A$2:$E$7777,4,FALSE))/365</f>
        <v>30.405479452054795</v>
      </c>
      <c r="H934" s="109">
        <v>7</v>
      </c>
      <c r="I934">
        <v>4.9260000000000002</v>
      </c>
      <c r="J934">
        <v>4.9759999999999991</v>
      </c>
      <c r="K934">
        <v>4.9999999999998934E-2</v>
      </c>
      <c r="L934">
        <v>9.9019999999999992</v>
      </c>
      <c r="M934">
        <v>72.712583316501721</v>
      </c>
    </row>
    <row r="935" spans="1:13">
      <c r="A935" t="s">
        <v>231</v>
      </c>
      <c r="B935" s="118">
        <v>2018</v>
      </c>
      <c r="C935" s="108">
        <v>43121</v>
      </c>
      <c r="D935" t="s">
        <v>64</v>
      </c>
      <c r="E935" t="s">
        <v>94</v>
      </c>
      <c r="F935" t="s">
        <v>26</v>
      </c>
      <c r="G935" s="10">
        <f>(C935-VLOOKUP(E935,Riders!$A$2:$E$7777,4,FALSE))/365</f>
        <v>19.013698630136986</v>
      </c>
      <c r="H935" s="109">
        <v>8</v>
      </c>
      <c r="I935">
        <v>4.9379999999999997</v>
      </c>
      <c r="J935">
        <v>5.0000000000000009</v>
      </c>
      <c r="K935">
        <v>6.2000000000001165E-2</v>
      </c>
      <c r="L935">
        <v>9.9380000000000006</v>
      </c>
      <c r="M935">
        <v>72.449184946669348</v>
      </c>
    </row>
    <row r="936" spans="1:13">
      <c r="A936" t="s">
        <v>231</v>
      </c>
      <c r="B936" s="118">
        <v>2018</v>
      </c>
      <c r="C936" s="108">
        <v>43121</v>
      </c>
      <c r="D936" t="s">
        <v>64</v>
      </c>
      <c r="E936" t="s">
        <v>310</v>
      </c>
      <c r="F936" t="s">
        <v>102</v>
      </c>
      <c r="G936" s="10">
        <f>(C936-VLOOKUP(E936,Riders!$A$2:$E$7777,4,FALSE))/365</f>
        <v>26.668493150684931</v>
      </c>
      <c r="H936" s="109">
        <v>9</v>
      </c>
      <c r="I936">
        <v>4.8949999999999996</v>
      </c>
      <c r="J936">
        <v>5.0590000000000011</v>
      </c>
      <c r="K936">
        <v>0.16400000000000148</v>
      </c>
      <c r="L936">
        <v>9.9540000000000006</v>
      </c>
      <c r="M936">
        <v>72.332730560578653</v>
      </c>
    </row>
    <row r="937" spans="1:13">
      <c r="A937" t="s">
        <v>231</v>
      </c>
      <c r="B937" s="118">
        <v>2018</v>
      </c>
      <c r="C937" s="108">
        <v>43121</v>
      </c>
      <c r="D937" t="s">
        <v>64</v>
      </c>
      <c r="E937" t="s">
        <v>326</v>
      </c>
      <c r="F937" t="s">
        <v>254</v>
      </c>
      <c r="G937" s="10">
        <f>(C937-VLOOKUP(E937,Riders!$A$2:$E$7777,4,FALSE))/365</f>
        <v>26.24931506849315</v>
      </c>
      <c r="H937" s="109">
        <v>10</v>
      </c>
      <c r="I937">
        <v>4.9320000000000004</v>
      </c>
      <c r="J937">
        <v>5.048</v>
      </c>
      <c r="K937">
        <v>0.11599999999999966</v>
      </c>
      <c r="L937">
        <v>9.98</v>
      </c>
      <c r="M937">
        <v>72.144288577154299</v>
      </c>
    </row>
    <row r="938" spans="1:13">
      <c r="A938" t="s">
        <v>231</v>
      </c>
      <c r="B938" s="118">
        <v>2018</v>
      </c>
      <c r="C938" s="108">
        <v>43121</v>
      </c>
      <c r="D938" t="s">
        <v>64</v>
      </c>
      <c r="E938" t="s">
        <v>38</v>
      </c>
      <c r="F938" t="s">
        <v>28</v>
      </c>
      <c r="G938" s="10">
        <f>(C938-VLOOKUP(E938,Riders!$A$2:$E$7777,4,FALSE))/365</f>
        <v>22.016438356164382</v>
      </c>
      <c r="H938" s="109">
        <v>11</v>
      </c>
      <c r="I938">
        <v>4.9619999999999997</v>
      </c>
      <c r="J938">
        <v>5.0300000000000011</v>
      </c>
      <c r="K938">
        <v>6.8000000000001393E-2</v>
      </c>
      <c r="L938">
        <v>9.9920000000000009</v>
      </c>
      <c r="M938">
        <v>72.057646116893508</v>
      </c>
    </row>
    <row r="939" spans="1:13">
      <c r="A939" t="s">
        <v>231</v>
      </c>
      <c r="B939" s="118">
        <v>2018</v>
      </c>
      <c r="C939" s="108">
        <v>43121</v>
      </c>
      <c r="D939" t="s">
        <v>64</v>
      </c>
      <c r="E939" t="s">
        <v>325</v>
      </c>
      <c r="F939" t="s">
        <v>196</v>
      </c>
      <c r="G939" s="10">
        <f>(C939-VLOOKUP(E939,Riders!$A$2:$E$7777,4,FALSE))/365</f>
        <v>24.805479452054794</v>
      </c>
      <c r="H939" s="109">
        <v>12</v>
      </c>
      <c r="I939">
        <v>4.9710000000000001</v>
      </c>
      <c r="J939">
        <v>5.0559999999999992</v>
      </c>
      <c r="K939">
        <v>8.4999999999999076E-2</v>
      </c>
      <c r="L939">
        <v>10.026999999999999</v>
      </c>
      <c r="M939">
        <v>71.806123466640074</v>
      </c>
    </row>
    <row r="940" spans="1:13">
      <c r="A940" t="s">
        <v>231</v>
      </c>
      <c r="B940" s="118">
        <v>2018</v>
      </c>
      <c r="C940" s="108">
        <v>43121</v>
      </c>
      <c r="D940" t="s">
        <v>64</v>
      </c>
      <c r="E940" t="s">
        <v>217</v>
      </c>
      <c r="F940" t="s">
        <v>22</v>
      </c>
      <c r="G940" s="10">
        <f>(C940-VLOOKUP(E940,Riders!$A$2:$E$7777,4,FALSE))/365</f>
        <v>34.441095890410956</v>
      </c>
      <c r="H940" s="109">
        <v>13</v>
      </c>
      <c r="I940">
        <v>4.9909999999999997</v>
      </c>
      <c r="J940">
        <v>5.043000000000001</v>
      </c>
      <c r="K940">
        <v>5.2000000000001378E-2</v>
      </c>
      <c r="L940">
        <v>10.034000000000001</v>
      </c>
      <c r="M940">
        <v>71.756029499701015</v>
      </c>
    </row>
    <row r="941" spans="1:13">
      <c r="A941" t="s">
        <v>231</v>
      </c>
      <c r="B941" s="118">
        <v>2018</v>
      </c>
      <c r="C941" s="108">
        <v>43121</v>
      </c>
      <c r="D941" t="s">
        <v>64</v>
      </c>
      <c r="E941" t="s">
        <v>8239</v>
      </c>
      <c r="F941" t="s">
        <v>93</v>
      </c>
      <c r="G941" s="10" t="e">
        <f>(C941-VLOOKUP(E941,Riders!$A$2:$E$7777,4,FALSE))/365</f>
        <v>#N/A</v>
      </c>
      <c r="H941" s="109">
        <v>14</v>
      </c>
      <c r="I941">
        <v>4.9889999999999999</v>
      </c>
      <c r="J941">
        <v>5.0770000000000008</v>
      </c>
      <c r="K941">
        <v>8.8000000000000966E-2</v>
      </c>
      <c r="L941">
        <v>10.066000000000001</v>
      </c>
      <c r="M941">
        <v>71.52791575601033</v>
      </c>
    </row>
    <row r="942" spans="1:13">
      <c r="A942" t="s">
        <v>231</v>
      </c>
      <c r="B942" s="118">
        <v>2018</v>
      </c>
      <c r="C942" s="108">
        <v>43121</v>
      </c>
      <c r="D942" t="s">
        <v>64</v>
      </c>
      <c r="E942" t="s">
        <v>39</v>
      </c>
      <c r="F942" t="s">
        <v>40</v>
      </c>
      <c r="G942" s="10">
        <f>(C942-VLOOKUP(E942,Riders!$A$2:$E$7777,4,FALSE))/365</f>
        <v>24.967123287671232</v>
      </c>
      <c r="H942" s="109">
        <v>15</v>
      </c>
      <c r="I942">
        <v>4.9809999999999999</v>
      </c>
      <c r="J942">
        <v>5.0980000000000008</v>
      </c>
      <c r="K942">
        <v>0.11700000000000088</v>
      </c>
      <c r="L942">
        <v>10.079000000000001</v>
      </c>
      <c r="M942">
        <v>71.435658299434465</v>
      </c>
    </row>
    <row r="943" spans="1:13">
      <c r="A943" t="s">
        <v>231</v>
      </c>
      <c r="B943" s="118">
        <v>2018</v>
      </c>
      <c r="C943" s="108">
        <v>43121</v>
      </c>
      <c r="D943" t="s">
        <v>64</v>
      </c>
      <c r="E943" t="s">
        <v>339</v>
      </c>
      <c r="F943" t="s">
        <v>44</v>
      </c>
      <c r="G943" s="10">
        <f>(C943-VLOOKUP(E943,Riders!$A$2:$E$7777,4,FALSE))/365</f>
        <v>36.161643835616438</v>
      </c>
      <c r="H943" s="109">
        <v>16</v>
      </c>
      <c r="I943">
        <v>4.9969999999999999</v>
      </c>
      <c r="J943">
        <v>5.1229999999999993</v>
      </c>
      <c r="K943">
        <v>0.12599999999999945</v>
      </c>
      <c r="L943">
        <v>10.119999999999999</v>
      </c>
      <c r="M943">
        <v>71.146245059288546</v>
      </c>
    </row>
    <row r="944" spans="1:13">
      <c r="A944" t="s">
        <v>231</v>
      </c>
      <c r="B944" s="118">
        <v>2018</v>
      </c>
      <c r="C944" s="108">
        <v>43121</v>
      </c>
      <c r="D944" t="s">
        <v>64</v>
      </c>
      <c r="E944" t="s">
        <v>8247</v>
      </c>
      <c r="F944" t="s">
        <v>40</v>
      </c>
      <c r="G944" s="10" t="e">
        <f>(C944-VLOOKUP(E944,Riders!$A$2:$E$7777,4,FALSE))/365</f>
        <v>#N/A</v>
      </c>
      <c r="H944" s="109">
        <v>17</v>
      </c>
      <c r="I944">
        <v>4.9980000000000002</v>
      </c>
      <c r="J944">
        <v>5.1290000000000004</v>
      </c>
      <c r="K944">
        <v>0.13100000000000023</v>
      </c>
      <c r="L944">
        <v>10.127000000000001</v>
      </c>
      <c r="M944">
        <v>71.097067245976092</v>
      </c>
    </row>
    <row r="945" spans="1:13">
      <c r="A945" t="s">
        <v>231</v>
      </c>
      <c r="B945" s="118">
        <v>2018</v>
      </c>
      <c r="C945" s="108">
        <v>43121</v>
      </c>
      <c r="D945" t="s">
        <v>64</v>
      </c>
      <c r="E945" t="s">
        <v>375</v>
      </c>
      <c r="F945" t="s">
        <v>1001</v>
      </c>
      <c r="G945" s="10">
        <f>(C945-VLOOKUP(E945,Riders!$A$2:$E$7777,4,FALSE))/365</f>
        <v>28.893150684931506</v>
      </c>
      <c r="H945" s="109">
        <v>18</v>
      </c>
      <c r="I945">
        <v>4.9749999999999996</v>
      </c>
      <c r="J945">
        <v>5.157</v>
      </c>
      <c r="K945">
        <v>0.18200000000000038</v>
      </c>
      <c r="L945">
        <v>10.132</v>
      </c>
      <c r="M945">
        <v>71.061981839715756</v>
      </c>
    </row>
    <row r="946" spans="1:13">
      <c r="A946" t="s">
        <v>231</v>
      </c>
      <c r="B946" s="118">
        <v>2018</v>
      </c>
      <c r="C946" s="108">
        <v>43121</v>
      </c>
      <c r="D946" t="s">
        <v>64</v>
      </c>
      <c r="E946" t="s">
        <v>787</v>
      </c>
      <c r="F946" t="s">
        <v>196</v>
      </c>
      <c r="G946" s="10">
        <f>(C946-VLOOKUP(E946,Riders!$A$2:$E$7777,4,FALSE))/365</f>
        <v>23.895890410958906</v>
      </c>
      <c r="H946" s="109">
        <v>19</v>
      </c>
      <c r="I946">
        <v>5.0030000000000001</v>
      </c>
      <c r="J946">
        <v>5.1389999999999993</v>
      </c>
      <c r="K946">
        <v>0.13599999999999923</v>
      </c>
      <c r="L946">
        <v>10.141999999999999</v>
      </c>
      <c r="M946">
        <v>70.991914809702237</v>
      </c>
    </row>
    <row r="947" spans="1:13">
      <c r="A947" t="s">
        <v>231</v>
      </c>
      <c r="B947" s="118">
        <v>2018</v>
      </c>
      <c r="C947" s="108">
        <v>43121</v>
      </c>
      <c r="D947" t="s">
        <v>64</v>
      </c>
      <c r="E947" t="s">
        <v>8237</v>
      </c>
      <c r="F947" t="s">
        <v>35</v>
      </c>
      <c r="G947" s="10" t="e">
        <f>(C947-VLOOKUP(E947,Riders!$A$2:$E$7777,4,FALSE))/365</f>
        <v>#N/A</v>
      </c>
      <c r="H947" s="109">
        <v>20</v>
      </c>
      <c r="I947">
        <v>5.0949999999999998</v>
      </c>
      <c r="J947">
        <v>5.14</v>
      </c>
      <c r="K947">
        <v>4.4999999999999929E-2</v>
      </c>
      <c r="L947">
        <v>10.234999999999999</v>
      </c>
      <c r="M947">
        <v>70.346849047386428</v>
      </c>
    </row>
    <row r="948" spans="1:13">
      <c r="A948" t="s">
        <v>231</v>
      </c>
      <c r="B948" s="118">
        <v>2018</v>
      </c>
      <c r="C948" s="108">
        <v>43121</v>
      </c>
      <c r="D948" t="s">
        <v>64</v>
      </c>
      <c r="E948" t="s">
        <v>209</v>
      </c>
      <c r="F948" t="s">
        <v>8248</v>
      </c>
      <c r="G948" s="10">
        <f>(C948-VLOOKUP(E948,Riders!$A$2:$E$7777,4,FALSE))/365</f>
        <v>20.575342465753426</v>
      </c>
      <c r="H948" s="109">
        <v>21</v>
      </c>
      <c r="I948">
        <v>5.1180000000000003</v>
      </c>
      <c r="J948">
        <v>5.1939999999999991</v>
      </c>
      <c r="K948">
        <v>7.5999999999998735E-2</v>
      </c>
      <c r="L948">
        <v>10.311999999999999</v>
      </c>
      <c r="M948">
        <v>69.82156710628395</v>
      </c>
    </row>
    <row r="949" spans="1:13">
      <c r="A949" t="s">
        <v>231</v>
      </c>
      <c r="B949" s="118">
        <v>2018</v>
      </c>
      <c r="C949" s="108">
        <v>43121</v>
      </c>
      <c r="D949" t="s">
        <v>64</v>
      </c>
      <c r="E949" t="s">
        <v>155</v>
      </c>
      <c r="F949" t="s">
        <v>140</v>
      </c>
      <c r="G949" s="10">
        <f>(C949-VLOOKUP(E949,Riders!$A$2:$E$7777,4,FALSE))/365</f>
        <v>27.882191780821916</v>
      </c>
      <c r="H949" s="109">
        <v>22</v>
      </c>
      <c r="I949">
        <v>5.2039999999999997</v>
      </c>
      <c r="J949">
        <v>5.3029999999999999</v>
      </c>
      <c r="K949">
        <v>9.9000000000000199E-2</v>
      </c>
      <c r="L949">
        <v>10.507</v>
      </c>
      <c r="M949">
        <v>68.525744741600846</v>
      </c>
    </row>
    <row r="950" spans="1:13">
      <c r="A950" t="s">
        <v>231</v>
      </c>
      <c r="B950" s="118">
        <v>2018</v>
      </c>
      <c r="C950" s="108">
        <v>43121</v>
      </c>
      <c r="D950" t="s">
        <v>64</v>
      </c>
      <c r="E950" t="s">
        <v>317</v>
      </c>
      <c r="F950" t="s">
        <v>1160</v>
      </c>
      <c r="G950" s="10">
        <f>(C950-VLOOKUP(E950,Riders!$A$2:$E$7777,4,FALSE))/365</f>
        <v>24.391780821917809</v>
      </c>
      <c r="H950" s="109">
        <v>23</v>
      </c>
      <c r="I950">
        <v>5.1740000000000004</v>
      </c>
      <c r="J950">
        <v>5.367</v>
      </c>
      <c r="K950">
        <v>0.19299999999999962</v>
      </c>
      <c r="L950">
        <v>10.541</v>
      </c>
      <c r="M950">
        <v>68.304714922682848</v>
      </c>
    </row>
    <row r="951" spans="1:13">
      <c r="A951" t="s">
        <v>318</v>
      </c>
      <c r="B951" s="118">
        <v>2017</v>
      </c>
      <c r="C951" s="108">
        <v>43079</v>
      </c>
      <c r="D951" t="s">
        <v>64</v>
      </c>
      <c r="E951" t="s">
        <v>195</v>
      </c>
      <c r="F951" t="s">
        <v>196</v>
      </c>
      <c r="G951" s="10">
        <f>(C951-VLOOKUP(E951,Riders!$A$2:$E$7777,4,FALSE))/365</f>
        <v>31.739726027397261</v>
      </c>
      <c r="H951" s="109">
        <v>1</v>
      </c>
      <c r="I951">
        <v>4.7720000000000002</v>
      </c>
      <c r="J951">
        <v>4.7949999999999999</v>
      </c>
      <c r="K951">
        <v>2.2999999999999687E-2</v>
      </c>
      <c r="L951">
        <v>9.5670000000000002</v>
      </c>
      <c r="M951">
        <v>75.258701787394159</v>
      </c>
    </row>
    <row r="952" spans="1:13">
      <c r="A952" t="s">
        <v>318</v>
      </c>
      <c r="B952" s="118">
        <v>2017</v>
      </c>
      <c r="C952" s="108">
        <v>43079</v>
      </c>
      <c r="D952" t="s">
        <v>64</v>
      </c>
      <c r="E952" t="s">
        <v>141</v>
      </c>
      <c r="F952" t="s">
        <v>93</v>
      </c>
      <c r="G952" s="10">
        <f>(C952-VLOOKUP(E952,Riders!$A$2:$E$7777,4,FALSE))/365</f>
        <v>22.687671232876713</v>
      </c>
      <c r="H952" s="109">
        <v>2</v>
      </c>
      <c r="I952">
        <v>4.7439999999999998</v>
      </c>
      <c r="J952">
        <v>4.8620000000000001</v>
      </c>
      <c r="K952">
        <v>0.11800000000000033</v>
      </c>
      <c r="L952">
        <v>9.6059999999999999</v>
      </c>
      <c r="M952">
        <v>74.953154278575894</v>
      </c>
    </row>
    <row r="953" spans="1:13">
      <c r="A953" t="s">
        <v>318</v>
      </c>
      <c r="B953" s="118">
        <v>2017</v>
      </c>
      <c r="C953" s="108">
        <v>43079</v>
      </c>
      <c r="D953" t="s">
        <v>64</v>
      </c>
      <c r="E953" t="s">
        <v>237</v>
      </c>
      <c r="F953" t="s">
        <v>196</v>
      </c>
      <c r="G953" s="10">
        <f>(C953-VLOOKUP(E953,Riders!$A$2:$E$7777,4,FALSE))/365</f>
        <v>30.232876712328768</v>
      </c>
      <c r="H953" s="109">
        <v>3</v>
      </c>
      <c r="I953">
        <v>4.8339999999999996</v>
      </c>
      <c r="J953">
        <v>4.8890000000000011</v>
      </c>
      <c r="K953">
        <v>5.5000000000001492E-2</v>
      </c>
      <c r="L953">
        <v>9.7230000000000008</v>
      </c>
      <c r="M953">
        <v>74.051218759642083</v>
      </c>
    </row>
    <row r="954" spans="1:13">
      <c r="A954" t="s">
        <v>318</v>
      </c>
      <c r="B954" s="118">
        <v>2017</v>
      </c>
      <c r="C954" s="108">
        <v>43079</v>
      </c>
      <c r="D954" t="s">
        <v>64</v>
      </c>
      <c r="E954" t="s">
        <v>219</v>
      </c>
      <c r="F954" t="s">
        <v>30</v>
      </c>
      <c r="G954" s="10">
        <f>(C954-VLOOKUP(E954,Riders!$A$2:$E$7777,4,FALSE))/365</f>
        <v>32.860273972602741</v>
      </c>
      <c r="H954" s="109">
        <v>4</v>
      </c>
      <c r="I954">
        <v>4.84</v>
      </c>
      <c r="J954">
        <v>4.8849999999999998</v>
      </c>
      <c r="K954">
        <v>4.4999999999999929E-2</v>
      </c>
      <c r="L954">
        <v>9.7249999999999996</v>
      </c>
      <c r="M954">
        <v>74.035989717223657</v>
      </c>
    </row>
    <row r="955" spans="1:13">
      <c r="A955" t="s">
        <v>318</v>
      </c>
      <c r="B955" s="118">
        <v>2017</v>
      </c>
      <c r="C955" s="108">
        <v>43079</v>
      </c>
      <c r="D955" t="s">
        <v>64</v>
      </c>
      <c r="E955" t="s">
        <v>181</v>
      </c>
      <c r="F955" t="s">
        <v>32</v>
      </c>
      <c r="G955" s="10">
        <f>(C955-VLOOKUP(E955,Riders!$A$2:$E$7777,4,FALSE))/365</f>
        <v>26.454794520547946</v>
      </c>
      <c r="H955" s="109">
        <v>5</v>
      </c>
      <c r="I955">
        <v>4.8319999999999999</v>
      </c>
      <c r="J955">
        <v>4.9050000000000002</v>
      </c>
      <c r="K955">
        <v>7.3000000000000398E-2</v>
      </c>
      <c r="L955">
        <v>9.7370000000000001</v>
      </c>
      <c r="M955">
        <v>73.9447468419431</v>
      </c>
    </row>
    <row r="956" spans="1:13">
      <c r="A956" t="s">
        <v>318</v>
      </c>
      <c r="B956" s="118">
        <v>2017</v>
      </c>
      <c r="C956" s="108">
        <v>43079</v>
      </c>
      <c r="D956" t="s">
        <v>64</v>
      </c>
      <c r="E956" t="s">
        <v>311</v>
      </c>
      <c r="F956" t="s">
        <v>40</v>
      </c>
      <c r="G956" s="10">
        <f>(C956-VLOOKUP(E956,Riders!$A$2:$E$7777,4,FALSE))/365</f>
        <v>23.742465753424657</v>
      </c>
      <c r="H956" s="109">
        <v>6</v>
      </c>
      <c r="I956">
        <v>4.8710000000000004</v>
      </c>
      <c r="J956">
        <v>4.8780000000000001</v>
      </c>
      <c r="K956">
        <v>6.9999999999996732E-3</v>
      </c>
      <c r="L956">
        <v>9.7490000000000006</v>
      </c>
      <c r="M956">
        <v>73.853728587547437</v>
      </c>
    </row>
    <row r="957" spans="1:13">
      <c r="A957" t="s">
        <v>318</v>
      </c>
      <c r="B957" s="118">
        <v>2017</v>
      </c>
      <c r="C957" s="108">
        <v>43079</v>
      </c>
      <c r="D957" t="s">
        <v>64</v>
      </c>
      <c r="E957" t="s">
        <v>292</v>
      </c>
      <c r="F957" t="s">
        <v>26</v>
      </c>
      <c r="G957" s="10">
        <f>(C957-VLOOKUP(E957,Riders!$A$2:$E$7777,4,FALSE))/365</f>
        <v>33.172602739726024</v>
      </c>
      <c r="H957" s="109">
        <v>7</v>
      </c>
      <c r="I957">
        <v>4.8730000000000002</v>
      </c>
      <c r="J957">
        <v>4.9089999999999998</v>
      </c>
      <c r="K957">
        <v>3.5999999999999588E-2</v>
      </c>
      <c r="L957">
        <v>9.782</v>
      </c>
      <c r="M957">
        <v>73.604579840523414</v>
      </c>
    </row>
    <row r="958" spans="1:13">
      <c r="A958" t="s">
        <v>318</v>
      </c>
      <c r="B958" s="118">
        <v>2017</v>
      </c>
      <c r="C958" s="108">
        <v>43079</v>
      </c>
      <c r="D958" t="s">
        <v>64</v>
      </c>
      <c r="E958" t="s">
        <v>170</v>
      </c>
      <c r="F958" t="s">
        <v>40</v>
      </c>
      <c r="G958" s="10">
        <f>(C958-VLOOKUP(E958,Riders!$A$2:$E$7777,4,FALSE))/365</f>
        <v>19.153424657534245</v>
      </c>
      <c r="H958" s="109">
        <v>8</v>
      </c>
      <c r="I958">
        <v>4.8630000000000004</v>
      </c>
      <c r="J958">
        <v>4.931</v>
      </c>
      <c r="K958">
        <v>6.7999999999999616E-2</v>
      </c>
      <c r="L958">
        <v>9.7940000000000005</v>
      </c>
      <c r="M958">
        <v>73.514396569328156</v>
      </c>
    </row>
    <row r="959" spans="1:13">
      <c r="A959" t="s">
        <v>318</v>
      </c>
      <c r="B959" s="118">
        <v>2017</v>
      </c>
      <c r="C959" s="108">
        <v>43079</v>
      </c>
      <c r="D959" t="s">
        <v>64</v>
      </c>
      <c r="E959" t="s">
        <v>8238</v>
      </c>
      <c r="F959" t="s">
        <v>107</v>
      </c>
      <c r="G959" s="10" t="e">
        <f>(C959-VLOOKUP(E959,Riders!$A$2:$E$7777,4,FALSE))/365</f>
        <v>#N/A</v>
      </c>
      <c r="H959" s="109">
        <v>9</v>
      </c>
      <c r="I959">
        <v>4.8380000000000001</v>
      </c>
      <c r="J959">
        <v>4.9620000000000006</v>
      </c>
      <c r="K959">
        <v>0.12400000000000055</v>
      </c>
      <c r="L959">
        <v>9.8000000000000007</v>
      </c>
      <c r="M959">
        <v>73.469387755102034</v>
      </c>
    </row>
    <row r="960" spans="1:13">
      <c r="A960" t="s">
        <v>318</v>
      </c>
      <c r="B960" s="118">
        <v>2017</v>
      </c>
      <c r="C960" s="108">
        <v>43079</v>
      </c>
      <c r="D960" t="s">
        <v>64</v>
      </c>
      <c r="E960" t="s">
        <v>304</v>
      </c>
      <c r="F960" t="s">
        <v>71</v>
      </c>
      <c r="G960" s="10">
        <f>(C960-VLOOKUP(E960,Riders!$A$2:$E$7777,4,FALSE))/365</f>
        <v>25.315068493150687</v>
      </c>
      <c r="H960" s="109">
        <v>10</v>
      </c>
      <c r="I960">
        <v>4.8739999999999997</v>
      </c>
      <c r="J960">
        <v>4.9319999999999995</v>
      </c>
      <c r="K960">
        <v>5.7999999999999829E-2</v>
      </c>
      <c r="L960">
        <v>9.8059999999999992</v>
      </c>
      <c r="M960">
        <v>73.424434019987771</v>
      </c>
    </row>
    <row r="961" spans="1:13">
      <c r="A961" t="s">
        <v>318</v>
      </c>
      <c r="B961" s="118">
        <v>2017</v>
      </c>
      <c r="C961" s="108">
        <v>43079</v>
      </c>
      <c r="D961" t="s">
        <v>64</v>
      </c>
      <c r="E961" t="s">
        <v>287</v>
      </c>
      <c r="F961" t="s">
        <v>205</v>
      </c>
      <c r="G961" s="10">
        <f>(C961-VLOOKUP(E961,Riders!$A$2:$E$7777,4,FALSE))/365</f>
        <v>35.347945205479455</v>
      </c>
      <c r="H961" s="109">
        <v>11</v>
      </c>
      <c r="I961">
        <v>4.8840000000000003</v>
      </c>
      <c r="J961">
        <v>4.9390000000000001</v>
      </c>
      <c r="K961">
        <v>5.4999999999999716E-2</v>
      </c>
      <c r="L961">
        <v>9.8230000000000004</v>
      </c>
      <c r="M961">
        <v>73.29736333095795</v>
      </c>
    </row>
    <row r="962" spans="1:13">
      <c r="A962" t="s">
        <v>318</v>
      </c>
      <c r="B962" s="118">
        <v>2017</v>
      </c>
      <c r="C962" s="108">
        <v>43079</v>
      </c>
      <c r="D962" t="s">
        <v>64</v>
      </c>
      <c r="E962" t="s">
        <v>193</v>
      </c>
      <c r="F962" t="s">
        <v>30</v>
      </c>
      <c r="G962" s="10">
        <f>(C962-VLOOKUP(E962,Riders!$A$2:$E$7777,4,FALSE))/365</f>
        <v>28.742465753424657</v>
      </c>
      <c r="H962" s="109">
        <v>12</v>
      </c>
      <c r="I962">
        <v>4.8979999999999997</v>
      </c>
      <c r="J962">
        <v>4.9260000000000002</v>
      </c>
      <c r="K962">
        <v>2.8000000000000469E-2</v>
      </c>
      <c r="L962">
        <v>9.8239999999999998</v>
      </c>
      <c r="M962">
        <v>73.289902280130292</v>
      </c>
    </row>
    <row r="963" spans="1:13">
      <c r="A963" t="s">
        <v>318</v>
      </c>
      <c r="B963" s="118">
        <v>2017</v>
      </c>
      <c r="C963" s="108">
        <v>43079</v>
      </c>
      <c r="D963" t="s">
        <v>64</v>
      </c>
      <c r="E963" t="s">
        <v>2571</v>
      </c>
      <c r="F963" t="s">
        <v>28</v>
      </c>
      <c r="G963" s="10">
        <f>(C963-VLOOKUP(E963,Riders!$A$2:$E$7777,4,FALSE))/365</f>
        <v>22.515068493150686</v>
      </c>
      <c r="H963" s="109">
        <v>13</v>
      </c>
      <c r="I963">
        <v>4.8970000000000002</v>
      </c>
      <c r="J963">
        <v>5.0009999999999994</v>
      </c>
      <c r="K963">
        <v>0.1039999999999992</v>
      </c>
      <c r="L963">
        <v>9.8979999999999997</v>
      </c>
      <c r="M963">
        <v>72.741968074358454</v>
      </c>
    </row>
    <row r="964" spans="1:13">
      <c r="A964" t="s">
        <v>318</v>
      </c>
      <c r="B964" s="118">
        <v>2017</v>
      </c>
      <c r="C964" s="108">
        <v>43079</v>
      </c>
      <c r="D964" t="s">
        <v>64</v>
      </c>
      <c r="E964" t="s">
        <v>8249</v>
      </c>
      <c r="F964" t="s">
        <v>28</v>
      </c>
      <c r="G964" s="10" t="e">
        <f>(C964-VLOOKUP(E964,Riders!$A$2:$E$7777,4,FALSE))/365</f>
        <v>#N/A</v>
      </c>
      <c r="H964" s="109">
        <v>14</v>
      </c>
      <c r="I964">
        <v>4.9219999999999997</v>
      </c>
      <c r="J964">
        <v>4.9859999999999998</v>
      </c>
      <c r="K964">
        <v>6.4000000000000057E-2</v>
      </c>
      <c r="L964">
        <v>9.9079999999999995</v>
      </c>
      <c r="M964">
        <v>72.668550666128382</v>
      </c>
    </row>
    <row r="965" spans="1:13">
      <c r="A965" t="s">
        <v>318</v>
      </c>
      <c r="B965" s="118">
        <v>2017</v>
      </c>
      <c r="C965" s="108">
        <v>43079</v>
      </c>
      <c r="D965" t="s">
        <v>64</v>
      </c>
      <c r="E965" t="s">
        <v>25</v>
      </c>
      <c r="F965" t="s">
        <v>26</v>
      </c>
      <c r="G965" s="10">
        <f>(C965-VLOOKUP(E965,Riders!$A$2:$E$7777,4,FALSE))/365</f>
        <v>20.213698630136985</v>
      </c>
      <c r="H965" s="109">
        <v>15</v>
      </c>
      <c r="I965">
        <v>4.9269999999999996</v>
      </c>
      <c r="J965">
        <v>5.01</v>
      </c>
      <c r="K965">
        <v>8.3000000000000185E-2</v>
      </c>
      <c r="L965">
        <v>9.9369999999999994</v>
      </c>
      <c r="M965">
        <v>72.456475797524405</v>
      </c>
    </row>
    <row r="966" spans="1:13">
      <c r="A966" t="s">
        <v>318</v>
      </c>
      <c r="B966" s="118">
        <v>2017</v>
      </c>
      <c r="C966" s="108">
        <v>43079</v>
      </c>
      <c r="D966" t="s">
        <v>64</v>
      </c>
      <c r="E966" t="s">
        <v>57</v>
      </c>
      <c r="F966" t="s">
        <v>35</v>
      </c>
      <c r="G966" s="10">
        <f>(C966-VLOOKUP(E966,Riders!$A$2:$E$7777,4,FALSE))/365</f>
        <v>24.076712328767123</v>
      </c>
      <c r="H966" s="109">
        <v>16</v>
      </c>
      <c r="I966">
        <v>4.96</v>
      </c>
      <c r="J966">
        <v>4.9980000000000002</v>
      </c>
      <c r="K966">
        <v>3.8000000000000256E-2</v>
      </c>
      <c r="L966">
        <v>9.9580000000000002</v>
      </c>
      <c r="M966">
        <v>72.303675436834709</v>
      </c>
    </row>
    <row r="967" spans="1:13">
      <c r="A967" t="s">
        <v>318</v>
      </c>
      <c r="B967" s="118">
        <v>2017</v>
      </c>
      <c r="C967" s="108">
        <v>43079</v>
      </c>
      <c r="D967" t="s">
        <v>64</v>
      </c>
      <c r="E967" t="s">
        <v>8237</v>
      </c>
      <c r="F967" t="s">
        <v>35</v>
      </c>
      <c r="G967" s="10" t="e">
        <f>(C967-VLOOKUP(E967,Riders!$A$2:$E$7777,4,FALSE))/365</f>
        <v>#N/A</v>
      </c>
      <c r="H967" s="109">
        <v>17</v>
      </c>
      <c r="I967">
        <v>4.9660000000000002</v>
      </c>
      <c r="J967">
        <v>4.992</v>
      </c>
      <c r="K967">
        <v>2.5999999999999801E-2</v>
      </c>
      <c r="L967">
        <v>9.9580000000000002</v>
      </c>
      <c r="M967">
        <v>72.303675436834709</v>
      </c>
    </row>
    <row r="968" spans="1:13">
      <c r="A968" t="s">
        <v>318</v>
      </c>
      <c r="B968" s="118">
        <v>2017</v>
      </c>
      <c r="C968" s="108">
        <v>43079</v>
      </c>
      <c r="D968" t="s">
        <v>64</v>
      </c>
      <c r="E968" t="s">
        <v>1176</v>
      </c>
      <c r="F968" t="s">
        <v>254</v>
      </c>
      <c r="G968" s="10">
        <f>(C968-VLOOKUP(E968,Riders!$A$2:$E$7777,4,FALSE))/365</f>
        <v>20.816438356164383</v>
      </c>
      <c r="H968" s="109">
        <v>18</v>
      </c>
      <c r="I968">
        <v>4.9829999999999997</v>
      </c>
      <c r="J968">
        <v>5.0019999999999998</v>
      </c>
      <c r="K968">
        <v>1.9000000000000128E-2</v>
      </c>
      <c r="L968">
        <v>9.9849999999999994</v>
      </c>
      <c r="M968">
        <v>72.108162243365058</v>
      </c>
    </row>
    <row r="969" spans="1:13">
      <c r="A969" t="s">
        <v>318</v>
      </c>
      <c r="B969" s="118">
        <v>2017</v>
      </c>
      <c r="C969" s="108">
        <v>43079</v>
      </c>
      <c r="D969" t="s">
        <v>64</v>
      </c>
      <c r="E969" t="s">
        <v>8250</v>
      </c>
      <c r="F969" t="s">
        <v>24</v>
      </c>
      <c r="G969" s="10" t="e">
        <f>(C969-VLOOKUP(E969,Riders!$A$2:$E$7777,4,FALSE))/365</f>
        <v>#N/A</v>
      </c>
      <c r="H969" s="109">
        <v>19</v>
      </c>
      <c r="I969">
        <v>5.1680000000000001</v>
      </c>
      <c r="J969">
        <v>5.2679999999999998</v>
      </c>
      <c r="K969">
        <v>9.9999999999999645E-2</v>
      </c>
      <c r="L969">
        <v>10.436</v>
      </c>
      <c r="M969">
        <v>68.991950939057105</v>
      </c>
    </row>
    <row r="970" spans="1:13">
      <c r="A970" t="s">
        <v>318</v>
      </c>
      <c r="B970" s="118">
        <v>2017</v>
      </c>
      <c r="C970" s="108">
        <v>43079</v>
      </c>
      <c r="D970" t="s">
        <v>64</v>
      </c>
      <c r="E970" t="s">
        <v>319</v>
      </c>
      <c r="F970" t="s">
        <v>896</v>
      </c>
      <c r="G970" s="10">
        <f>(C970-VLOOKUP(E970,Riders!$A$2:$E$7777,4,FALSE))/365</f>
        <v>20.30958904109589</v>
      </c>
      <c r="H970" s="109">
        <v>20</v>
      </c>
      <c r="I970">
        <v>5.1470000000000002</v>
      </c>
      <c r="J970">
        <v>5.2899999999999991</v>
      </c>
      <c r="K970">
        <v>0.14299999999999891</v>
      </c>
      <c r="L970">
        <v>10.436999999999999</v>
      </c>
      <c r="M970">
        <v>68.985340615119284</v>
      </c>
    </row>
    <row r="971" spans="1:13">
      <c r="A971" t="s">
        <v>160</v>
      </c>
      <c r="B971" s="118">
        <v>2017</v>
      </c>
      <c r="C971" s="108">
        <v>43072</v>
      </c>
      <c r="D971" t="s">
        <v>64</v>
      </c>
      <c r="E971" t="s">
        <v>21</v>
      </c>
      <c r="F971" t="s">
        <v>22</v>
      </c>
      <c r="G971" s="10">
        <f>(C971-VLOOKUP(E971,Riders!$A$2:$E$7777,4,FALSE))/365</f>
        <v>24.734246575342464</v>
      </c>
      <c r="H971" s="109">
        <v>1</v>
      </c>
      <c r="I971">
        <v>4.8239999999999998</v>
      </c>
      <c r="J971">
        <v>4.8780000000000001</v>
      </c>
      <c r="K971">
        <v>5.400000000000027E-2</v>
      </c>
      <c r="L971">
        <v>9.702</v>
      </c>
      <c r="M971">
        <v>74.211502782931348</v>
      </c>
    </row>
    <row r="972" spans="1:13">
      <c r="A972" t="s">
        <v>160</v>
      </c>
      <c r="B972" s="118">
        <v>2017</v>
      </c>
      <c r="C972" s="108">
        <v>43072</v>
      </c>
      <c r="D972" t="s">
        <v>64</v>
      </c>
      <c r="E972" t="s">
        <v>90</v>
      </c>
      <c r="F972" t="s">
        <v>22</v>
      </c>
      <c r="G972" s="10">
        <f>(C972-VLOOKUP(E972,Riders!$A$2:$E$7777,4,FALSE))/365</f>
        <v>20.736986301369864</v>
      </c>
      <c r="H972" s="109">
        <v>2</v>
      </c>
      <c r="I972">
        <v>4.8440000000000003</v>
      </c>
      <c r="J972">
        <v>4.899</v>
      </c>
      <c r="K972">
        <v>5.4999999999999716E-2</v>
      </c>
      <c r="L972">
        <v>9.7430000000000003</v>
      </c>
      <c r="M972">
        <v>73.899209689007492</v>
      </c>
    </row>
    <row r="973" spans="1:13">
      <c r="A973" t="s">
        <v>160</v>
      </c>
      <c r="B973" s="118">
        <v>2017</v>
      </c>
      <c r="C973" s="108">
        <v>43072</v>
      </c>
      <c r="D973" t="s">
        <v>64</v>
      </c>
      <c r="E973" t="s">
        <v>904</v>
      </c>
      <c r="F973" t="s">
        <v>33</v>
      </c>
      <c r="G973" s="10">
        <f>(C973-VLOOKUP(E973,Riders!$A$2:$E$7777,4,FALSE))/365</f>
        <v>26.805479452054794</v>
      </c>
      <c r="H973" s="109">
        <v>3</v>
      </c>
      <c r="I973">
        <v>4.8540000000000001</v>
      </c>
      <c r="J973">
        <v>4.9300000000000006</v>
      </c>
      <c r="K973">
        <v>7.6000000000000512E-2</v>
      </c>
      <c r="L973">
        <v>9.7840000000000007</v>
      </c>
      <c r="M973">
        <v>73.589533932951753</v>
      </c>
    </row>
    <row r="974" spans="1:13">
      <c r="A974" t="s">
        <v>160</v>
      </c>
      <c r="B974" s="118">
        <v>2017</v>
      </c>
      <c r="C974" s="108">
        <v>43072</v>
      </c>
      <c r="D974" t="s">
        <v>64</v>
      </c>
      <c r="E974" t="s">
        <v>110</v>
      </c>
      <c r="F974" t="s">
        <v>111</v>
      </c>
      <c r="G974" s="10">
        <f>(C974-VLOOKUP(E974,Riders!$A$2:$E$7777,4,FALSE))/365</f>
        <v>20.627397260273973</v>
      </c>
      <c r="H974" s="109">
        <v>4</v>
      </c>
      <c r="I974">
        <v>4.8899999999999997</v>
      </c>
      <c r="J974">
        <v>4.9360000000000008</v>
      </c>
      <c r="K974">
        <v>4.6000000000001151E-2</v>
      </c>
      <c r="L974">
        <v>9.8260000000000005</v>
      </c>
      <c r="M974">
        <v>73.274984734378179</v>
      </c>
    </row>
    <row r="975" spans="1:13">
      <c r="A975" t="s">
        <v>160</v>
      </c>
      <c r="B975" s="118">
        <v>2017</v>
      </c>
      <c r="C975" s="108">
        <v>43072</v>
      </c>
      <c r="D975" t="s">
        <v>64</v>
      </c>
      <c r="E975" t="s">
        <v>309</v>
      </c>
      <c r="F975" t="s">
        <v>111</v>
      </c>
      <c r="G975" s="10">
        <f>(C975-VLOOKUP(E975,Riders!$A$2:$E$7777,4,FALSE))/365</f>
        <v>22.194520547945206</v>
      </c>
      <c r="H975" s="109">
        <v>5</v>
      </c>
      <c r="I975">
        <v>4.87</v>
      </c>
      <c r="J975">
        <v>4.9579999999999993</v>
      </c>
      <c r="K975">
        <v>8.799999999999919E-2</v>
      </c>
      <c r="L975">
        <v>9.8279999999999994</v>
      </c>
      <c r="M975">
        <v>73.26007326007327</v>
      </c>
    </row>
    <row r="976" spans="1:13">
      <c r="A976" t="s">
        <v>160</v>
      </c>
      <c r="B976" s="118">
        <v>2017</v>
      </c>
      <c r="C976" s="108">
        <v>43072</v>
      </c>
      <c r="D976" t="s">
        <v>64</v>
      </c>
      <c r="E976" t="s">
        <v>259</v>
      </c>
      <c r="F976" t="s">
        <v>111</v>
      </c>
      <c r="G976" s="10">
        <f>(C976-VLOOKUP(E976,Riders!$A$2:$E$7777,4,FALSE))/365</f>
        <v>25.213698630136985</v>
      </c>
      <c r="H976" s="109">
        <v>6</v>
      </c>
      <c r="I976">
        <v>4.9080000000000004</v>
      </c>
      <c r="J976">
        <v>4.9579999999999993</v>
      </c>
      <c r="K976">
        <v>4.9999999999998934E-2</v>
      </c>
      <c r="L976">
        <v>9.8659999999999997</v>
      </c>
      <c r="M976">
        <v>72.977903912426513</v>
      </c>
    </row>
    <row r="977" spans="1:13">
      <c r="A977" t="s">
        <v>160</v>
      </c>
      <c r="B977" s="118">
        <v>2017</v>
      </c>
      <c r="C977" s="108">
        <v>43072</v>
      </c>
      <c r="D977" t="s">
        <v>64</v>
      </c>
      <c r="E977" t="s">
        <v>181</v>
      </c>
      <c r="F977" t="s">
        <v>32</v>
      </c>
      <c r="G977" s="10">
        <f>(C977-VLOOKUP(E977,Riders!$A$2:$E$7777,4,FALSE))/365</f>
        <v>26.435616438356163</v>
      </c>
      <c r="H977" s="109">
        <v>7</v>
      </c>
      <c r="I977">
        <v>4.891</v>
      </c>
      <c r="J977">
        <v>4.9819999999999993</v>
      </c>
      <c r="K977">
        <v>9.0999999999999304E-2</v>
      </c>
      <c r="L977">
        <v>9.8729999999999993</v>
      </c>
      <c r="M977">
        <v>72.926162260711038</v>
      </c>
    </row>
    <row r="978" spans="1:13">
      <c r="A978" t="s">
        <v>160</v>
      </c>
      <c r="B978" s="118">
        <v>2017</v>
      </c>
      <c r="C978" s="108">
        <v>43072</v>
      </c>
      <c r="D978" t="s">
        <v>64</v>
      </c>
      <c r="E978" t="s">
        <v>192</v>
      </c>
      <c r="F978" t="s">
        <v>28</v>
      </c>
      <c r="G978" s="10">
        <f>(C978-VLOOKUP(E978,Riders!$A$2:$E$7777,4,FALSE))/365</f>
        <v>30.460273972602739</v>
      </c>
      <c r="H978" s="109">
        <v>8</v>
      </c>
      <c r="I978">
        <v>4.9039999999999999</v>
      </c>
      <c r="J978">
        <v>4.9760000000000009</v>
      </c>
      <c r="K978">
        <v>7.2000000000000952E-2</v>
      </c>
      <c r="L978">
        <v>9.8800000000000008</v>
      </c>
      <c r="M978">
        <v>72.874493927125499</v>
      </c>
    </row>
    <row r="979" spans="1:13">
      <c r="A979" t="s">
        <v>160</v>
      </c>
      <c r="B979" s="118">
        <v>2017</v>
      </c>
      <c r="C979" s="108">
        <v>43072</v>
      </c>
      <c r="D979" t="s">
        <v>64</v>
      </c>
      <c r="E979" t="s">
        <v>200</v>
      </c>
      <c r="F979" t="s">
        <v>44</v>
      </c>
      <c r="G979" s="10">
        <f>(C979-VLOOKUP(E979,Riders!$A$2:$E$7777,4,FALSE))/365</f>
        <v>22.389041095890413</v>
      </c>
      <c r="H979" s="109">
        <v>9</v>
      </c>
      <c r="I979">
        <v>4.944</v>
      </c>
      <c r="J979">
        <v>4.9449999999999994</v>
      </c>
      <c r="K979">
        <v>9.9999999999944578E-4</v>
      </c>
      <c r="L979">
        <v>9.8889999999999993</v>
      </c>
      <c r="M979">
        <v>72.808170694711293</v>
      </c>
    </row>
    <row r="980" spans="1:13">
      <c r="A980" t="s">
        <v>160</v>
      </c>
      <c r="B980" s="118">
        <v>2017</v>
      </c>
      <c r="C980" s="108">
        <v>43072</v>
      </c>
      <c r="D980" t="s">
        <v>64</v>
      </c>
      <c r="E980" t="s">
        <v>287</v>
      </c>
      <c r="F980" t="s">
        <v>205</v>
      </c>
      <c r="G980" s="10">
        <f>(C980-VLOOKUP(E980,Riders!$A$2:$E$7777,4,FALSE))/365</f>
        <v>35.328767123287669</v>
      </c>
      <c r="H980" s="109">
        <v>10</v>
      </c>
      <c r="I980">
        <v>4.9160000000000004</v>
      </c>
      <c r="J980">
        <v>4.9939999999999998</v>
      </c>
      <c r="K980">
        <v>7.7999999999999403E-2</v>
      </c>
      <c r="L980">
        <v>9.91</v>
      </c>
      <c r="M980">
        <v>72.653884964682135</v>
      </c>
    </row>
    <row r="981" spans="1:13">
      <c r="A981" t="s">
        <v>160</v>
      </c>
      <c r="B981" s="118">
        <v>2017</v>
      </c>
      <c r="C981" s="108">
        <v>43072</v>
      </c>
      <c r="D981" t="s">
        <v>64</v>
      </c>
      <c r="E981" t="s">
        <v>219</v>
      </c>
      <c r="F981" t="s">
        <v>30</v>
      </c>
      <c r="G981" s="10">
        <f>(C981-VLOOKUP(E981,Riders!$A$2:$E$7777,4,FALSE))/365</f>
        <v>32.841095890410962</v>
      </c>
      <c r="H981" s="109">
        <v>11</v>
      </c>
      <c r="I981">
        <v>4.9429999999999996</v>
      </c>
      <c r="J981">
        <v>5.0180000000000007</v>
      </c>
      <c r="K981">
        <v>7.5000000000001066E-2</v>
      </c>
      <c r="L981">
        <v>9.9610000000000003</v>
      </c>
      <c r="M981">
        <v>72.281899407689991</v>
      </c>
    </row>
    <row r="982" spans="1:13">
      <c r="A982" t="s">
        <v>160</v>
      </c>
      <c r="B982" s="118">
        <v>2017</v>
      </c>
      <c r="C982" s="108">
        <v>43072</v>
      </c>
      <c r="D982" t="s">
        <v>64</v>
      </c>
      <c r="E982" t="s">
        <v>304</v>
      </c>
      <c r="F982" t="s">
        <v>111</v>
      </c>
      <c r="G982" s="10">
        <f>(C982-VLOOKUP(E982,Riders!$A$2:$E$7777,4,FALSE))/365</f>
        <v>25.295890410958904</v>
      </c>
      <c r="H982" s="109">
        <v>12</v>
      </c>
      <c r="I982">
        <v>4.9589999999999996</v>
      </c>
      <c r="J982">
        <v>5.016</v>
      </c>
      <c r="K982">
        <v>5.7000000000000384E-2</v>
      </c>
      <c r="L982">
        <v>9.9749999999999996</v>
      </c>
      <c r="M982">
        <v>72.180451127819552</v>
      </c>
    </row>
    <row r="983" spans="1:13">
      <c r="A983" t="s">
        <v>160</v>
      </c>
      <c r="B983" s="118">
        <v>2017</v>
      </c>
      <c r="C983" s="108">
        <v>43072</v>
      </c>
      <c r="D983" t="s">
        <v>64</v>
      </c>
      <c r="E983" t="s">
        <v>170</v>
      </c>
      <c r="F983" t="s">
        <v>40</v>
      </c>
      <c r="G983" s="10">
        <f>(C983-VLOOKUP(E983,Riders!$A$2:$E$7777,4,FALSE))/365</f>
        <v>19.134246575342466</v>
      </c>
      <c r="H983" s="109">
        <v>13</v>
      </c>
      <c r="I983">
        <v>4.9630000000000001</v>
      </c>
      <c r="J983">
        <v>5.0590000000000002</v>
      </c>
      <c r="K983">
        <v>9.6000000000000085E-2</v>
      </c>
      <c r="L983">
        <v>10.022</v>
      </c>
      <c r="M983">
        <v>71.841947715026933</v>
      </c>
    </row>
    <row r="984" spans="1:13">
      <c r="A984" t="s">
        <v>160</v>
      </c>
      <c r="B984" s="118">
        <v>2017</v>
      </c>
      <c r="C984" s="108">
        <v>43072</v>
      </c>
      <c r="D984" t="s">
        <v>64</v>
      </c>
      <c r="E984" t="s">
        <v>8251</v>
      </c>
      <c r="F984" t="s">
        <v>33</v>
      </c>
      <c r="G984" s="10" t="e">
        <f>(C984-VLOOKUP(E984,Riders!$A$2:$E$7777,4,FALSE))/365</f>
        <v>#N/A</v>
      </c>
      <c r="H984" s="109">
        <v>14</v>
      </c>
      <c r="I984">
        <v>4.9829999999999997</v>
      </c>
      <c r="J984">
        <v>5.0430000000000001</v>
      </c>
      <c r="K984">
        <v>6.0000000000000497E-2</v>
      </c>
      <c r="L984">
        <v>10.026</v>
      </c>
      <c r="M984">
        <v>71.813285457809698</v>
      </c>
    </row>
    <row r="985" spans="1:13">
      <c r="A985" t="s">
        <v>160</v>
      </c>
      <c r="B985" s="118">
        <v>2017</v>
      </c>
      <c r="C985" s="108">
        <v>43072</v>
      </c>
      <c r="D985" t="s">
        <v>64</v>
      </c>
      <c r="E985" t="s">
        <v>8238</v>
      </c>
      <c r="F985" t="s">
        <v>107</v>
      </c>
      <c r="G985" s="10" t="e">
        <f>(C985-VLOOKUP(E985,Riders!$A$2:$E$7777,4,FALSE))/365</f>
        <v>#N/A</v>
      </c>
      <c r="H985" s="109">
        <v>15</v>
      </c>
      <c r="I985">
        <v>4.95</v>
      </c>
      <c r="J985">
        <v>5.0840000000000005</v>
      </c>
      <c r="K985">
        <v>0.13400000000000034</v>
      </c>
      <c r="L985">
        <v>10.034000000000001</v>
      </c>
      <c r="M985">
        <v>71.756029499701015</v>
      </c>
    </row>
    <row r="986" spans="1:13">
      <c r="A986" t="s">
        <v>160</v>
      </c>
      <c r="B986" s="118">
        <v>2017</v>
      </c>
      <c r="C986" s="108">
        <v>43072</v>
      </c>
      <c r="D986" t="s">
        <v>64</v>
      </c>
      <c r="E986" t="s">
        <v>25</v>
      </c>
      <c r="F986" t="s">
        <v>26</v>
      </c>
      <c r="G986" s="10">
        <f>(C986-VLOOKUP(E986,Riders!$A$2:$E$7777,4,FALSE))/365</f>
        <v>20.194520547945206</v>
      </c>
      <c r="H986" s="109">
        <v>16</v>
      </c>
      <c r="I986">
        <v>4.9749999999999996</v>
      </c>
      <c r="J986">
        <v>5.0780000000000012</v>
      </c>
      <c r="K986">
        <v>0.10300000000000153</v>
      </c>
      <c r="L986">
        <v>10.053000000000001</v>
      </c>
      <c r="M986">
        <v>71.620411817367938</v>
      </c>
    </row>
    <row r="987" spans="1:13">
      <c r="A987" t="s">
        <v>160</v>
      </c>
      <c r="B987" s="118">
        <v>2017</v>
      </c>
      <c r="C987" s="108">
        <v>43072</v>
      </c>
      <c r="D987" t="s">
        <v>64</v>
      </c>
      <c r="E987" t="s">
        <v>193</v>
      </c>
      <c r="F987" t="s">
        <v>225</v>
      </c>
      <c r="G987" s="10">
        <f>(C987-VLOOKUP(E987,Riders!$A$2:$E$7777,4,FALSE))/365</f>
        <v>28.723287671232878</v>
      </c>
      <c r="H987" s="109">
        <v>17</v>
      </c>
      <c r="I987">
        <v>5.04</v>
      </c>
      <c r="J987">
        <v>5.0439999999999996</v>
      </c>
      <c r="K987">
        <v>3.9999999999995595E-3</v>
      </c>
      <c r="L987">
        <v>10.084</v>
      </c>
      <c r="M987">
        <v>71.400238000793337</v>
      </c>
    </row>
    <row r="988" spans="1:13">
      <c r="A988" t="s">
        <v>160</v>
      </c>
      <c r="B988" s="118">
        <v>2017</v>
      </c>
      <c r="C988" s="108">
        <v>43072</v>
      </c>
      <c r="D988" t="s">
        <v>64</v>
      </c>
      <c r="E988" t="s">
        <v>326</v>
      </c>
      <c r="F988" t="s">
        <v>254</v>
      </c>
      <c r="G988" s="10">
        <f>(C988-VLOOKUP(E988,Riders!$A$2:$E$7777,4,FALSE))/365</f>
        <v>26.115068493150684</v>
      </c>
      <c r="H988" s="109">
        <v>18</v>
      </c>
      <c r="I988">
        <v>5.01</v>
      </c>
      <c r="J988">
        <v>5.0779999999999994</v>
      </c>
      <c r="K988">
        <v>6.7999999999999616E-2</v>
      </c>
      <c r="L988">
        <v>10.087999999999999</v>
      </c>
      <c r="M988">
        <v>71.371927042030137</v>
      </c>
    </row>
    <row r="989" spans="1:13">
      <c r="A989" t="s">
        <v>160</v>
      </c>
      <c r="B989" s="118">
        <v>2017</v>
      </c>
      <c r="C989" s="108">
        <v>43072</v>
      </c>
      <c r="D989" t="s">
        <v>64</v>
      </c>
      <c r="E989" t="s">
        <v>43</v>
      </c>
      <c r="F989" t="s">
        <v>44</v>
      </c>
      <c r="G989" s="10">
        <f>(C989-VLOOKUP(E989,Riders!$A$2:$E$7777,4,FALSE))/365</f>
        <v>21.794520547945204</v>
      </c>
      <c r="H989" s="109">
        <v>19</v>
      </c>
      <c r="I989">
        <v>5.016</v>
      </c>
      <c r="J989">
        <v>5.0830000000000002</v>
      </c>
      <c r="K989">
        <v>6.7000000000000171E-2</v>
      </c>
      <c r="L989">
        <v>10.099</v>
      </c>
      <c r="M989">
        <v>71.294187543321115</v>
      </c>
    </row>
    <row r="990" spans="1:13">
      <c r="A990" t="s">
        <v>160</v>
      </c>
      <c r="B990" s="118">
        <v>2017</v>
      </c>
      <c r="C990" s="108">
        <v>43072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23.723287671232878</v>
      </c>
      <c r="H990" s="109">
        <v>20</v>
      </c>
      <c r="I990">
        <v>5.0439999999999996</v>
      </c>
      <c r="J990">
        <v>5.0740000000000007</v>
      </c>
      <c r="K990">
        <v>3.0000000000001137E-2</v>
      </c>
      <c r="L990">
        <v>10.118</v>
      </c>
      <c r="M990">
        <v>71.160308361336234</v>
      </c>
    </row>
    <row r="991" spans="1:13">
      <c r="A991" t="s">
        <v>160</v>
      </c>
      <c r="B991" s="118">
        <v>2017</v>
      </c>
      <c r="C991" s="108">
        <v>43072</v>
      </c>
      <c r="D991" t="s">
        <v>64</v>
      </c>
      <c r="E991" t="s">
        <v>8237</v>
      </c>
      <c r="F991" t="s">
        <v>35</v>
      </c>
      <c r="G991" s="10" t="e">
        <f>(C991-VLOOKUP(E991,Riders!$A$2:$E$7777,4,FALSE))/365</f>
        <v>#N/A</v>
      </c>
      <c r="H991" s="109">
        <v>21</v>
      </c>
      <c r="I991">
        <v>5.0549999999999997</v>
      </c>
      <c r="J991">
        <v>5.1319999999999997</v>
      </c>
      <c r="K991">
        <v>7.6999999999999957E-2</v>
      </c>
      <c r="L991">
        <v>10.186999999999999</v>
      </c>
      <c r="M991">
        <v>70.678315500147249</v>
      </c>
    </row>
    <row r="992" spans="1:13">
      <c r="A992" t="s">
        <v>160</v>
      </c>
      <c r="B992" s="118">
        <v>2017</v>
      </c>
      <c r="C992" s="108">
        <v>43072</v>
      </c>
      <c r="D992" t="s">
        <v>64</v>
      </c>
      <c r="E992" t="s">
        <v>8239</v>
      </c>
      <c r="F992" t="s">
        <v>93</v>
      </c>
      <c r="G992" s="10" t="e">
        <f>(C992-VLOOKUP(E992,Riders!$A$2:$E$7777,4,FALSE))/365</f>
        <v>#N/A</v>
      </c>
      <c r="H992" s="109">
        <v>22</v>
      </c>
      <c r="I992">
        <v>5.048</v>
      </c>
      <c r="J992">
        <v>5.1419999999999995</v>
      </c>
      <c r="K992">
        <v>9.3999999999999417E-2</v>
      </c>
      <c r="L992">
        <v>10.19</v>
      </c>
      <c r="M992">
        <v>70.657507360157027</v>
      </c>
    </row>
    <row r="993" spans="1:13">
      <c r="A993" t="s">
        <v>160</v>
      </c>
      <c r="B993" s="118">
        <v>2017</v>
      </c>
      <c r="C993" s="108">
        <v>43072</v>
      </c>
      <c r="D993" t="s">
        <v>64</v>
      </c>
      <c r="E993" t="s">
        <v>94</v>
      </c>
      <c r="F993" t="s">
        <v>26</v>
      </c>
      <c r="G993" s="10">
        <f>(C993-VLOOKUP(E993,Riders!$A$2:$E$7777,4,FALSE))/365</f>
        <v>18.87945205479452</v>
      </c>
      <c r="H993" s="109">
        <v>23</v>
      </c>
      <c r="I993">
        <v>5.0960000000000001</v>
      </c>
      <c r="J993">
        <v>5.1020000000000003</v>
      </c>
      <c r="K993">
        <v>6.0000000000002274E-3</v>
      </c>
      <c r="L993">
        <v>10.198</v>
      </c>
      <c r="M993">
        <v>70.602078838988035</v>
      </c>
    </row>
    <row r="994" spans="1:13">
      <c r="A994" t="s">
        <v>160</v>
      </c>
      <c r="B994" s="118">
        <v>2017</v>
      </c>
      <c r="C994" s="108">
        <v>43072</v>
      </c>
      <c r="D994" t="s">
        <v>64</v>
      </c>
      <c r="E994" t="s">
        <v>57</v>
      </c>
      <c r="F994" t="s">
        <v>35</v>
      </c>
      <c r="G994" s="10">
        <f>(C994-VLOOKUP(E994,Riders!$A$2:$E$7777,4,FALSE))/365</f>
        <v>24.057534246575344</v>
      </c>
      <c r="H994" s="109">
        <v>24</v>
      </c>
      <c r="I994">
        <v>5.0540000000000003</v>
      </c>
      <c r="J994">
        <v>5.1479999999999997</v>
      </c>
      <c r="K994">
        <v>9.3999999999999417E-2</v>
      </c>
      <c r="L994">
        <v>10.202</v>
      </c>
      <c r="M994">
        <v>70.57439717702411</v>
      </c>
    </row>
    <row r="995" spans="1:13">
      <c r="A995" t="s">
        <v>160</v>
      </c>
      <c r="B995" s="118">
        <v>2017</v>
      </c>
      <c r="C995" s="108">
        <v>43072</v>
      </c>
      <c r="D995" t="s">
        <v>64</v>
      </c>
      <c r="E995" t="s">
        <v>232</v>
      </c>
      <c r="F995" t="s">
        <v>24</v>
      </c>
      <c r="G995" s="10">
        <f>(C995-VLOOKUP(E995,Riders!$A$2:$E$7777,4,FALSE))/365</f>
        <v>27.978082191780821</v>
      </c>
      <c r="H995" s="109">
        <v>25</v>
      </c>
      <c r="I995">
        <v>5.2549999999999999</v>
      </c>
      <c r="J995">
        <v>5.3159999999999998</v>
      </c>
      <c r="K995">
        <v>6.0999999999999943E-2</v>
      </c>
      <c r="L995">
        <v>10.571</v>
      </c>
      <c r="M995">
        <v>68.110869359568639</v>
      </c>
    </row>
    <row r="996" spans="1:13">
      <c r="A996" t="s">
        <v>160</v>
      </c>
      <c r="B996" s="118">
        <v>2017</v>
      </c>
      <c r="C996" s="108">
        <v>43072</v>
      </c>
      <c r="D996" t="s">
        <v>64</v>
      </c>
      <c r="E996" t="s">
        <v>319</v>
      </c>
      <c r="F996" t="s">
        <v>896</v>
      </c>
      <c r="G996" s="10">
        <f>(C996-VLOOKUP(E996,Riders!$A$2:$E$7777,4,FALSE))/365</f>
        <v>20.290410958904111</v>
      </c>
      <c r="H996" s="109">
        <v>26</v>
      </c>
      <c r="I996">
        <v>5.274</v>
      </c>
      <c r="J996">
        <v>5.4470000000000001</v>
      </c>
      <c r="K996">
        <v>0.17300000000000004</v>
      </c>
      <c r="L996">
        <v>10.721</v>
      </c>
      <c r="M996">
        <v>67.157914373659167</v>
      </c>
    </row>
    <row r="997" spans="1:13">
      <c r="A997" t="s">
        <v>320</v>
      </c>
      <c r="B997" s="118">
        <v>2017</v>
      </c>
      <c r="C997" s="108">
        <v>43050</v>
      </c>
      <c r="D997" t="s">
        <v>64</v>
      </c>
      <c r="E997" t="s">
        <v>90</v>
      </c>
      <c r="F997" t="s">
        <v>22</v>
      </c>
      <c r="G997" s="10">
        <f>(C997-VLOOKUP(E997,Riders!$A$2:$E$7777,4,FALSE))/365</f>
        <v>20.676712328767124</v>
      </c>
      <c r="H997" s="109">
        <v>1</v>
      </c>
      <c r="I997">
        <v>4.7930000000000001</v>
      </c>
      <c r="J997">
        <v>4.8530000000000006</v>
      </c>
      <c r="K997">
        <v>6.0000000000000497E-2</v>
      </c>
      <c r="L997">
        <v>9.6460000000000008</v>
      </c>
      <c r="M997">
        <v>74.642338793282178</v>
      </c>
    </row>
    <row r="998" spans="1:13">
      <c r="A998" t="s">
        <v>320</v>
      </c>
      <c r="B998" s="118">
        <v>2017</v>
      </c>
      <c r="C998" s="108">
        <v>43050</v>
      </c>
      <c r="D998" t="s">
        <v>64</v>
      </c>
      <c r="E998" t="s">
        <v>8234</v>
      </c>
      <c r="F998" t="s">
        <v>26</v>
      </c>
      <c r="G998" s="10" t="e">
        <f>(C998-VLOOKUP(E998,Riders!$A$2:$E$7777,4,FALSE))/365</f>
        <v>#N/A</v>
      </c>
      <c r="H998" s="109">
        <v>2</v>
      </c>
      <c r="I998">
        <v>4.8109999999999999</v>
      </c>
      <c r="J998">
        <v>4.8379999999999992</v>
      </c>
      <c r="K998">
        <v>2.6999999999999247E-2</v>
      </c>
      <c r="L998">
        <v>9.6489999999999991</v>
      </c>
      <c r="M998">
        <v>74.619131516219298</v>
      </c>
    </row>
    <row r="999" spans="1:13">
      <c r="A999" t="s">
        <v>320</v>
      </c>
      <c r="B999" s="118">
        <v>2017</v>
      </c>
      <c r="C999" s="108">
        <v>43050</v>
      </c>
      <c r="D999" t="s">
        <v>64</v>
      </c>
      <c r="E999" t="s">
        <v>104</v>
      </c>
      <c r="F999" t="s">
        <v>100</v>
      </c>
      <c r="G999" s="10">
        <f>(C999-VLOOKUP(E999,Riders!$A$2:$E$7777,4,FALSE))/365</f>
        <v>25.232876712328768</v>
      </c>
      <c r="H999" s="109">
        <v>3</v>
      </c>
      <c r="I999">
        <v>4.8070000000000004</v>
      </c>
      <c r="J999">
        <v>4.8669999999999991</v>
      </c>
      <c r="K999">
        <v>5.9999999999998721E-2</v>
      </c>
      <c r="L999">
        <v>9.6739999999999995</v>
      </c>
      <c r="M999">
        <v>74.426297291709744</v>
      </c>
    </row>
    <row r="1000" spans="1:13">
      <c r="A1000" t="s">
        <v>320</v>
      </c>
      <c r="B1000" s="118">
        <v>2017</v>
      </c>
      <c r="C1000" s="108">
        <v>43050</v>
      </c>
      <c r="D1000" t="s">
        <v>64</v>
      </c>
      <c r="E1000" t="s">
        <v>21</v>
      </c>
      <c r="F1000" t="s">
        <v>22</v>
      </c>
      <c r="G1000" s="10">
        <f>(C1000-VLOOKUP(E1000,Riders!$A$2:$E$7777,4,FALSE))/365</f>
        <v>24.673972602739727</v>
      </c>
      <c r="H1000" s="109">
        <v>4</v>
      </c>
      <c r="I1000">
        <v>4.8090000000000002</v>
      </c>
      <c r="J1000">
        <v>4.871999999999999</v>
      </c>
      <c r="K1000">
        <v>6.2999999999998835E-2</v>
      </c>
      <c r="L1000">
        <v>9.6809999999999992</v>
      </c>
      <c r="M1000">
        <v>74.372482181592815</v>
      </c>
    </row>
    <row r="1001" spans="1:13">
      <c r="A1001" t="s">
        <v>320</v>
      </c>
      <c r="B1001" s="118">
        <v>2017</v>
      </c>
      <c r="C1001" s="108">
        <v>43050</v>
      </c>
      <c r="D1001" t="s">
        <v>64</v>
      </c>
      <c r="E1001" t="s">
        <v>218</v>
      </c>
      <c r="F1001" t="s">
        <v>33</v>
      </c>
      <c r="G1001" s="10">
        <f>(C1001-VLOOKUP(E1001,Riders!$A$2:$E$7777,4,FALSE))/365</f>
        <v>28.356164383561644</v>
      </c>
      <c r="H1001" s="109">
        <v>5</v>
      </c>
      <c r="I1001">
        <v>4.8380000000000001</v>
      </c>
      <c r="J1001">
        <v>4.88</v>
      </c>
      <c r="K1001">
        <v>4.1999999999999815E-2</v>
      </c>
      <c r="L1001">
        <v>9.718</v>
      </c>
      <c r="M1001">
        <v>74.089318789874454</v>
      </c>
    </row>
    <row r="1002" spans="1:13">
      <c r="A1002" t="s">
        <v>320</v>
      </c>
      <c r="B1002" s="118">
        <v>2017</v>
      </c>
      <c r="C1002" s="108">
        <v>43050</v>
      </c>
      <c r="D1002" t="s">
        <v>64</v>
      </c>
      <c r="E1002" t="s">
        <v>904</v>
      </c>
      <c r="F1002" t="s">
        <v>33</v>
      </c>
      <c r="G1002" s="10">
        <f>(C1002-VLOOKUP(E1002,Riders!$A$2:$E$7777,4,FALSE))/365</f>
        <v>26.745205479452054</v>
      </c>
      <c r="H1002" s="109">
        <v>6</v>
      </c>
      <c r="I1002">
        <v>4.8319999999999999</v>
      </c>
      <c r="J1002">
        <v>4.9020000000000001</v>
      </c>
      <c r="K1002">
        <v>7.0000000000000284E-2</v>
      </c>
      <c r="L1002">
        <v>9.734</v>
      </c>
      <c r="M1002">
        <v>73.96753647010479</v>
      </c>
    </row>
    <row r="1003" spans="1:13">
      <c r="A1003" t="s">
        <v>320</v>
      </c>
      <c r="B1003" s="118">
        <v>2017</v>
      </c>
      <c r="C1003" s="108">
        <v>43050</v>
      </c>
      <c r="D1003" t="s">
        <v>64</v>
      </c>
      <c r="E1003" t="s">
        <v>211</v>
      </c>
      <c r="F1003" t="s">
        <v>40</v>
      </c>
      <c r="G1003" s="10">
        <f>(C1003-VLOOKUP(E1003,Riders!$A$2:$E$7777,4,FALSE))/365</f>
        <v>26.476712328767125</v>
      </c>
      <c r="H1003" s="109">
        <v>7</v>
      </c>
      <c r="I1003">
        <v>4.8179999999999996</v>
      </c>
      <c r="J1003">
        <v>4.9250000000000007</v>
      </c>
      <c r="K1003">
        <v>0.10700000000000109</v>
      </c>
      <c r="L1003">
        <v>9.7430000000000003</v>
      </c>
      <c r="M1003">
        <v>73.899209689007492</v>
      </c>
    </row>
    <row r="1004" spans="1:13">
      <c r="A1004" t="s">
        <v>320</v>
      </c>
      <c r="B1004" s="118">
        <v>2017</v>
      </c>
      <c r="C1004" s="108">
        <v>43050</v>
      </c>
      <c r="D1004" t="s">
        <v>64</v>
      </c>
      <c r="E1004" t="s">
        <v>259</v>
      </c>
      <c r="F1004" t="s">
        <v>111</v>
      </c>
      <c r="G1004" s="10">
        <f>(C1004-VLOOKUP(E1004,Riders!$A$2:$E$7777,4,FALSE))/365</f>
        <v>25.153424657534245</v>
      </c>
      <c r="H1004" s="109">
        <v>8</v>
      </c>
      <c r="I1004">
        <v>4.8360000000000003</v>
      </c>
      <c r="J1004">
        <v>4.9209999999999994</v>
      </c>
      <c r="K1004">
        <v>8.4999999999999076E-2</v>
      </c>
      <c r="L1004">
        <v>9.7569999999999997</v>
      </c>
      <c r="M1004">
        <v>73.793174131392846</v>
      </c>
    </row>
    <row r="1005" spans="1:13">
      <c r="A1005" t="s">
        <v>320</v>
      </c>
      <c r="B1005" s="118">
        <v>2017</v>
      </c>
      <c r="C1005" s="108">
        <v>43050</v>
      </c>
      <c r="D1005" t="s">
        <v>64</v>
      </c>
      <c r="E1005" t="s">
        <v>141</v>
      </c>
      <c r="F1005" t="s">
        <v>93</v>
      </c>
      <c r="G1005" s="10">
        <f>(C1005-VLOOKUP(E1005,Riders!$A$2:$E$7777,4,FALSE))/365</f>
        <v>22.608219178082191</v>
      </c>
      <c r="H1005" s="109">
        <v>9</v>
      </c>
      <c r="I1005">
        <v>4.8099999999999996</v>
      </c>
      <c r="J1005">
        <v>4.9620000000000006</v>
      </c>
      <c r="K1005">
        <v>0.15200000000000102</v>
      </c>
      <c r="L1005">
        <v>9.7720000000000002</v>
      </c>
      <c r="M1005">
        <v>73.679901760130988</v>
      </c>
    </row>
    <row r="1006" spans="1:13">
      <c r="A1006" t="s">
        <v>320</v>
      </c>
      <c r="B1006" s="118">
        <v>2017</v>
      </c>
      <c r="C1006" s="108">
        <v>43050</v>
      </c>
      <c r="D1006" t="s">
        <v>64</v>
      </c>
      <c r="E1006" t="s">
        <v>200</v>
      </c>
      <c r="F1006" t="s">
        <v>44</v>
      </c>
      <c r="G1006" s="10">
        <f>(C1006-VLOOKUP(E1006,Riders!$A$2:$E$7777,4,FALSE))/365</f>
        <v>22.328767123287673</v>
      </c>
      <c r="H1006" s="109">
        <v>10</v>
      </c>
      <c r="I1006">
        <v>4.867</v>
      </c>
      <c r="J1006">
        <v>4.9200000000000008</v>
      </c>
      <c r="K1006">
        <v>5.3000000000000824E-2</v>
      </c>
      <c r="L1006">
        <v>9.7870000000000008</v>
      </c>
      <c r="M1006">
        <v>73.566976601614385</v>
      </c>
    </row>
    <row r="1007" spans="1:13">
      <c r="A1007" t="s">
        <v>320</v>
      </c>
      <c r="B1007" s="118">
        <v>2017</v>
      </c>
      <c r="C1007" s="108">
        <v>43050</v>
      </c>
      <c r="D1007" t="s">
        <v>64</v>
      </c>
      <c r="E1007" t="s">
        <v>287</v>
      </c>
      <c r="F1007" t="s">
        <v>205</v>
      </c>
      <c r="G1007" s="10">
        <f>(C1007-VLOOKUP(E1007,Riders!$A$2:$E$7777,4,FALSE))/365</f>
        <v>35.268493150684932</v>
      </c>
      <c r="H1007" s="109">
        <v>11</v>
      </c>
      <c r="I1007">
        <v>4.8659999999999997</v>
      </c>
      <c r="J1007">
        <v>4.9250000000000007</v>
      </c>
      <c r="K1007">
        <v>5.9000000000001052E-2</v>
      </c>
      <c r="L1007">
        <v>9.7910000000000004</v>
      </c>
      <c r="M1007">
        <v>73.53692166275151</v>
      </c>
    </row>
    <row r="1008" spans="1:13">
      <c r="A1008" t="s">
        <v>320</v>
      </c>
      <c r="B1008" s="118">
        <v>2017</v>
      </c>
      <c r="C1008" s="108">
        <v>43050</v>
      </c>
      <c r="D1008" t="s">
        <v>64</v>
      </c>
      <c r="E1008" t="s">
        <v>198</v>
      </c>
      <c r="F1008" t="s">
        <v>22</v>
      </c>
      <c r="G1008" s="10">
        <f>(C1008-VLOOKUP(E1008,Riders!$A$2:$E$7777,4,FALSE))/365</f>
        <v>24.92876712328767</v>
      </c>
      <c r="H1008" s="109">
        <v>12</v>
      </c>
      <c r="I1008">
        <v>4.8789999999999996</v>
      </c>
      <c r="J1008">
        <v>4.9480000000000004</v>
      </c>
      <c r="K1008">
        <v>6.9000000000000838E-2</v>
      </c>
      <c r="L1008">
        <v>9.827</v>
      </c>
      <c r="M1008">
        <v>73.267528238526509</v>
      </c>
    </row>
    <row r="1009" spans="1:13">
      <c r="A1009" t="s">
        <v>320</v>
      </c>
      <c r="B1009" s="118">
        <v>2017</v>
      </c>
      <c r="C1009" s="108">
        <v>43050</v>
      </c>
      <c r="D1009" t="s">
        <v>64</v>
      </c>
      <c r="E1009" t="s">
        <v>110</v>
      </c>
      <c r="F1009" t="s">
        <v>111</v>
      </c>
      <c r="G1009" s="10">
        <f>(C1009-VLOOKUP(E1009,Riders!$A$2:$E$7777,4,FALSE))/365</f>
        <v>20.567123287671233</v>
      </c>
      <c r="H1009" s="109">
        <v>13</v>
      </c>
      <c r="I1009">
        <v>4.8879999999999999</v>
      </c>
      <c r="J1009">
        <v>4.9600000000000009</v>
      </c>
      <c r="K1009">
        <v>7.2000000000000952E-2</v>
      </c>
      <c r="L1009">
        <v>9.8480000000000008</v>
      </c>
      <c r="M1009">
        <v>73.111291632818848</v>
      </c>
    </row>
    <row r="1010" spans="1:13">
      <c r="A1010" t="s">
        <v>320</v>
      </c>
      <c r="B1010" s="118">
        <v>2017</v>
      </c>
      <c r="C1010" s="108">
        <v>43050</v>
      </c>
      <c r="D1010" t="s">
        <v>64</v>
      </c>
      <c r="E1010" t="s">
        <v>237</v>
      </c>
      <c r="F1010" t="s">
        <v>196</v>
      </c>
      <c r="G1010" s="10">
        <f>(C1010-VLOOKUP(E1010,Riders!$A$2:$E$7777,4,FALSE))/365</f>
        <v>30.153424657534245</v>
      </c>
      <c r="H1010" s="109">
        <v>14</v>
      </c>
      <c r="I1010">
        <v>4.867</v>
      </c>
      <c r="J1010">
        <v>5.0019999999999998</v>
      </c>
      <c r="K1010">
        <v>0.13499999999999979</v>
      </c>
      <c r="L1010">
        <v>9.8689999999999998</v>
      </c>
      <c r="M1010">
        <v>72.955719931097377</v>
      </c>
    </row>
    <row r="1011" spans="1:13">
      <c r="A1011" t="s">
        <v>320</v>
      </c>
      <c r="B1011" s="118">
        <v>2017</v>
      </c>
      <c r="C1011" s="108">
        <v>43050</v>
      </c>
      <c r="D1011" t="s">
        <v>64</v>
      </c>
      <c r="E1011" t="s">
        <v>304</v>
      </c>
      <c r="F1011" t="s">
        <v>111</v>
      </c>
      <c r="G1011" s="10">
        <f>(C1011-VLOOKUP(E1011,Riders!$A$2:$E$7777,4,FALSE))/365</f>
        <v>25.235616438356164</v>
      </c>
      <c r="H1011" s="109">
        <v>15</v>
      </c>
      <c r="I1011">
        <v>4.9249999999999998</v>
      </c>
      <c r="J1011">
        <v>4.9810000000000008</v>
      </c>
      <c r="K1011">
        <v>5.6000000000000938E-2</v>
      </c>
      <c r="L1011">
        <v>9.9060000000000006</v>
      </c>
      <c r="M1011">
        <v>72.683222289521495</v>
      </c>
    </row>
    <row r="1012" spans="1:13">
      <c r="A1012" t="s">
        <v>320</v>
      </c>
      <c r="B1012" s="118">
        <v>2017</v>
      </c>
      <c r="C1012" s="108">
        <v>43050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</v>
      </c>
      <c r="H1012" s="109">
        <v>16</v>
      </c>
      <c r="I1012">
        <v>4.9290000000000003</v>
      </c>
      <c r="J1012">
        <v>4.9870000000000001</v>
      </c>
      <c r="K1012">
        <v>5.7999999999999829E-2</v>
      </c>
      <c r="L1012">
        <v>9.9160000000000004</v>
      </c>
      <c r="M1012">
        <v>72.609923356192013</v>
      </c>
    </row>
    <row r="1013" spans="1:13">
      <c r="A1013" t="s">
        <v>320</v>
      </c>
      <c r="B1013" s="118">
        <v>2017</v>
      </c>
      <c r="C1013" s="108">
        <v>43050</v>
      </c>
      <c r="D1013" t="s">
        <v>64</v>
      </c>
      <c r="E1013" t="s">
        <v>301</v>
      </c>
      <c r="F1013" t="s">
        <v>111</v>
      </c>
      <c r="G1013" s="10">
        <f>(C1013-VLOOKUP(E1013,Riders!$A$2:$E$7777,4,FALSE))/365</f>
        <v>25.243835616438357</v>
      </c>
      <c r="H1013" s="109">
        <v>17</v>
      </c>
      <c r="I1013">
        <v>4.9470000000000001</v>
      </c>
      <c r="J1013">
        <v>4.992</v>
      </c>
      <c r="K1013">
        <v>4.4999999999999929E-2</v>
      </c>
      <c r="L1013">
        <v>9.9390000000000001</v>
      </c>
      <c r="M1013">
        <v>72.441895562933894</v>
      </c>
    </row>
    <row r="1014" spans="1:13">
      <c r="A1014" t="s">
        <v>320</v>
      </c>
      <c r="B1014" s="118">
        <v>2017</v>
      </c>
      <c r="C1014" s="108">
        <v>43050</v>
      </c>
      <c r="D1014" t="s">
        <v>64</v>
      </c>
      <c r="E1014" t="s">
        <v>311</v>
      </c>
      <c r="F1014" t="s">
        <v>40</v>
      </c>
      <c r="G1014" s="10">
        <f>(C1014-VLOOKUP(E1014,Riders!$A$2:$E$7777,4,FALSE))/365</f>
        <v>23.663013698630138</v>
      </c>
      <c r="H1014" s="109">
        <v>18</v>
      </c>
      <c r="I1014">
        <v>4.9630000000000001</v>
      </c>
      <c r="J1014">
        <v>5.0019999999999998</v>
      </c>
      <c r="K1014">
        <v>3.8999999999999702E-2</v>
      </c>
      <c r="L1014">
        <v>9.9649999999999999</v>
      </c>
      <c r="M1014">
        <v>72.252885097842452</v>
      </c>
    </row>
    <row r="1015" spans="1:13">
      <c r="A1015" t="s">
        <v>320</v>
      </c>
      <c r="B1015" s="118">
        <v>2017</v>
      </c>
      <c r="C1015" s="108">
        <v>43050</v>
      </c>
      <c r="D1015" t="s">
        <v>64</v>
      </c>
      <c r="E1015" t="s">
        <v>352</v>
      </c>
      <c r="F1015" t="s">
        <v>986</v>
      </c>
      <c r="G1015" s="10">
        <f>(C1015-VLOOKUP(E1015,Riders!$A$2:$E$7777,4,FALSE))/365</f>
        <v>26.158904109589042</v>
      </c>
      <c r="H1015" s="109">
        <v>19</v>
      </c>
      <c r="I1015">
        <v>4.9329999999999998</v>
      </c>
      <c r="J1015">
        <v>5.0600000000000005</v>
      </c>
      <c r="K1015">
        <v>0.12700000000000067</v>
      </c>
      <c r="L1015">
        <v>9.9930000000000003</v>
      </c>
      <c r="M1015">
        <v>72.050435304713304</v>
      </c>
    </row>
    <row r="1016" spans="1:13">
      <c r="A1016" t="s">
        <v>320</v>
      </c>
      <c r="B1016" s="118">
        <v>2017</v>
      </c>
      <c r="C1016" s="108">
        <v>43050</v>
      </c>
      <c r="D1016" t="s">
        <v>64</v>
      </c>
      <c r="E1016" t="s">
        <v>8252</v>
      </c>
      <c r="F1016" t="s">
        <v>28</v>
      </c>
      <c r="G1016" s="10" t="e">
        <f>(C1016-VLOOKUP(E1016,Riders!$A$2:$E$7777,4,FALSE))/365</f>
        <v>#N/A</v>
      </c>
      <c r="H1016" s="109">
        <v>20</v>
      </c>
      <c r="I1016">
        <v>4.9290000000000003</v>
      </c>
      <c r="J1016">
        <v>5.0679999999999996</v>
      </c>
      <c r="K1016">
        <v>0.13899999999999935</v>
      </c>
      <c r="L1016">
        <v>9.9969999999999999</v>
      </c>
      <c r="M1016">
        <v>72.021606481944588</v>
      </c>
    </row>
    <row r="1017" spans="1:13">
      <c r="A1017" t="s">
        <v>320</v>
      </c>
      <c r="B1017" s="118">
        <v>2017</v>
      </c>
      <c r="C1017" s="108">
        <v>43050</v>
      </c>
      <c r="D1017" t="s">
        <v>64</v>
      </c>
      <c r="E1017" t="s">
        <v>217</v>
      </c>
      <c r="F1017" t="s">
        <v>22</v>
      </c>
      <c r="G1017" s="10">
        <f>(C1017-VLOOKUP(E1017,Riders!$A$2:$E$7777,4,FALSE))/365</f>
        <v>34.246575342465754</v>
      </c>
      <c r="H1017" s="109">
        <v>21</v>
      </c>
      <c r="I1017">
        <v>5.0030000000000001</v>
      </c>
      <c r="J1017">
        <v>5.016</v>
      </c>
      <c r="K1017">
        <v>1.2999999999999901E-2</v>
      </c>
      <c r="L1017">
        <v>10.019</v>
      </c>
      <c r="M1017">
        <v>71.863459427088529</v>
      </c>
    </row>
    <row r="1018" spans="1:13">
      <c r="A1018" t="s">
        <v>320</v>
      </c>
      <c r="B1018" s="118">
        <v>2017</v>
      </c>
      <c r="C1018" s="108">
        <v>43050</v>
      </c>
      <c r="D1018" t="s">
        <v>64</v>
      </c>
      <c r="E1018" t="s">
        <v>8237</v>
      </c>
      <c r="F1018" t="s">
        <v>35</v>
      </c>
      <c r="G1018" s="10" t="e">
        <f>(C1018-VLOOKUP(E1018,Riders!$A$2:$E$7777,4,FALSE))/365</f>
        <v>#N/A</v>
      </c>
      <c r="H1018" s="109">
        <v>22</v>
      </c>
      <c r="I1018">
        <v>4.9829999999999997</v>
      </c>
      <c r="J1018">
        <v>5.0460000000000003</v>
      </c>
      <c r="K1018">
        <v>6.3000000000000611E-2</v>
      </c>
      <c r="L1018">
        <v>10.029</v>
      </c>
      <c r="M1018">
        <v>71.791803769069702</v>
      </c>
    </row>
    <row r="1019" spans="1:13">
      <c r="A1019" t="s">
        <v>320</v>
      </c>
      <c r="B1019" s="118">
        <v>2017</v>
      </c>
      <c r="C1019" s="108">
        <v>43050</v>
      </c>
      <c r="D1019" t="s">
        <v>64</v>
      </c>
      <c r="E1019" t="s">
        <v>339</v>
      </c>
      <c r="F1019" t="s">
        <v>44</v>
      </c>
      <c r="G1019" s="10">
        <f>(C1019-VLOOKUP(E1019,Riders!$A$2:$E$7777,4,FALSE))/365</f>
        <v>35.967123287671235</v>
      </c>
      <c r="H1019" s="109">
        <v>23</v>
      </c>
      <c r="I1019">
        <v>4.9749999999999996</v>
      </c>
      <c r="J1019">
        <v>5.0590000000000011</v>
      </c>
      <c r="K1019">
        <v>8.4000000000001407E-2</v>
      </c>
      <c r="L1019">
        <v>10.034000000000001</v>
      </c>
      <c r="M1019">
        <v>71.756029499701015</v>
      </c>
    </row>
    <row r="1020" spans="1:13">
      <c r="A1020" t="s">
        <v>320</v>
      </c>
      <c r="B1020" s="118">
        <v>2017</v>
      </c>
      <c r="C1020" s="108">
        <v>43050</v>
      </c>
      <c r="D1020" t="s">
        <v>64</v>
      </c>
      <c r="E1020" t="s">
        <v>193</v>
      </c>
      <c r="F1020" t="s">
        <v>225</v>
      </c>
      <c r="G1020" s="10">
        <f>(C1020-VLOOKUP(E1020,Riders!$A$2:$E$7777,4,FALSE))/365</f>
        <v>28.663013698630138</v>
      </c>
      <c r="H1020" s="109">
        <v>24</v>
      </c>
      <c r="I1020">
        <v>5.008</v>
      </c>
      <c r="J1020">
        <v>5.03</v>
      </c>
      <c r="K1020">
        <v>2.2000000000000242E-2</v>
      </c>
      <c r="L1020">
        <v>10.038</v>
      </c>
      <c r="M1020">
        <v>71.727435744172141</v>
      </c>
    </row>
    <row r="1021" spans="1:13">
      <c r="A1021" t="s">
        <v>320</v>
      </c>
      <c r="B1021" s="118">
        <v>2017</v>
      </c>
      <c r="C1021" s="108">
        <v>43050</v>
      </c>
      <c r="D1021" t="s">
        <v>64</v>
      </c>
      <c r="E1021" t="s">
        <v>25</v>
      </c>
      <c r="F1021" t="s">
        <v>26</v>
      </c>
      <c r="G1021" s="10">
        <f>(C1021-VLOOKUP(E1021,Riders!$A$2:$E$7777,4,FALSE))/365</f>
        <v>20.134246575342466</v>
      </c>
      <c r="H1021" s="109">
        <v>25</v>
      </c>
      <c r="I1021">
        <v>4.9969999999999999</v>
      </c>
      <c r="J1021">
        <v>5.0429999999999993</v>
      </c>
      <c r="K1021">
        <v>4.5999999999999375E-2</v>
      </c>
      <c r="L1021">
        <v>10.039999999999999</v>
      </c>
      <c r="M1021">
        <v>71.713147410358573</v>
      </c>
    </row>
    <row r="1022" spans="1:13">
      <c r="A1022" t="s">
        <v>320</v>
      </c>
      <c r="B1022" s="118">
        <v>2017</v>
      </c>
      <c r="C1022" s="108">
        <v>43050</v>
      </c>
      <c r="D1022" t="s">
        <v>64</v>
      </c>
      <c r="E1022" t="s">
        <v>787</v>
      </c>
      <c r="F1022" t="s">
        <v>196</v>
      </c>
      <c r="G1022" s="10">
        <f>(C1022-VLOOKUP(E1022,Riders!$A$2:$E$7777,4,FALSE))/365</f>
        <v>23.701369863013699</v>
      </c>
      <c r="H1022" s="109">
        <v>26</v>
      </c>
      <c r="I1022">
        <v>5.0049999999999999</v>
      </c>
      <c r="J1022">
        <v>5.0789999999999997</v>
      </c>
      <c r="K1022">
        <v>7.3999999999999844E-2</v>
      </c>
      <c r="L1022">
        <v>10.084</v>
      </c>
      <c r="M1022">
        <v>71.400238000793337</v>
      </c>
    </row>
    <row r="1023" spans="1:13">
      <c r="A1023" t="s">
        <v>320</v>
      </c>
      <c r="B1023" s="118">
        <v>2017</v>
      </c>
      <c r="C1023" s="108">
        <v>43050</v>
      </c>
      <c r="D1023" t="s">
        <v>64</v>
      </c>
      <c r="E1023" t="s">
        <v>8245</v>
      </c>
      <c r="F1023" t="s">
        <v>35</v>
      </c>
      <c r="G1023" s="10" t="e">
        <f>(C1023-VLOOKUP(E1023,Riders!$A$2:$E$7777,4,FALSE))/365</f>
        <v>#N/A</v>
      </c>
      <c r="H1023" s="109">
        <v>27</v>
      </c>
      <c r="I1023">
        <v>5.01</v>
      </c>
      <c r="J1023">
        <v>5.1099999999999994</v>
      </c>
      <c r="K1023">
        <v>9.9999999999999645E-2</v>
      </c>
      <c r="L1023">
        <v>10.119999999999999</v>
      </c>
      <c r="M1023">
        <v>71.146245059288546</v>
      </c>
    </row>
    <row r="1024" spans="1:13">
      <c r="A1024" t="s">
        <v>320</v>
      </c>
      <c r="B1024" s="118">
        <v>2017</v>
      </c>
      <c r="C1024" s="108">
        <v>43050</v>
      </c>
      <c r="D1024" t="s">
        <v>64</v>
      </c>
      <c r="E1024" t="s">
        <v>291</v>
      </c>
      <c r="F1024" t="s">
        <v>24</v>
      </c>
      <c r="G1024" s="10">
        <f>(C1024-VLOOKUP(E1024,Riders!$A$2:$E$7777,4,FALSE))/365</f>
        <v>28.882191780821916</v>
      </c>
      <c r="H1024" s="109">
        <v>28</v>
      </c>
      <c r="I1024">
        <v>5.0490000000000004</v>
      </c>
      <c r="J1024">
        <v>5.0729999999999995</v>
      </c>
      <c r="K1024">
        <v>2.3999999999999133E-2</v>
      </c>
      <c r="L1024">
        <v>10.122</v>
      </c>
      <c r="M1024">
        <v>71.132187314759932</v>
      </c>
    </row>
    <row r="1025" spans="1:13">
      <c r="A1025" t="s">
        <v>320</v>
      </c>
      <c r="B1025" s="118">
        <v>2017</v>
      </c>
      <c r="C1025" s="108">
        <v>43050</v>
      </c>
      <c r="D1025" t="s">
        <v>64</v>
      </c>
      <c r="E1025" t="s">
        <v>155</v>
      </c>
      <c r="F1025" t="s">
        <v>140</v>
      </c>
      <c r="G1025" s="10">
        <f>(C1025-VLOOKUP(E1025,Riders!$A$2:$E$7777,4,FALSE))/365</f>
        <v>27.687671232876713</v>
      </c>
      <c r="H1025" s="109">
        <v>29</v>
      </c>
      <c r="I1025">
        <v>5.085</v>
      </c>
      <c r="J1025">
        <v>5.1480000000000006</v>
      </c>
      <c r="K1025">
        <v>6.3000000000000611E-2</v>
      </c>
      <c r="L1025">
        <v>10.233000000000001</v>
      </c>
      <c r="M1025">
        <v>70.360598065083551</v>
      </c>
    </row>
    <row r="1026" spans="1:13">
      <c r="A1026" t="s">
        <v>320</v>
      </c>
      <c r="B1026" s="118">
        <v>2017</v>
      </c>
      <c r="C1026" s="108">
        <v>43050</v>
      </c>
      <c r="D1026" t="s">
        <v>64</v>
      </c>
      <c r="E1026" t="s">
        <v>194</v>
      </c>
      <c r="F1026" t="s">
        <v>50</v>
      </c>
      <c r="G1026" s="10">
        <f>(C1026-VLOOKUP(E1026,Riders!$A$2:$E$7777,4,FALSE))/365</f>
        <v>29.87123287671233</v>
      </c>
      <c r="H1026" s="109">
        <v>30</v>
      </c>
      <c r="I1026">
        <v>5.0259999999999998</v>
      </c>
      <c r="J1026">
        <v>5.2170000000000005</v>
      </c>
      <c r="K1026">
        <v>0.19100000000000072</v>
      </c>
      <c r="L1026">
        <v>10.243</v>
      </c>
      <c r="M1026">
        <v>70.291906667968362</v>
      </c>
    </row>
    <row r="1027" spans="1:13">
      <c r="A1027" t="s">
        <v>320</v>
      </c>
      <c r="B1027" s="118">
        <v>2017</v>
      </c>
      <c r="C1027" s="108">
        <v>43050</v>
      </c>
      <c r="D1027" t="s">
        <v>64</v>
      </c>
      <c r="E1027" t="s">
        <v>91</v>
      </c>
      <c r="F1027" t="s">
        <v>896</v>
      </c>
      <c r="G1027" s="10">
        <f>(C1027-VLOOKUP(E1027,Riders!$A$2:$E$7777,4,FALSE))/365</f>
        <v>21.975342465753425</v>
      </c>
      <c r="H1027" s="109">
        <v>31</v>
      </c>
      <c r="I1027">
        <v>5.0599999999999996</v>
      </c>
      <c r="J1027">
        <v>5.2600000000000007</v>
      </c>
      <c r="K1027">
        <v>0.20000000000000107</v>
      </c>
      <c r="L1027">
        <v>10.32</v>
      </c>
      <c r="M1027">
        <v>69.767441860465112</v>
      </c>
    </row>
    <row r="1028" spans="1:13">
      <c r="A1028" t="s">
        <v>320</v>
      </c>
      <c r="B1028" s="118">
        <v>2017</v>
      </c>
      <c r="C1028" s="108">
        <v>43050</v>
      </c>
      <c r="D1028" t="s">
        <v>64</v>
      </c>
      <c r="E1028" t="s">
        <v>317</v>
      </c>
      <c r="F1028" t="s">
        <v>1160</v>
      </c>
      <c r="G1028" s="10">
        <f>(C1028-VLOOKUP(E1028,Riders!$A$2:$E$7777,4,FALSE))/365</f>
        <v>24.197260273972603</v>
      </c>
      <c r="H1028" s="109">
        <v>32</v>
      </c>
      <c r="I1028">
        <v>5.1130000000000004</v>
      </c>
      <c r="J1028">
        <v>5.262999999999999</v>
      </c>
      <c r="K1028">
        <v>0.14999999999999858</v>
      </c>
      <c r="L1028">
        <v>10.375999999999999</v>
      </c>
      <c r="M1028">
        <v>69.390902081727063</v>
      </c>
    </row>
    <row r="1029" spans="1:13">
      <c r="A1029" t="s">
        <v>279</v>
      </c>
      <c r="B1029" s="118">
        <v>2017</v>
      </c>
      <c r="C1029" s="108">
        <v>43044</v>
      </c>
      <c r="D1029" t="s">
        <v>64</v>
      </c>
      <c r="E1029" t="s">
        <v>90</v>
      </c>
      <c r="F1029" t="s">
        <v>22</v>
      </c>
      <c r="G1029" s="10">
        <f>(C1029-VLOOKUP(E1029,Riders!$A$2:$E$7777,4,FALSE))/365</f>
        <v>20.660273972602738</v>
      </c>
      <c r="H1029" s="109">
        <v>1</v>
      </c>
      <c r="I1029">
        <v>4.7930000000000001</v>
      </c>
      <c r="J1029">
        <v>4.855999999999999</v>
      </c>
      <c r="K1029">
        <v>6.2999999999998835E-2</v>
      </c>
      <c r="L1029">
        <v>9.6489999999999991</v>
      </c>
      <c r="M1029">
        <v>74.619131516219298</v>
      </c>
    </row>
    <row r="1030" spans="1:13">
      <c r="A1030" t="s">
        <v>279</v>
      </c>
      <c r="B1030" s="118">
        <v>2017</v>
      </c>
      <c r="C1030" s="108">
        <v>43044</v>
      </c>
      <c r="D1030" t="s">
        <v>64</v>
      </c>
      <c r="E1030" t="s">
        <v>200</v>
      </c>
      <c r="F1030" t="s">
        <v>44</v>
      </c>
      <c r="G1030" s="10">
        <f>(C1030-VLOOKUP(E1030,Riders!$A$2:$E$7777,4,FALSE))/365</f>
        <v>22.312328767123287</v>
      </c>
      <c r="H1030" s="109">
        <v>2</v>
      </c>
      <c r="I1030">
        <v>4.8419999999999996</v>
      </c>
      <c r="J1030">
        <v>4.8650000000000011</v>
      </c>
      <c r="K1030">
        <v>2.3000000000001464E-2</v>
      </c>
      <c r="L1030">
        <v>9.7070000000000007</v>
      </c>
      <c r="M1030">
        <v>74.173277016585956</v>
      </c>
    </row>
    <row r="1031" spans="1:13">
      <c r="A1031" t="s">
        <v>279</v>
      </c>
      <c r="B1031" s="118">
        <v>2017</v>
      </c>
      <c r="C1031" s="108">
        <v>43044</v>
      </c>
      <c r="D1031" t="s">
        <v>64</v>
      </c>
      <c r="E1031" t="s">
        <v>259</v>
      </c>
      <c r="F1031" t="s">
        <v>8253</v>
      </c>
      <c r="G1031" s="10">
        <f>(C1031-VLOOKUP(E1031,Riders!$A$2:$E$7777,4,FALSE))/365</f>
        <v>25.136986301369863</v>
      </c>
      <c r="H1031" s="109">
        <v>3</v>
      </c>
      <c r="I1031">
        <v>4.8460000000000001</v>
      </c>
      <c r="J1031">
        <v>4.9090000000000007</v>
      </c>
      <c r="K1031">
        <v>6.3000000000000611E-2</v>
      </c>
      <c r="L1031">
        <v>9.7550000000000008</v>
      </c>
      <c r="M1031">
        <v>73.808303434136334</v>
      </c>
    </row>
    <row r="1032" spans="1:13">
      <c r="A1032" t="s">
        <v>279</v>
      </c>
      <c r="B1032" s="118">
        <v>2017</v>
      </c>
      <c r="C1032" s="108">
        <v>43044</v>
      </c>
      <c r="D1032" t="s">
        <v>64</v>
      </c>
      <c r="E1032" t="s">
        <v>287</v>
      </c>
      <c r="F1032" t="s">
        <v>205</v>
      </c>
      <c r="G1032" s="10">
        <f>(C1032-VLOOKUP(E1032,Riders!$A$2:$E$7777,4,FALSE))/365</f>
        <v>35.252054794520546</v>
      </c>
      <c r="H1032" s="109">
        <v>4</v>
      </c>
      <c r="I1032">
        <v>4.8479999999999999</v>
      </c>
      <c r="J1032">
        <v>4.9070000000000009</v>
      </c>
      <c r="K1032">
        <v>5.9000000000001052E-2</v>
      </c>
      <c r="L1032">
        <v>9.7550000000000008</v>
      </c>
      <c r="M1032">
        <v>73.808303434136334</v>
      </c>
    </row>
    <row r="1033" spans="1:13">
      <c r="A1033" t="s">
        <v>279</v>
      </c>
      <c r="B1033" s="118">
        <v>2017</v>
      </c>
      <c r="C1033" s="108">
        <v>43044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25.216438356164385</v>
      </c>
      <c r="H1033" s="109">
        <v>5</v>
      </c>
      <c r="I1033">
        <v>4.8689999999999998</v>
      </c>
      <c r="J1033">
        <v>4.8979999999999997</v>
      </c>
      <c r="K1033">
        <v>2.8999999999999915E-2</v>
      </c>
      <c r="L1033">
        <v>9.7669999999999995</v>
      </c>
      <c r="M1033">
        <v>73.717620559025292</v>
      </c>
    </row>
    <row r="1034" spans="1:13">
      <c r="A1034" t="s">
        <v>279</v>
      </c>
      <c r="B1034" s="118">
        <v>2017</v>
      </c>
      <c r="C1034" s="108">
        <v>43044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24.657534246575342</v>
      </c>
      <c r="H1034" s="109">
        <v>6</v>
      </c>
      <c r="I1034">
        <v>4.8440000000000003</v>
      </c>
      <c r="J1034">
        <v>4.9259999999999993</v>
      </c>
      <c r="K1034">
        <v>8.1999999999998963E-2</v>
      </c>
      <c r="L1034">
        <v>9.77</v>
      </c>
      <c r="M1034">
        <v>73.694984646878197</v>
      </c>
    </row>
    <row r="1035" spans="1:13">
      <c r="A1035" t="s">
        <v>279</v>
      </c>
      <c r="B1035" s="118">
        <v>2017</v>
      </c>
      <c r="C1035" s="108">
        <v>43044</v>
      </c>
      <c r="D1035" t="s">
        <v>64</v>
      </c>
      <c r="E1035" t="s">
        <v>309</v>
      </c>
      <c r="F1035" t="s">
        <v>111</v>
      </c>
      <c r="G1035" s="10">
        <f>(C1035-VLOOKUP(E1035,Riders!$A$2:$E$7777,4,FALSE))/365</f>
        <v>22.117808219178084</v>
      </c>
      <c r="H1035" s="109">
        <v>7</v>
      </c>
      <c r="I1035">
        <v>4.8559999999999999</v>
      </c>
      <c r="J1035">
        <v>4.92</v>
      </c>
      <c r="K1035">
        <v>6.4000000000000057E-2</v>
      </c>
      <c r="L1035">
        <v>9.7759999999999998</v>
      </c>
      <c r="M1035">
        <v>73.649754500818332</v>
      </c>
    </row>
    <row r="1036" spans="1:13">
      <c r="A1036" t="s">
        <v>279</v>
      </c>
      <c r="B1036" s="118">
        <v>2017</v>
      </c>
      <c r="C1036" s="108">
        <v>43044</v>
      </c>
      <c r="D1036" t="s">
        <v>64</v>
      </c>
      <c r="E1036" t="s">
        <v>211</v>
      </c>
      <c r="F1036" t="s">
        <v>40</v>
      </c>
      <c r="G1036" s="10">
        <f>(C1036-VLOOKUP(E1036,Riders!$A$2:$E$7777,4,FALSE))/365</f>
        <v>26.460273972602739</v>
      </c>
      <c r="H1036" s="109">
        <v>8</v>
      </c>
      <c r="I1036">
        <v>4.8529999999999998</v>
      </c>
      <c r="J1036">
        <v>4.9489999999999998</v>
      </c>
      <c r="K1036">
        <v>9.6000000000000085E-2</v>
      </c>
      <c r="L1036">
        <v>9.8019999999999996</v>
      </c>
      <c r="M1036">
        <v>73.454397061824125</v>
      </c>
    </row>
    <row r="1037" spans="1:13">
      <c r="A1037" t="s">
        <v>279</v>
      </c>
      <c r="B1037" s="118">
        <v>2017</v>
      </c>
      <c r="C1037" s="108">
        <v>43044</v>
      </c>
      <c r="D1037" t="s">
        <v>64</v>
      </c>
      <c r="E1037" t="s">
        <v>141</v>
      </c>
      <c r="F1037" t="s">
        <v>93</v>
      </c>
      <c r="G1037" s="10">
        <f>(C1037-VLOOKUP(E1037,Riders!$A$2:$E$7777,4,FALSE))/365</f>
        <v>22.591780821917808</v>
      </c>
      <c r="H1037" s="109">
        <v>9</v>
      </c>
      <c r="I1037">
        <v>4.8550000000000004</v>
      </c>
      <c r="J1037">
        <v>4.9480000000000004</v>
      </c>
      <c r="K1037">
        <v>9.2999999999999972E-2</v>
      </c>
      <c r="L1037">
        <v>9.8030000000000008</v>
      </c>
      <c r="M1037">
        <v>73.446904008976844</v>
      </c>
    </row>
    <row r="1038" spans="1:13">
      <c r="A1038" t="s">
        <v>279</v>
      </c>
      <c r="B1038" s="118">
        <v>2017</v>
      </c>
      <c r="C1038" s="108">
        <v>43044</v>
      </c>
      <c r="D1038" t="s">
        <v>64</v>
      </c>
      <c r="E1038" t="s">
        <v>904</v>
      </c>
      <c r="F1038" t="s">
        <v>33</v>
      </c>
      <c r="G1038" s="10">
        <f>(C1038-VLOOKUP(E1038,Riders!$A$2:$E$7777,4,FALSE))/365</f>
        <v>26.728767123287671</v>
      </c>
      <c r="H1038" s="109">
        <v>10</v>
      </c>
      <c r="I1038">
        <v>4.8600000000000003</v>
      </c>
      <c r="J1038">
        <v>4.9609999999999994</v>
      </c>
      <c r="K1038">
        <v>0.10099999999999909</v>
      </c>
      <c r="L1038">
        <v>9.8209999999999997</v>
      </c>
      <c r="M1038">
        <v>73.312289990835964</v>
      </c>
    </row>
    <row r="1039" spans="1:13">
      <c r="A1039" t="s">
        <v>279</v>
      </c>
      <c r="B1039" s="118">
        <v>2017</v>
      </c>
      <c r="C1039" s="108">
        <v>43044</v>
      </c>
      <c r="D1039" t="s">
        <v>64</v>
      </c>
      <c r="E1039" t="s">
        <v>218</v>
      </c>
      <c r="F1039" t="s">
        <v>33</v>
      </c>
      <c r="G1039" s="10">
        <f>(C1039-VLOOKUP(E1039,Riders!$A$2:$E$7777,4,FALSE))/365</f>
        <v>28.339726027397262</v>
      </c>
      <c r="H1039" s="109">
        <v>11</v>
      </c>
      <c r="I1039">
        <v>4.9000000000000004</v>
      </c>
      <c r="J1039">
        <v>4.9269999999999996</v>
      </c>
      <c r="K1039">
        <v>2.6999999999999247E-2</v>
      </c>
      <c r="L1039">
        <v>9.827</v>
      </c>
      <c r="M1039">
        <v>73.267528238526509</v>
      </c>
    </row>
    <row r="1040" spans="1:13">
      <c r="A1040" t="s">
        <v>279</v>
      </c>
      <c r="B1040" s="118">
        <v>2017</v>
      </c>
      <c r="C1040" s="108">
        <v>43044</v>
      </c>
      <c r="D1040" t="s">
        <v>64</v>
      </c>
      <c r="E1040" t="s">
        <v>237</v>
      </c>
      <c r="F1040" t="s">
        <v>196</v>
      </c>
      <c r="G1040" s="10">
        <f>(C1040-VLOOKUP(E1040,Riders!$A$2:$E$7777,4,FALSE))/365</f>
        <v>30.136986301369863</v>
      </c>
      <c r="H1040" s="109">
        <v>12</v>
      </c>
      <c r="I1040">
        <v>4.8710000000000004</v>
      </c>
      <c r="J1040">
        <v>4.9589999999999996</v>
      </c>
      <c r="K1040">
        <v>8.799999999999919E-2</v>
      </c>
      <c r="L1040">
        <v>9.83</v>
      </c>
      <c r="M1040">
        <v>73.24516785350967</v>
      </c>
    </row>
    <row r="1041" spans="1:13">
      <c r="A1041" t="s">
        <v>279</v>
      </c>
      <c r="B1041" s="118">
        <v>2017</v>
      </c>
      <c r="C1041" s="108">
        <v>43044</v>
      </c>
      <c r="D1041" t="s">
        <v>64</v>
      </c>
      <c r="E1041" t="s">
        <v>312</v>
      </c>
      <c r="F1041" t="s">
        <v>42</v>
      </c>
      <c r="G1041" s="10">
        <f>(C1041-VLOOKUP(E1041,Riders!$A$2:$E$7777,4,FALSE))/365</f>
        <v>26.336986301369862</v>
      </c>
      <c r="H1041" s="109">
        <v>13</v>
      </c>
      <c r="I1041">
        <v>4.8819999999999997</v>
      </c>
      <c r="J1041">
        <v>4.9730000000000008</v>
      </c>
      <c r="K1041">
        <v>9.100000000000108E-2</v>
      </c>
      <c r="L1041">
        <v>9.8550000000000004</v>
      </c>
      <c r="M1041">
        <v>73.05936073059361</v>
      </c>
    </row>
    <row r="1042" spans="1:13">
      <c r="A1042" t="s">
        <v>279</v>
      </c>
      <c r="B1042" s="118">
        <v>2017</v>
      </c>
      <c r="C1042" s="108">
        <v>43044</v>
      </c>
      <c r="D1042" t="s">
        <v>64</v>
      </c>
      <c r="E1042" t="s">
        <v>123</v>
      </c>
      <c r="F1042" t="s">
        <v>111</v>
      </c>
      <c r="G1042" s="10">
        <f>(C1042-VLOOKUP(E1042,Riders!$A$2:$E$7777,4,FALSE))/365</f>
        <v>20.736986301369864</v>
      </c>
      <c r="H1042" s="109">
        <v>14</v>
      </c>
      <c r="I1042">
        <v>4.8970000000000002</v>
      </c>
      <c r="J1042">
        <v>4.9719999999999995</v>
      </c>
      <c r="K1042">
        <v>7.4999999999999289E-2</v>
      </c>
      <c r="L1042">
        <v>9.8689999999999998</v>
      </c>
      <c r="M1042">
        <v>72.955719931097377</v>
      </c>
    </row>
    <row r="1043" spans="1:13">
      <c r="A1043" t="s">
        <v>279</v>
      </c>
      <c r="B1043" s="118">
        <v>2017</v>
      </c>
      <c r="C1043" s="108">
        <v>43044</v>
      </c>
      <c r="D1043" t="s">
        <v>64</v>
      </c>
      <c r="E1043" t="s">
        <v>46</v>
      </c>
      <c r="F1043" t="s">
        <v>26</v>
      </c>
      <c r="G1043" s="10">
        <f>(C1043-VLOOKUP(E1043,Riders!$A$2:$E$7777,4,FALSE))/365</f>
        <v>26.986301369863014</v>
      </c>
      <c r="H1043" s="109">
        <v>15</v>
      </c>
      <c r="I1043">
        <v>4.9470000000000001</v>
      </c>
      <c r="J1043">
        <v>4.9650000000000007</v>
      </c>
      <c r="K1043">
        <v>1.8000000000000682E-2</v>
      </c>
      <c r="L1043">
        <v>9.9120000000000008</v>
      </c>
      <c r="M1043">
        <v>72.63922518159805</v>
      </c>
    </row>
    <row r="1044" spans="1:13">
      <c r="A1044" t="s">
        <v>279</v>
      </c>
      <c r="B1044" s="118">
        <v>2017</v>
      </c>
      <c r="C1044" s="108">
        <v>43044</v>
      </c>
      <c r="D1044" t="s">
        <v>64</v>
      </c>
      <c r="E1044" t="s">
        <v>219</v>
      </c>
      <c r="F1044" t="s">
        <v>30</v>
      </c>
      <c r="G1044" s="10">
        <f>(C1044-VLOOKUP(E1044,Riders!$A$2:$E$7777,4,FALSE))/365</f>
        <v>32.764383561643832</v>
      </c>
      <c r="H1044" s="109">
        <v>16</v>
      </c>
      <c r="I1044">
        <v>4.9240000000000004</v>
      </c>
      <c r="J1044">
        <v>5.0089999999999995</v>
      </c>
      <c r="K1044">
        <v>8.4999999999999076E-2</v>
      </c>
      <c r="L1044">
        <v>9.9329999999999998</v>
      </c>
      <c r="M1044">
        <v>72.485653881002719</v>
      </c>
    </row>
    <row r="1045" spans="1:13">
      <c r="A1045" t="s">
        <v>279</v>
      </c>
      <c r="B1045" s="118">
        <v>2017</v>
      </c>
      <c r="C1045" s="108">
        <v>43044</v>
      </c>
      <c r="D1045" t="s">
        <v>64</v>
      </c>
      <c r="E1045" t="s">
        <v>339</v>
      </c>
      <c r="F1045" t="s">
        <v>44</v>
      </c>
      <c r="G1045" s="10">
        <f>(C1045-VLOOKUP(E1045,Riders!$A$2:$E$7777,4,FALSE))/365</f>
        <v>35.950684931506849</v>
      </c>
      <c r="H1045" s="109">
        <v>17</v>
      </c>
      <c r="I1045">
        <v>4.931</v>
      </c>
      <c r="J1045">
        <v>5.0170000000000003</v>
      </c>
      <c r="K1045">
        <v>8.6000000000000298E-2</v>
      </c>
      <c r="L1045">
        <v>9.9480000000000004</v>
      </c>
      <c r="M1045">
        <v>72.376357056694815</v>
      </c>
    </row>
    <row r="1046" spans="1:13">
      <c r="A1046" t="s">
        <v>279</v>
      </c>
      <c r="B1046" s="118">
        <v>2017</v>
      </c>
      <c r="C1046" s="108">
        <v>43044</v>
      </c>
      <c r="D1046" t="s">
        <v>64</v>
      </c>
      <c r="E1046" t="s">
        <v>311</v>
      </c>
      <c r="F1046" t="s">
        <v>40</v>
      </c>
      <c r="G1046" s="10">
        <f>(C1046-VLOOKUP(E1046,Riders!$A$2:$E$7777,4,FALSE))/365</f>
        <v>23.646575342465752</v>
      </c>
      <c r="H1046" s="109">
        <v>18</v>
      </c>
      <c r="I1046">
        <v>4.9580000000000002</v>
      </c>
      <c r="J1046">
        <v>5.0079999999999991</v>
      </c>
      <c r="K1046">
        <v>4.9999999999998934E-2</v>
      </c>
      <c r="L1046">
        <v>9.9659999999999993</v>
      </c>
      <c r="M1046">
        <v>72.245635159542445</v>
      </c>
    </row>
    <row r="1047" spans="1:13">
      <c r="A1047" t="s">
        <v>279</v>
      </c>
      <c r="B1047" s="118">
        <v>2017</v>
      </c>
      <c r="C1047" s="108">
        <v>43044</v>
      </c>
      <c r="D1047" t="s">
        <v>64</v>
      </c>
      <c r="E1047" t="s">
        <v>304</v>
      </c>
      <c r="F1047" t="s">
        <v>71</v>
      </c>
      <c r="G1047" s="10">
        <f>(C1047-VLOOKUP(E1047,Riders!$A$2:$E$7777,4,FALSE))/365</f>
        <v>25.219178082191782</v>
      </c>
      <c r="H1047" s="109">
        <v>19</v>
      </c>
      <c r="I1047">
        <v>4.9489999999999998</v>
      </c>
      <c r="J1047">
        <v>5.0240000000000009</v>
      </c>
      <c r="K1047">
        <v>7.5000000000001066E-2</v>
      </c>
      <c r="L1047">
        <v>9.9730000000000008</v>
      </c>
      <c r="M1047">
        <v>72.194926301012728</v>
      </c>
    </row>
    <row r="1048" spans="1:13">
      <c r="A1048" t="s">
        <v>279</v>
      </c>
      <c r="B1048" s="118">
        <v>2017</v>
      </c>
      <c r="C1048" s="108">
        <v>43044</v>
      </c>
      <c r="D1048" t="s">
        <v>64</v>
      </c>
      <c r="E1048" t="s">
        <v>547</v>
      </c>
      <c r="F1048" t="s">
        <v>22</v>
      </c>
      <c r="G1048" s="10">
        <f>(C1048-VLOOKUP(E1048,Riders!$A$2:$E$7777,4,FALSE))/365</f>
        <v>29.17808219178082</v>
      </c>
      <c r="H1048" s="109">
        <v>20</v>
      </c>
      <c r="I1048">
        <v>4.9320000000000004</v>
      </c>
      <c r="J1048">
        <v>5.0559999999999992</v>
      </c>
      <c r="K1048">
        <v>0.12399999999999878</v>
      </c>
      <c r="L1048">
        <v>9.9879999999999995</v>
      </c>
      <c r="M1048">
        <v>72.086503804565481</v>
      </c>
    </row>
    <row r="1049" spans="1:13">
      <c r="A1049" t="s">
        <v>279</v>
      </c>
      <c r="B1049" s="118">
        <v>2017</v>
      </c>
      <c r="C1049" s="108">
        <v>43044</v>
      </c>
      <c r="D1049" t="s">
        <v>64</v>
      </c>
      <c r="E1049" t="s">
        <v>193</v>
      </c>
      <c r="F1049" t="s">
        <v>30</v>
      </c>
      <c r="G1049" s="10">
        <f>(C1049-VLOOKUP(E1049,Riders!$A$2:$E$7777,4,FALSE))/365</f>
        <v>28.646575342465752</v>
      </c>
      <c r="H1049" s="109">
        <v>21</v>
      </c>
      <c r="I1049">
        <v>4.9829999999999997</v>
      </c>
      <c r="J1049">
        <v>5.0160000000000009</v>
      </c>
      <c r="K1049">
        <v>3.3000000000001251E-2</v>
      </c>
      <c r="L1049">
        <v>9.9990000000000006</v>
      </c>
      <c r="M1049">
        <v>72.007200720072007</v>
      </c>
    </row>
    <row r="1050" spans="1:13">
      <c r="A1050" t="s">
        <v>279</v>
      </c>
      <c r="B1050" s="118">
        <v>2017</v>
      </c>
      <c r="C1050" s="108">
        <v>43044</v>
      </c>
      <c r="D1050" t="s">
        <v>64</v>
      </c>
      <c r="E1050" t="s">
        <v>25</v>
      </c>
      <c r="F1050" t="s">
        <v>26</v>
      </c>
      <c r="G1050" s="10">
        <f>(C1050-VLOOKUP(E1050,Riders!$A$2:$E$7777,4,FALSE))/365</f>
        <v>20.117808219178084</v>
      </c>
      <c r="H1050" s="109">
        <v>22</v>
      </c>
      <c r="I1050">
        <v>4.9480000000000004</v>
      </c>
      <c r="J1050">
        <v>5.0599999999999987</v>
      </c>
      <c r="K1050">
        <v>0.11199999999999832</v>
      </c>
      <c r="L1050">
        <v>10.007999999999999</v>
      </c>
      <c r="M1050">
        <v>71.942446043165475</v>
      </c>
    </row>
    <row r="1051" spans="1:13">
      <c r="A1051" t="s">
        <v>279</v>
      </c>
      <c r="B1051" s="118">
        <v>2017</v>
      </c>
      <c r="C1051" s="108">
        <v>43044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34.230136986301368</v>
      </c>
      <c r="H1051" s="109">
        <v>23</v>
      </c>
      <c r="I1051">
        <v>4.9969999999999999</v>
      </c>
      <c r="J1051">
        <v>5.0310000000000006</v>
      </c>
      <c r="K1051">
        <v>3.4000000000000696E-2</v>
      </c>
      <c r="L1051">
        <v>10.028</v>
      </c>
      <c r="M1051">
        <v>71.798962903869167</v>
      </c>
    </row>
    <row r="1052" spans="1:13">
      <c r="A1052" t="s">
        <v>279</v>
      </c>
      <c r="B1052" s="118">
        <v>2017</v>
      </c>
      <c r="C1052" s="108">
        <v>43044</v>
      </c>
      <c r="D1052" t="s">
        <v>64</v>
      </c>
      <c r="E1052" t="s">
        <v>8252</v>
      </c>
      <c r="F1052" t="s">
        <v>28</v>
      </c>
      <c r="G1052" s="10" t="e">
        <f>(C1052-VLOOKUP(E1052,Riders!$A$2:$E$7777,4,FALSE))/365</f>
        <v>#N/A</v>
      </c>
      <c r="H1052" s="109">
        <v>24</v>
      </c>
      <c r="I1052">
        <v>4.9489999999999998</v>
      </c>
      <c r="J1052">
        <v>5.0809999999999995</v>
      </c>
      <c r="K1052">
        <v>0.13199999999999967</v>
      </c>
      <c r="L1052">
        <v>10.029999999999999</v>
      </c>
      <c r="M1052">
        <v>71.784646061814556</v>
      </c>
    </row>
    <row r="1053" spans="1:13">
      <c r="A1053" t="s">
        <v>279</v>
      </c>
      <c r="B1053" s="118">
        <v>2017</v>
      </c>
      <c r="C1053" s="108">
        <v>43044</v>
      </c>
      <c r="D1053" t="s">
        <v>64</v>
      </c>
      <c r="E1053" t="s">
        <v>8237</v>
      </c>
      <c r="F1053" t="s">
        <v>35</v>
      </c>
      <c r="G1053" s="10" t="e">
        <f>(C1053-VLOOKUP(E1053,Riders!$A$2:$E$7777,4,FALSE))/365</f>
        <v>#N/A</v>
      </c>
      <c r="H1053" s="109">
        <v>25</v>
      </c>
      <c r="I1053">
        <v>4.99</v>
      </c>
      <c r="J1053">
        <v>5.0779999999999994</v>
      </c>
      <c r="K1053">
        <v>8.799999999999919E-2</v>
      </c>
      <c r="L1053">
        <v>10.068</v>
      </c>
      <c r="M1053">
        <v>71.513706793802143</v>
      </c>
    </row>
    <row r="1054" spans="1:13">
      <c r="A1054" t="s">
        <v>279</v>
      </c>
      <c r="B1054" s="118">
        <v>2017</v>
      </c>
      <c r="C1054" s="108">
        <v>43044</v>
      </c>
      <c r="D1054" t="s">
        <v>64</v>
      </c>
      <c r="E1054" t="s">
        <v>8254</v>
      </c>
      <c r="F1054" t="s">
        <v>93</v>
      </c>
      <c r="G1054" s="10" t="e">
        <f>(C1054-VLOOKUP(E1054,Riders!$A$2:$E$7777,4,FALSE))/365</f>
        <v>#N/A</v>
      </c>
      <c r="H1054" s="109">
        <v>26</v>
      </c>
      <c r="I1054">
        <v>4.9829999999999997</v>
      </c>
      <c r="J1054">
        <v>5.0900000000000007</v>
      </c>
      <c r="K1054">
        <v>0.10700000000000109</v>
      </c>
      <c r="L1054">
        <v>10.073</v>
      </c>
      <c r="M1054">
        <v>71.478209073761533</v>
      </c>
    </row>
    <row r="1055" spans="1:13">
      <c r="A1055" t="s">
        <v>279</v>
      </c>
      <c r="B1055" s="118">
        <v>2017</v>
      </c>
      <c r="C1055" s="108">
        <v>43044</v>
      </c>
      <c r="D1055" t="s">
        <v>64</v>
      </c>
      <c r="E1055" t="s">
        <v>352</v>
      </c>
      <c r="F1055" t="s">
        <v>28</v>
      </c>
      <c r="G1055" s="10">
        <f>(C1055-VLOOKUP(E1055,Riders!$A$2:$E$7777,4,FALSE))/365</f>
        <v>26.142465753424659</v>
      </c>
      <c r="H1055" s="109">
        <v>27</v>
      </c>
      <c r="I1055">
        <v>4.9770000000000003</v>
      </c>
      <c r="J1055">
        <v>5.1310000000000002</v>
      </c>
      <c r="K1055">
        <v>0.15399999999999991</v>
      </c>
      <c r="L1055">
        <v>10.108000000000001</v>
      </c>
      <c r="M1055">
        <v>71.230708349821924</v>
      </c>
    </row>
    <row r="1056" spans="1:13">
      <c r="A1056" t="s">
        <v>279</v>
      </c>
      <c r="B1056" s="118">
        <v>2017</v>
      </c>
      <c r="C1056" s="108">
        <v>43044</v>
      </c>
      <c r="D1056" t="s">
        <v>64</v>
      </c>
      <c r="E1056" t="s">
        <v>191</v>
      </c>
      <c r="F1056" t="s">
        <v>898</v>
      </c>
      <c r="G1056" s="10">
        <f>(C1056-VLOOKUP(E1056,Riders!$A$2:$E$7777,4,FALSE))/365</f>
        <v>31.8</v>
      </c>
      <c r="H1056" s="109">
        <v>28</v>
      </c>
      <c r="I1056">
        <v>5.0309999999999997</v>
      </c>
      <c r="J1056">
        <v>5.0880000000000001</v>
      </c>
      <c r="K1056">
        <v>5.7000000000000384E-2</v>
      </c>
      <c r="L1056">
        <v>10.119</v>
      </c>
      <c r="M1056">
        <v>71.153276015416552</v>
      </c>
    </row>
    <row r="1057" spans="1:13">
      <c r="A1057" t="s">
        <v>279</v>
      </c>
      <c r="B1057" s="118">
        <v>2017</v>
      </c>
      <c r="C1057" s="108">
        <v>43044</v>
      </c>
      <c r="D1057" t="s">
        <v>64</v>
      </c>
      <c r="E1057" t="s">
        <v>8249</v>
      </c>
      <c r="F1057" t="s">
        <v>228</v>
      </c>
      <c r="G1057" s="10" t="e">
        <f>(C1057-VLOOKUP(E1057,Riders!$A$2:$E$7777,4,FALSE))/365</f>
        <v>#N/A</v>
      </c>
      <c r="H1057" s="109">
        <v>29</v>
      </c>
      <c r="I1057">
        <v>5.0289999999999999</v>
      </c>
      <c r="J1057">
        <v>5.1400000000000006</v>
      </c>
      <c r="K1057">
        <v>0.11100000000000065</v>
      </c>
      <c r="L1057">
        <v>10.169</v>
      </c>
      <c r="M1057">
        <v>70.803422165404655</v>
      </c>
    </row>
    <row r="1058" spans="1:13">
      <c r="A1058" t="s">
        <v>279</v>
      </c>
      <c r="B1058" s="118">
        <v>2017</v>
      </c>
      <c r="C1058" s="108">
        <v>43044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28.865753424657534</v>
      </c>
      <c r="H1058" s="109">
        <v>30</v>
      </c>
      <c r="I1058">
        <v>5.0709999999999997</v>
      </c>
      <c r="J1058">
        <v>5.1080000000000005</v>
      </c>
      <c r="K1058">
        <v>3.700000000000081E-2</v>
      </c>
      <c r="L1058">
        <v>10.179</v>
      </c>
      <c r="M1058">
        <v>70.733863837312114</v>
      </c>
    </row>
    <row r="1059" spans="1:13">
      <c r="A1059" t="s">
        <v>279</v>
      </c>
      <c r="B1059" s="118">
        <v>2017</v>
      </c>
      <c r="C1059" s="108">
        <v>43044</v>
      </c>
      <c r="D1059" t="s">
        <v>64</v>
      </c>
      <c r="E1059" t="s">
        <v>57</v>
      </c>
      <c r="F1059" t="s">
        <v>35</v>
      </c>
      <c r="G1059" s="10">
        <f>(C1059-VLOOKUP(E1059,Riders!$A$2:$E$7777,4,FALSE))/365</f>
        <v>23.980821917808218</v>
      </c>
      <c r="H1059" s="109">
        <v>31</v>
      </c>
      <c r="I1059">
        <v>5.0460000000000003</v>
      </c>
      <c r="J1059">
        <v>5.1480000000000006</v>
      </c>
      <c r="K1059">
        <v>0.10200000000000031</v>
      </c>
      <c r="L1059">
        <v>10.194000000000001</v>
      </c>
      <c r="M1059">
        <v>70.629782224838138</v>
      </c>
    </row>
    <row r="1060" spans="1:13">
      <c r="A1060" t="s">
        <v>279</v>
      </c>
      <c r="B1060" s="118">
        <v>2017</v>
      </c>
      <c r="C1060" s="108">
        <v>43044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29.854794520547944</v>
      </c>
      <c r="H1060" s="109">
        <v>32</v>
      </c>
      <c r="I1060">
        <v>5.0279999999999996</v>
      </c>
      <c r="J1060">
        <v>5.1670000000000007</v>
      </c>
      <c r="K1060">
        <v>0.13900000000000112</v>
      </c>
      <c r="L1060">
        <v>10.195</v>
      </c>
      <c r="M1060">
        <v>70.62285434036292</v>
      </c>
    </row>
    <row r="1061" spans="1:13">
      <c r="A1061" t="s">
        <v>279</v>
      </c>
      <c r="B1061" s="118">
        <v>2017</v>
      </c>
      <c r="C1061" s="108">
        <v>43044</v>
      </c>
      <c r="D1061" t="s">
        <v>64</v>
      </c>
      <c r="E1061" t="s">
        <v>981</v>
      </c>
      <c r="F1061" t="s">
        <v>196</v>
      </c>
      <c r="G1061" s="10">
        <f>(C1061-VLOOKUP(E1061,Riders!$A$2:$E$7777,4,FALSE))/365</f>
        <v>20.539726027397261</v>
      </c>
      <c r="H1061" s="109">
        <v>33</v>
      </c>
      <c r="I1061">
        <v>5.048</v>
      </c>
      <c r="J1061">
        <v>5.1549999999999994</v>
      </c>
      <c r="K1061">
        <v>0.10699999999999932</v>
      </c>
      <c r="L1061">
        <v>10.202999999999999</v>
      </c>
      <c r="M1061">
        <v>70.567480152896209</v>
      </c>
    </row>
    <row r="1062" spans="1:13">
      <c r="A1062" s="3" t="s">
        <v>279</v>
      </c>
      <c r="B1062" s="134">
        <v>2017</v>
      </c>
      <c r="C1062" s="135">
        <v>43044</v>
      </c>
      <c r="D1062" s="3" t="s">
        <v>64</v>
      </c>
      <c r="E1062" t="s">
        <v>91</v>
      </c>
      <c r="F1062" t="s">
        <v>896</v>
      </c>
      <c r="G1062" s="10">
        <f>(C1062-VLOOKUP(E1062,Riders!$A$2:$E$7777,4,FALSE))/365</f>
        <v>21.958904109589042</v>
      </c>
      <c r="H1062" s="109">
        <v>34</v>
      </c>
      <c r="I1062">
        <v>5.0259999999999998</v>
      </c>
      <c r="J1062">
        <v>5.2080000000000002</v>
      </c>
      <c r="K1062">
        <v>0.18200000000000038</v>
      </c>
      <c r="L1062">
        <v>10.234</v>
      </c>
      <c r="M1062">
        <v>70.353722884502645</v>
      </c>
    </row>
    <row r="1063" spans="1:13">
      <c r="A1063" s="3" t="s">
        <v>279</v>
      </c>
      <c r="B1063" s="134">
        <v>2017</v>
      </c>
      <c r="C1063" s="135">
        <v>43044</v>
      </c>
      <c r="D1063" s="3" t="s">
        <v>64</v>
      </c>
      <c r="E1063" t="s">
        <v>8255</v>
      </c>
      <c r="F1063" t="s">
        <v>323</v>
      </c>
      <c r="G1063" s="10" t="e">
        <f>(C1063-VLOOKUP(E1063,Riders!$A$2:$E$7777,4,FALSE))/365</f>
        <v>#N/A</v>
      </c>
      <c r="H1063" s="109">
        <v>35</v>
      </c>
      <c r="I1063">
        <v>5.0650000000000004</v>
      </c>
      <c r="J1063">
        <v>5.226</v>
      </c>
      <c r="K1063">
        <v>0.16099999999999959</v>
      </c>
      <c r="L1063">
        <v>10.291</v>
      </c>
      <c r="M1063">
        <v>69.964046254008352</v>
      </c>
    </row>
    <row r="1064" spans="1:13">
      <c r="A1064" s="3" t="s">
        <v>279</v>
      </c>
      <c r="B1064" s="134">
        <v>2017</v>
      </c>
      <c r="C1064" s="135">
        <v>43044</v>
      </c>
      <c r="D1064" s="3" t="s">
        <v>64</v>
      </c>
      <c r="E1064" t="s">
        <v>155</v>
      </c>
      <c r="F1064" t="s">
        <v>140</v>
      </c>
      <c r="G1064" s="10">
        <f>(C1064-VLOOKUP(E1064,Riders!$A$2:$E$7777,4,FALSE))/365</f>
        <v>27.671232876712327</v>
      </c>
      <c r="H1064" s="109">
        <v>36</v>
      </c>
      <c r="I1064">
        <v>5.1689999999999996</v>
      </c>
      <c r="J1064">
        <v>5.1459999999999999</v>
      </c>
      <c r="K1064">
        <v>-2.2999999999999687E-2</v>
      </c>
      <c r="L1064">
        <v>10.315</v>
      </c>
      <c r="M1064">
        <v>69.801260300533201</v>
      </c>
    </row>
    <row r="1065" spans="1:13">
      <c r="A1065" s="3" t="s">
        <v>279</v>
      </c>
      <c r="B1065" s="134">
        <v>2017</v>
      </c>
      <c r="C1065" s="135">
        <v>43044</v>
      </c>
      <c r="D1065" s="3" t="s">
        <v>64</v>
      </c>
      <c r="E1065" t="s">
        <v>317</v>
      </c>
      <c r="F1065" t="s">
        <v>1160</v>
      </c>
      <c r="G1065" s="10">
        <f>(C1065-VLOOKUP(E1065,Riders!$A$2:$E$7777,4,FALSE))/365</f>
        <v>24.18082191780822</v>
      </c>
      <c r="H1065" s="109">
        <v>37</v>
      </c>
      <c r="I1065">
        <v>5.1879999999999997</v>
      </c>
      <c r="J1065">
        <v>5.3159999999999998</v>
      </c>
      <c r="K1065">
        <v>0.12800000000000011</v>
      </c>
      <c r="L1065">
        <v>10.504</v>
      </c>
      <c r="M1065">
        <v>68.545316070068552</v>
      </c>
    </row>
    <row r="1066" spans="1:13">
      <c r="A1066" s="132" t="s">
        <v>224</v>
      </c>
      <c r="B1066" s="134">
        <v>2017</v>
      </c>
      <c r="C1066" s="135">
        <v>42839</v>
      </c>
      <c r="D1066" s="132" t="s">
        <v>19</v>
      </c>
      <c r="E1066" s="123" t="s">
        <v>195</v>
      </c>
      <c r="F1066" s="123" t="s">
        <v>196</v>
      </c>
      <c r="G1066" s="10">
        <f>(C1066-VLOOKUP(E1066,Riders!$A$2:$E$7777,4,FALSE))/365</f>
        <v>31.082191780821919</v>
      </c>
      <c r="H1066" s="109">
        <v>1</v>
      </c>
      <c r="I1066" s="113">
        <v>4.7809999999999997</v>
      </c>
      <c r="J1066" s="112">
        <v>4.8639999999999999</v>
      </c>
      <c r="K1066" s="115">
        <v>8.3000000000000185E-2</v>
      </c>
      <c r="L1066" s="117">
        <v>9.6449999999999996</v>
      </c>
      <c r="M1066" s="117">
        <v>74.650077760497666</v>
      </c>
    </row>
    <row r="1067" spans="1:13">
      <c r="A1067" s="133" t="s">
        <v>224</v>
      </c>
      <c r="B1067" s="134">
        <v>2017</v>
      </c>
      <c r="C1067" s="135">
        <v>42839</v>
      </c>
      <c r="D1067" s="132" t="s">
        <v>19</v>
      </c>
      <c r="E1067" s="122" t="s">
        <v>8240</v>
      </c>
      <c r="F1067" s="122" t="s">
        <v>28</v>
      </c>
      <c r="G1067" s="10" t="e">
        <f>(C1067-VLOOKUP(E1067,Riders!$A$2:$E$7777,4,FALSE))/365</f>
        <v>#N/A</v>
      </c>
      <c r="H1067" s="109">
        <v>2</v>
      </c>
      <c r="I1067" s="112">
        <v>4.7690000000000001</v>
      </c>
      <c r="J1067" s="112">
        <v>4.895999999999999</v>
      </c>
      <c r="K1067" s="115">
        <v>0.12699999999999889</v>
      </c>
      <c r="L1067" s="115">
        <v>9.6649999999999991</v>
      </c>
      <c r="M1067" s="117">
        <v>74.495602690118986</v>
      </c>
    </row>
    <row r="1068" spans="1:13">
      <c r="A1068" s="132" t="s">
        <v>224</v>
      </c>
      <c r="B1068" s="134">
        <v>2017</v>
      </c>
      <c r="C1068" s="135">
        <v>42839</v>
      </c>
      <c r="D1068" s="132" t="s">
        <v>19</v>
      </c>
      <c r="E1068" s="123" t="s">
        <v>8234</v>
      </c>
      <c r="F1068" s="123" t="s">
        <v>26</v>
      </c>
      <c r="G1068" s="10" t="e">
        <f>(C1068-VLOOKUP(E1068,Riders!$A$2:$E$7777,4,FALSE))/365</f>
        <v>#N/A</v>
      </c>
      <c r="H1068" s="109">
        <v>3</v>
      </c>
      <c r="I1068" s="113">
        <v>4.8310000000000004</v>
      </c>
      <c r="J1068" s="112">
        <v>4.9219999999999997</v>
      </c>
      <c r="K1068" s="115">
        <v>9.0999999999999304E-2</v>
      </c>
      <c r="L1068" s="117">
        <v>9.7530000000000001</v>
      </c>
      <c r="M1068" s="117">
        <v>73.82343894186404</v>
      </c>
    </row>
    <row r="1069" spans="1:13">
      <c r="A1069" s="132" t="s">
        <v>224</v>
      </c>
      <c r="B1069" s="134">
        <v>2017</v>
      </c>
      <c r="C1069" s="135">
        <v>42839</v>
      </c>
      <c r="D1069" s="132" t="s">
        <v>19</v>
      </c>
      <c r="E1069" s="123" t="s">
        <v>904</v>
      </c>
      <c r="F1069" s="123" t="s">
        <v>33</v>
      </c>
      <c r="G1069" s="10">
        <f>(C1069-VLOOKUP(E1069,Riders!$A$2:$E$7777,4,FALSE))/365</f>
        <v>26.167123287671235</v>
      </c>
      <c r="H1069" s="109">
        <v>4</v>
      </c>
      <c r="I1069" s="113">
        <v>4.8049999999999997</v>
      </c>
      <c r="J1069" s="112">
        <v>4.9619999999999997</v>
      </c>
      <c r="K1069" s="115">
        <v>0.15700000000000003</v>
      </c>
      <c r="L1069" s="117">
        <v>9.7669999999999995</v>
      </c>
      <c r="M1069" s="117">
        <v>73.717620559025292</v>
      </c>
    </row>
    <row r="1070" spans="1:13">
      <c r="A1070" s="132" t="s">
        <v>224</v>
      </c>
      <c r="B1070" s="134">
        <v>2017</v>
      </c>
      <c r="C1070" s="135">
        <v>42839</v>
      </c>
      <c r="D1070" s="132" t="s">
        <v>19</v>
      </c>
      <c r="E1070" s="123" t="s">
        <v>104</v>
      </c>
      <c r="F1070" s="123" t="s">
        <v>100</v>
      </c>
      <c r="G1070" s="10">
        <f>(C1070-VLOOKUP(E1070,Riders!$A$2:$E$7777,4,FALSE))/365</f>
        <v>24.654794520547945</v>
      </c>
      <c r="H1070" s="109">
        <v>5</v>
      </c>
      <c r="I1070" s="113">
        <v>4.875</v>
      </c>
      <c r="J1070" s="112">
        <v>4.9399999999999995</v>
      </c>
      <c r="K1070" s="115">
        <v>6.4999999999999503E-2</v>
      </c>
      <c r="L1070" s="117">
        <v>9.8149999999999995</v>
      </c>
      <c r="M1070" s="117">
        <v>73.357106469689256</v>
      </c>
    </row>
    <row r="1071" spans="1:13">
      <c r="A1071" s="132" t="s">
        <v>224</v>
      </c>
      <c r="B1071" s="134">
        <v>2017</v>
      </c>
      <c r="C1071" s="135">
        <v>42839</v>
      </c>
      <c r="D1071" s="132" t="s">
        <v>19</v>
      </c>
      <c r="E1071" s="123" t="s">
        <v>90</v>
      </c>
      <c r="F1071" s="123" t="s">
        <v>22</v>
      </c>
      <c r="G1071" s="10">
        <f>(C1071-VLOOKUP(E1071,Riders!$A$2:$E$7777,4,FALSE))/365</f>
        <v>20.098630136986301</v>
      </c>
      <c r="H1071" s="109">
        <v>6</v>
      </c>
      <c r="I1071" s="113">
        <v>4.8840000000000003</v>
      </c>
      <c r="J1071" s="112">
        <v>4.9480000000000004</v>
      </c>
      <c r="K1071" s="115">
        <v>6.4000000000000057E-2</v>
      </c>
      <c r="L1071" s="117">
        <v>9.8320000000000007</v>
      </c>
      <c r="M1071" s="117">
        <v>73.23026851098453</v>
      </c>
    </row>
    <row r="1072" spans="1:13">
      <c r="A1072" s="132" t="s">
        <v>224</v>
      </c>
      <c r="B1072" s="134">
        <v>2017</v>
      </c>
      <c r="C1072" s="135">
        <v>42839</v>
      </c>
      <c r="D1072" s="132" t="s">
        <v>19</v>
      </c>
      <c r="E1072" s="123" t="s">
        <v>309</v>
      </c>
      <c r="F1072" s="123" t="s">
        <v>111</v>
      </c>
      <c r="G1072" s="10">
        <f>(C1072-VLOOKUP(E1072,Riders!$A$2:$E$7777,4,FALSE))/365</f>
        <v>21.556164383561644</v>
      </c>
      <c r="H1072" s="109">
        <v>7</v>
      </c>
      <c r="I1072" s="113">
        <v>4.8529999999999998</v>
      </c>
      <c r="J1072" s="112">
        <v>5.0120000000000005</v>
      </c>
      <c r="K1072" s="115">
        <v>0.1590000000000007</v>
      </c>
      <c r="L1072" s="117">
        <v>9.8650000000000002</v>
      </c>
      <c r="M1072" s="117">
        <v>72.985301571211352</v>
      </c>
    </row>
    <row r="1073" spans="1:13">
      <c r="A1073" s="133" t="s">
        <v>224</v>
      </c>
      <c r="B1073" s="134">
        <v>2017</v>
      </c>
      <c r="C1073" s="135">
        <v>42839</v>
      </c>
      <c r="D1073" s="132" t="s">
        <v>19</v>
      </c>
      <c r="E1073" s="122" t="s">
        <v>287</v>
      </c>
      <c r="F1073" s="122" t="s">
        <v>205</v>
      </c>
      <c r="G1073" s="10">
        <f>(C1073-VLOOKUP(E1073,Riders!$A$2:$E$7777,4,FALSE))/365</f>
        <v>34.69041095890411</v>
      </c>
      <c r="H1073" s="109">
        <v>8</v>
      </c>
      <c r="I1073" s="112">
        <v>4.907</v>
      </c>
      <c r="J1073" s="112">
        <v>4.9629999999999992</v>
      </c>
      <c r="K1073" s="115">
        <v>5.5999999999999162E-2</v>
      </c>
      <c r="L1073" s="115">
        <v>9.8699999999999992</v>
      </c>
      <c r="M1073" s="117">
        <v>72.948328267477208</v>
      </c>
    </row>
    <row r="1074" spans="1:13">
      <c r="A1074" s="132" t="s">
        <v>224</v>
      </c>
      <c r="B1074" s="134">
        <v>2017</v>
      </c>
      <c r="C1074" s="135">
        <v>42839</v>
      </c>
      <c r="D1074" s="132" t="s">
        <v>19</v>
      </c>
      <c r="E1074" s="123" t="s">
        <v>127</v>
      </c>
      <c r="F1074" s="123" t="s">
        <v>33</v>
      </c>
      <c r="G1074" s="10">
        <f>(C1074-VLOOKUP(E1074,Riders!$A$2:$E$7777,4,FALSE))/365</f>
        <v>25.764383561643836</v>
      </c>
      <c r="H1074" s="109">
        <v>9</v>
      </c>
      <c r="I1074" s="113">
        <v>4.8970000000000002</v>
      </c>
      <c r="J1074" s="112">
        <v>4.9819999999999993</v>
      </c>
      <c r="K1074" s="115">
        <v>8.4999999999999076E-2</v>
      </c>
      <c r="L1074" s="117">
        <v>9.8789999999999996</v>
      </c>
      <c r="M1074" s="117">
        <v>72.881870634679629</v>
      </c>
    </row>
    <row r="1075" spans="1:13">
      <c r="A1075" s="133" t="s">
        <v>224</v>
      </c>
      <c r="B1075" s="134">
        <v>2017</v>
      </c>
      <c r="C1075" s="135">
        <v>42839</v>
      </c>
      <c r="D1075" s="132" t="s">
        <v>19</v>
      </c>
      <c r="E1075" s="122" t="s">
        <v>181</v>
      </c>
      <c r="F1075" s="122" t="s">
        <v>32</v>
      </c>
      <c r="G1075" s="10">
        <f>(C1075-VLOOKUP(E1075,Riders!$A$2:$E$7777,4,FALSE))/365</f>
        <v>25.797260273972604</v>
      </c>
      <c r="H1075" s="109">
        <v>10</v>
      </c>
      <c r="I1075" s="112">
        <v>4.8780000000000001</v>
      </c>
      <c r="J1075" s="112">
        <v>5.0139999999999993</v>
      </c>
      <c r="K1075" s="115">
        <v>0.13599999999999923</v>
      </c>
      <c r="L1075" s="115">
        <v>9.8919999999999995</v>
      </c>
      <c r="M1075" s="117">
        <v>72.786089769510724</v>
      </c>
    </row>
    <row r="1076" spans="1:13">
      <c r="A1076" s="133" t="s">
        <v>224</v>
      </c>
      <c r="B1076" s="134">
        <v>2017</v>
      </c>
      <c r="C1076" s="135">
        <v>42839</v>
      </c>
      <c r="D1076" s="132" t="s">
        <v>19</v>
      </c>
      <c r="E1076" s="122" t="s">
        <v>368</v>
      </c>
      <c r="F1076" s="122" t="s">
        <v>44</v>
      </c>
      <c r="G1076" s="10">
        <f>(C1076-VLOOKUP(E1076,Riders!$A$2:$E$7777,4,FALSE))/365</f>
        <v>32.082191780821915</v>
      </c>
      <c r="H1076" s="109">
        <v>11</v>
      </c>
      <c r="I1076" s="112">
        <v>4.9089999999999998</v>
      </c>
      <c r="J1076" s="112">
        <v>4.9859999999999998</v>
      </c>
      <c r="K1076" s="115">
        <v>7.6999999999999957E-2</v>
      </c>
      <c r="L1076" s="115">
        <v>9.8949999999999996</v>
      </c>
      <c r="M1076" s="117">
        <v>72.764022233451243</v>
      </c>
    </row>
    <row r="1077" spans="1:13">
      <c r="A1077" s="132" t="s">
        <v>224</v>
      </c>
      <c r="B1077" s="134">
        <v>2017</v>
      </c>
      <c r="C1077" s="135">
        <v>42839</v>
      </c>
      <c r="D1077" s="132" t="s">
        <v>19</v>
      </c>
      <c r="E1077" s="123" t="s">
        <v>237</v>
      </c>
      <c r="F1077" s="123" t="s">
        <v>196</v>
      </c>
      <c r="G1077" s="10">
        <f>(C1077-VLOOKUP(E1077,Riders!$A$2:$E$7777,4,FALSE))/365</f>
        <v>29.575342465753426</v>
      </c>
      <c r="H1077" s="109">
        <v>12</v>
      </c>
      <c r="I1077" s="113">
        <v>4.8730000000000002</v>
      </c>
      <c r="J1077" s="112">
        <v>5.0379999999999994</v>
      </c>
      <c r="K1077" s="115">
        <v>0.16499999999999915</v>
      </c>
      <c r="L1077" s="117">
        <v>9.9109999999999996</v>
      </c>
      <c r="M1077" s="117">
        <v>72.646554333568758</v>
      </c>
    </row>
    <row r="1078" spans="1:13">
      <c r="A1078" s="133" t="s">
        <v>224</v>
      </c>
      <c r="B1078" s="134">
        <v>2017</v>
      </c>
      <c r="C1078" s="135">
        <v>42839</v>
      </c>
      <c r="D1078" s="132" t="s">
        <v>19</v>
      </c>
      <c r="E1078" s="122" t="s">
        <v>292</v>
      </c>
      <c r="F1078" s="122" t="s">
        <v>26</v>
      </c>
      <c r="G1078" s="10">
        <f>(C1078-VLOOKUP(E1078,Riders!$A$2:$E$7777,4,FALSE))/365</f>
        <v>32.515068493150686</v>
      </c>
      <c r="H1078" s="109">
        <v>13</v>
      </c>
      <c r="I1078" s="112">
        <v>4.9290000000000003</v>
      </c>
      <c r="J1078" s="112">
        <v>5.0190000000000001</v>
      </c>
      <c r="K1078" s="115">
        <v>8.9999999999999858E-2</v>
      </c>
      <c r="L1078" s="115">
        <v>9.9480000000000004</v>
      </c>
      <c r="M1078" s="117">
        <v>72.376357056694815</v>
      </c>
    </row>
    <row r="1079" spans="1:13">
      <c r="A1079" s="133" t="s">
        <v>224</v>
      </c>
      <c r="B1079" s="134">
        <v>2017</v>
      </c>
      <c r="C1079" s="135">
        <v>42839</v>
      </c>
      <c r="D1079" s="132" t="s">
        <v>19</v>
      </c>
      <c r="E1079" s="122" t="s">
        <v>141</v>
      </c>
      <c r="F1079" s="122" t="s">
        <v>93</v>
      </c>
      <c r="G1079" s="10">
        <f>(C1079-VLOOKUP(E1079,Riders!$A$2:$E$7777,4,FALSE))/365</f>
        <v>22.030136986301368</v>
      </c>
      <c r="H1079" s="109">
        <v>14</v>
      </c>
      <c r="I1079" s="112">
        <v>4.9059999999999997</v>
      </c>
      <c r="J1079" s="112">
        <v>5.0520000000000005</v>
      </c>
      <c r="K1079" s="115">
        <v>0.1460000000000008</v>
      </c>
      <c r="L1079" s="115">
        <v>9.9580000000000002</v>
      </c>
      <c r="M1079" s="117">
        <v>72.303675436834709</v>
      </c>
    </row>
    <row r="1080" spans="1:13">
      <c r="A1080" s="132" t="s">
        <v>224</v>
      </c>
      <c r="B1080" s="134">
        <v>2017</v>
      </c>
      <c r="C1080" s="135">
        <v>42839</v>
      </c>
      <c r="D1080" s="132" t="s">
        <v>19</v>
      </c>
      <c r="E1080" s="123" t="s">
        <v>301</v>
      </c>
      <c r="F1080" s="123" t="s">
        <v>111</v>
      </c>
      <c r="G1080" s="10">
        <f>(C1080-VLOOKUP(E1080,Riders!$A$2:$E$7777,4,FALSE))/365</f>
        <v>24.665753424657535</v>
      </c>
      <c r="H1080" s="109">
        <v>15</v>
      </c>
      <c r="I1080" s="113">
        <v>4.9640000000000004</v>
      </c>
      <c r="J1080" s="112">
        <v>5.004999999999999</v>
      </c>
      <c r="K1080" s="115">
        <v>4.0999999999998593E-2</v>
      </c>
      <c r="L1080" s="117">
        <v>9.9689999999999994</v>
      </c>
      <c r="M1080" s="117">
        <v>72.223894071622027</v>
      </c>
    </row>
    <row r="1081" spans="1:13">
      <c r="A1081" s="132" t="s">
        <v>224</v>
      </c>
      <c r="B1081" s="134">
        <v>2017</v>
      </c>
      <c r="C1081" s="135">
        <v>42839</v>
      </c>
      <c r="D1081" s="132" t="s">
        <v>19</v>
      </c>
      <c r="E1081" s="123" t="s">
        <v>263</v>
      </c>
      <c r="F1081" s="123" t="s">
        <v>100</v>
      </c>
      <c r="G1081" s="10">
        <f>(C1081-VLOOKUP(E1081,Riders!$A$2:$E$7777,4,FALSE))/365</f>
        <v>21.764383561643836</v>
      </c>
      <c r="H1081" s="109">
        <v>16</v>
      </c>
      <c r="I1081" s="113">
        <v>4.9240000000000004</v>
      </c>
      <c r="J1081" s="112">
        <v>5.0509999999999993</v>
      </c>
      <c r="K1081" s="115">
        <v>0.12699999999999889</v>
      </c>
      <c r="L1081" s="117">
        <v>9.9749999999999996</v>
      </c>
      <c r="M1081" s="117">
        <v>72.180451127819552</v>
      </c>
    </row>
    <row r="1082" spans="1:13">
      <c r="A1082" s="132" t="s">
        <v>224</v>
      </c>
      <c r="B1082" s="134">
        <v>2017</v>
      </c>
      <c r="C1082" s="135">
        <v>42839</v>
      </c>
      <c r="D1082" s="132" t="s">
        <v>19</v>
      </c>
      <c r="E1082" s="123" t="s">
        <v>312</v>
      </c>
      <c r="F1082" s="123" t="s">
        <v>42</v>
      </c>
      <c r="G1082" s="10">
        <f>(C1082-VLOOKUP(E1082,Riders!$A$2:$E$7777,4,FALSE))/365</f>
        <v>25.775342465753425</v>
      </c>
      <c r="H1082" s="109">
        <v>17</v>
      </c>
      <c r="I1082" s="113">
        <v>4.9489999999999998</v>
      </c>
      <c r="J1082" s="112">
        <v>5.0329999999999995</v>
      </c>
      <c r="K1082" s="115">
        <v>8.3999999999999631E-2</v>
      </c>
      <c r="L1082" s="117">
        <v>9.9819999999999993</v>
      </c>
      <c r="M1082" s="117">
        <v>72.129833700661194</v>
      </c>
    </row>
    <row r="1083" spans="1:13">
      <c r="A1083" s="133" t="s">
        <v>224</v>
      </c>
      <c r="B1083" s="134">
        <v>2017</v>
      </c>
      <c r="C1083" s="135">
        <v>42839</v>
      </c>
      <c r="D1083" s="132" t="s">
        <v>19</v>
      </c>
      <c r="E1083" s="122" t="s">
        <v>199</v>
      </c>
      <c r="F1083" s="122" t="s">
        <v>37</v>
      </c>
      <c r="G1083" s="10">
        <f>(C1083-VLOOKUP(E1083,Riders!$A$2:$E$7777,4,FALSE))/365</f>
        <v>22.454794520547946</v>
      </c>
      <c r="H1083" s="109">
        <v>18</v>
      </c>
      <c r="I1083" s="112">
        <v>4.9349999999999996</v>
      </c>
      <c r="J1083" s="112">
        <v>5.056</v>
      </c>
      <c r="K1083" s="115">
        <v>0.12100000000000044</v>
      </c>
      <c r="L1083" s="115">
        <v>9.9909999999999997</v>
      </c>
      <c r="M1083" s="117">
        <v>72.064858372535284</v>
      </c>
    </row>
    <row r="1084" spans="1:13">
      <c r="A1084" s="133" t="s">
        <v>224</v>
      </c>
      <c r="B1084" s="134">
        <v>2017</v>
      </c>
      <c r="C1084" s="135">
        <v>42839</v>
      </c>
      <c r="D1084" s="132" t="s">
        <v>19</v>
      </c>
      <c r="E1084" s="122" t="s">
        <v>218</v>
      </c>
      <c r="F1084" s="122" t="s">
        <v>33</v>
      </c>
      <c r="G1084" s="10">
        <f>(C1084-VLOOKUP(E1084,Riders!$A$2:$E$7777,4,FALSE))/365</f>
        <v>27.778082191780822</v>
      </c>
      <c r="H1084" s="109">
        <v>19</v>
      </c>
      <c r="I1084" s="112">
        <v>4.9630000000000001</v>
      </c>
      <c r="J1084" s="112">
        <v>5.0330000000000004</v>
      </c>
      <c r="K1084" s="115">
        <v>7.0000000000000284E-2</v>
      </c>
      <c r="L1084" s="115">
        <v>9.9960000000000004</v>
      </c>
      <c r="M1084" s="117">
        <v>72.028811524609836</v>
      </c>
    </row>
    <row r="1085" spans="1:13">
      <c r="A1085" s="132" t="s">
        <v>224</v>
      </c>
      <c r="B1085" s="134">
        <v>2017</v>
      </c>
      <c r="C1085" s="135">
        <v>42839</v>
      </c>
      <c r="D1085" s="132" t="s">
        <v>19</v>
      </c>
      <c r="E1085" s="123" t="s">
        <v>211</v>
      </c>
      <c r="F1085" s="123" t="s">
        <v>40</v>
      </c>
      <c r="G1085" s="10">
        <f>(C1085-VLOOKUP(E1085,Riders!$A$2:$E$7777,4,FALSE))/365</f>
        <v>25.898630136986302</v>
      </c>
      <c r="H1085" s="109">
        <v>20</v>
      </c>
      <c r="I1085" s="113">
        <v>4.9409999999999998</v>
      </c>
      <c r="J1085" s="112">
        <v>5.0620000000000003</v>
      </c>
      <c r="K1085" s="115">
        <v>0.12100000000000044</v>
      </c>
      <c r="L1085" s="117">
        <v>10.003</v>
      </c>
      <c r="M1085" s="117">
        <v>71.978406478056584</v>
      </c>
    </row>
    <row r="1086" spans="1:13">
      <c r="A1086" s="133" t="s">
        <v>224</v>
      </c>
      <c r="B1086" s="134">
        <v>2017</v>
      </c>
      <c r="C1086" s="135">
        <v>42839</v>
      </c>
      <c r="D1086" s="132" t="s">
        <v>19</v>
      </c>
      <c r="E1086" s="122" t="s">
        <v>165</v>
      </c>
      <c r="F1086" s="122" t="s">
        <v>44</v>
      </c>
      <c r="G1086" s="10">
        <f>(C1086-VLOOKUP(E1086,Riders!$A$2:$E$7777,4,FALSE))/365</f>
        <v>27.282191780821918</v>
      </c>
      <c r="H1086" s="109">
        <v>21</v>
      </c>
      <c r="I1086" s="112">
        <v>4.944</v>
      </c>
      <c r="J1086" s="112">
        <v>5.0610000000000008</v>
      </c>
      <c r="K1086" s="115">
        <v>0.11700000000000088</v>
      </c>
      <c r="L1086" s="115">
        <v>10.005000000000001</v>
      </c>
      <c r="M1086" s="117">
        <v>71.964017991004496</v>
      </c>
    </row>
    <row r="1087" spans="1:13">
      <c r="A1087" s="133" t="s">
        <v>224</v>
      </c>
      <c r="B1087" s="134">
        <v>2017</v>
      </c>
      <c r="C1087" s="135">
        <v>42839</v>
      </c>
      <c r="D1087" s="132" t="s">
        <v>19</v>
      </c>
      <c r="E1087" s="122" t="s">
        <v>8238</v>
      </c>
      <c r="F1087" s="122" t="s">
        <v>107</v>
      </c>
      <c r="G1087" s="10" t="e">
        <f>(C1087-VLOOKUP(E1087,Riders!$A$2:$E$7777,4,FALSE))/365</f>
        <v>#N/A</v>
      </c>
      <c r="H1087" s="109">
        <v>22</v>
      </c>
      <c r="I1087" s="112">
        <v>4.9450000000000003</v>
      </c>
      <c r="J1087" s="112">
        <v>5.093</v>
      </c>
      <c r="K1087" s="115">
        <v>0.14799999999999969</v>
      </c>
      <c r="L1087" s="115">
        <v>10.038</v>
      </c>
      <c r="M1087" s="117">
        <v>71.727435744172141</v>
      </c>
    </row>
    <row r="1088" spans="1:13">
      <c r="A1088" s="132" t="s">
        <v>224</v>
      </c>
      <c r="B1088" s="134">
        <v>2017</v>
      </c>
      <c r="C1088" s="135">
        <v>42839</v>
      </c>
      <c r="D1088" s="132" t="s">
        <v>19</v>
      </c>
      <c r="E1088" s="123" t="s">
        <v>194</v>
      </c>
      <c r="F1088" s="123" t="s">
        <v>50</v>
      </c>
      <c r="G1088" s="10">
        <f>(C1088-VLOOKUP(E1088,Riders!$A$2:$E$7777,4,FALSE))/365</f>
        <v>29.293150684931508</v>
      </c>
      <c r="H1088" s="109">
        <v>23</v>
      </c>
      <c r="I1088" s="113">
        <v>4.9729999999999999</v>
      </c>
      <c r="J1088" s="112">
        <v>5.0840000000000005</v>
      </c>
      <c r="K1088" s="115">
        <v>0.11100000000000065</v>
      </c>
      <c r="L1088" s="117">
        <v>10.057</v>
      </c>
      <c r="M1088" s="117">
        <v>71.591926021676443</v>
      </c>
    </row>
    <row r="1089" spans="1:13">
      <c r="A1089" s="132" t="s">
        <v>224</v>
      </c>
      <c r="B1089" s="134">
        <v>2017</v>
      </c>
      <c r="C1089" s="135">
        <v>42839</v>
      </c>
      <c r="D1089" s="132" t="s">
        <v>19</v>
      </c>
      <c r="E1089" s="123" t="s">
        <v>217</v>
      </c>
      <c r="F1089" s="123" t="s">
        <v>22</v>
      </c>
      <c r="G1089" s="10">
        <f>(C1089-VLOOKUP(E1089,Riders!$A$2:$E$7777,4,FALSE))/365</f>
        <v>33.668493150684931</v>
      </c>
      <c r="H1089" s="109">
        <v>24</v>
      </c>
      <c r="I1089" s="113">
        <v>4.9770000000000003</v>
      </c>
      <c r="J1089" s="112">
        <v>5.0839999999999996</v>
      </c>
      <c r="K1089" s="115">
        <v>0.10699999999999932</v>
      </c>
      <c r="L1089" s="117">
        <v>10.061</v>
      </c>
      <c r="M1089" s="117">
        <v>71.563462876453627</v>
      </c>
    </row>
    <row r="1090" spans="1:13">
      <c r="A1090" s="133" t="s">
        <v>224</v>
      </c>
      <c r="B1090" s="134">
        <v>2017</v>
      </c>
      <c r="C1090" s="135">
        <v>42839</v>
      </c>
      <c r="D1090" s="132" t="s">
        <v>19</v>
      </c>
      <c r="E1090" s="122" t="s">
        <v>352</v>
      </c>
      <c r="F1090" s="122" t="s">
        <v>28</v>
      </c>
      <c r="G1090" s="10">
        <f>(C1090-VLOOKUP(E1090,Riders!$A$2:$E$7777,4,FALSE))/365</f>
        <v>25.580821917808219</v>
      </c>
      <c r="H1090" s="109">
        <v>25</v>
      </c>
      <c r="I1090" s="112">
        <v>4.9729999999999999</v>
      </c>
      <c r="J1090" s="112">
        <v>5.1100000000000003</v>
      </c>
      <c r="K1090" s="115">
        <v>0.13700000000000045</v>
      </c>
      <c r="L1090" s="115">
        <v>10.083</v>
      </c>
      <c r="M1090" s="117">
        <v>71.407319250223154</v>
      </c>
    </row>
    <row r="1091" spans="1:13">
      <c r="A1091" s="132" t="s">
        <v>224</v>
      </c>
      <c r="B1091" s="134">
        <v>2017</v>
      </c>
      <c r="C1091" s="135">
        <v>42839</v>
      </c>
      <c r="D1091" s="132" t="s">
        <v>19</v>
      </c>
      <c r="E1091" s="123" t="s">
        <v>8237</v>
      </c>
      <c r="F1091" s="123" t="s">
        <v>35</v>
      </c>
      <c r="G1091" s="10" t="e">
        <f>(C1091-VLOOKUP(E1091,Riders!$A$2:$E$7777,4,FALSE))/365</f>
        <v>#N/A</v>
      </c>
      <c r="H1091" s="109">
        <v>26</v>
      </c>
      <c r="I1091" s="113">
        <v>5</v>
      </c>
      <c r="J1091" s="112">
        <v>5.0830000000000002</v>
      </c>
      <c r="K1091" s="115">
        <v>8.3000000000000185E-2</v>
      </c>
      <c r="L1091" s="117">
        <v>10.083</v>
      </c>
      <c r="M1091" s="117">
        <v>71.407319250223154</v>
      </c>
    </row>
    <row r="1092" spans="1:13">
      <c r="A1092" s="132" t="s">
        <v>224</v>
      </c>
      <c r="B1092" s="134">
        <v>2017</v>
      </c>
      <c r="C1092" s="135">
        <v>42839</v>
      </c>
      <c r="D1092" s="132" t="s">
        <v>19</v>
      </c>
      <c r="E1092" s="123" t="s">
        <v>8241</v>
      </c>
      <c r="F1092" s="123" t="s">
        <v>80</v>
      </c>
      <c r="G1092" s="10" t="e">
        <f>(C1092-VLOOKUP(E1092,Riders!$A$2:$E$7777,4,FALSE))/365</f>
        <v>#N/A</v>
      </c>
      <c r="H1092" s="109">
        <v>27</v>
      </c>
      <c r="I1092" s="113">
        <v>4.9740000000000002</v>
      </c>
      <c r="J1092" s="112">
        <v>5.1099999999999994</v>
      </c>
      <c r="K1092" s="115">
        <v>0.13599999999999923</v>
      </c>
      <c r="L1092" s="117">
        <v>10.084</v>
      </c>
      <c r="M1092" s="117">
        <v>71.400238000793337</v>
      </c>
    </row>
    <row r="1093" spans="1:13">
      <c r="A1093" s="133" t="s">
        <v>224</v>
      </c>
      <c r="B1093" s="134">
        <v>2017</v>
      </c>
      <c r="C1093" s="135">
        <v>42839</v>
      </c>
      <c r="D1093" s="132" t="s">
        <v>19</v>
      </c>
      <c r="E1093" s="122" t="s">
        <v>48</v>
      </c>
      <c r="F1093" s="122" t="s">
        <v>42</v>
      </c>
      <c r="G1093" s="10">
        <f>(C1093-VLOOKUP(E1093,Riders!$A$2:$E$7777,4,FALSE))/365</f>
        <v>22.75068493150685</v>
      </c>
      <c r="H1093" s="109">
        <v>28</v>
      </c>
      <c r="I1093" s="112">
        <v>5.0010000000000003</v>
      </c>
      <c r="J1093" s="112">
        <v>5.1040000000000001</v>
      </c>
      <c r="K1093" s="115">
        <v>0.10299999999999976</v>
      </c>
      <c r="L1093" s="115">
        <v>10.105</v>
      </c>
      <c r="M1093" s="117">
        <v>71.251855517070751</v>
      </c>
    </row>
    <row r="1094" spans="1:13">
      <c r="A1094" s="132" t="s">
        <v>224</v>
      </c>
      <c r="B1094" s="134">
        <v>2017</v>
      </c>
      <c r="C1094" s="135">
        <v>42839</v>
      </c>
      <c r="D1094" s="132" t="s">
        <v>19</v>
      </c>
      <c r="E1094" s="123" t="s">
        <v>382</v>
      </c>
      <c r="F1094" s="123" t="s">
        <v>196</v>
      </c>
      <c r="G1094" s="10">
        <f>(C1094-VLOOKUP(E1094,Riders!$A$2:$E$7777,4,FALSE))/365</f>
        <v>24.950684931506849</v>
      </c>
      <c r="H1094" s="109">
        <v>29</v>
      </c>
      <c r="I1094" s="113">
        <v>4.9880000000000004</v>
      </c>
      <c r="J1094" s="112">
        <v>5.1559999999999997</v>
      </c>
      <c r="K1094" s="115">
        <v>0.16799999999999926</v>
      </c>
      <c r="L1094" s="117">
        <v>10.144</v>
      </c>
      <c r="M1094" s="117">
        <v>70.977917981072551</v>
      </c>
    </row>
    <row r="1095" spans="1:13">
      <c r="A1095" s="133" t="s">
        <v>224</v>
      </c>
      <c r="B1095" s="134">
        <v>2017</v>
      </c>
      <c r="C1095" s="135">
        <v>42839</v>
      </c>
      <c r="D1095" s="132" t="s">
        <v>19</v>
      </c>
      <c r="E1095" s="122" t="s">
        <v>311</v>
      </c>
      <c r="F1095" s="122" t="s">
        <v>40</v>
      </c>
      <c r="G1095" s="10">
        <f>(C1095-VLOOKUP(E1095,Riders!$A$2:$E$7777,4,FALSE))/365</f>
        <v>23.084931506849315</v>
      </c>
      <c r="H1095" s="109">
        <v>30</v>
      </c>
      <c r="I1095" s="112">
        <v>5.0259999999999998</v>
      </c>
      <c r="J1095" s="112">
        <v>5.1300000000000008</v>
      </c>
      <c r="K1095" s="115">
        <v>0.10400000000000098</v>
      </c>
      <c r="L1095" s="115">
        <v>10.156000000000001</v>
      </c>
      <c r="M1095" s="117">
        <v>70.894052776683736</v>
      </c>
    </row>
    <row r="1096" spans="1:13">
      <c r="A1096" s="133" t="s">
        <v>224</v>
      </c>
      <c r="B1096" s="134">
        <v>2017</v>
      </c>
      <c r="C1096" s="135">
        <v>42839</v>
      </c>
      <c r="D1096" s="132" t="s">
        <v>19</v>
      </c>
      <c r="E1096" s="122" t="s">
        <v>219</v>
      </c>
      <c r="F1096" s="122" t="s">
        <v>30</v>
      </c>
      <c r="G1096" s="10">
        <f>(C1096-VLOOKUP(E1096,Riders!$A$2:$E$7777,4,FALSE))/365</f>
        <v>32.202739726027396</v>
      </c>
      <c r="H1096" s="109">
        <v>31</v>
      </c>
      <c r="I1096" s="112">
        <v>5.008</v>
      </c>
      <c r="J1096" s="112">
        <v>5.1499999999999995</v>
      </c>
      <c r="K1096" s="115">
        <v>0.14199999999999946</v>
      </c>
      <c r="L1096" s="115">
        <v>10.157999999999999</v>
      </c>
      <c r="M1096" s="117">
        <v>70.880094506792673</v>
      </c>
    </row>
    <row r="1097" spans="1:13">
      <c r="A1097" s="133" t="s">
        <v>224</v>
      </c>
      <c r="B1097" s="134">
        <v>2017</v>
      </c>
      <c r="C1097" s="135">
        <v>42839</v>
      </c>
      <c r="D1097" s="132" t="s">
        <v>19</v>
      </c>
      <c r="E1097" s="122" t="s">
        <v>8242</v>
      </c>
      <c r="F1097" s="122" t="s">
        <v>42</v>
      </c>
      <c r="G1097" s="10" t="e">
        <f>(C1097-VLOOKUP(E1097,Riders!$A$2:$E$7777,4,FALSE))/365</f>
        <v>#N/A</v>
      </c>
      <c r="H1097" s="109">
        <v>32</v>
      </c>
      <c r="I1097" s="112">
        <v>5.15</v>
      </c>
      <c r="J1097" s="112">
        <v>5.2769999999999992</v>
      </c>
      <c r="K1097" s="115">
        <v>0.12699999999999889</v>
      </c>
      <c r="L1097" s="115">
        <v>10.427</v>
      </c>
      <c r="M1097" s="117">
        <v>69.051500911096198</v>
      </c>
    </row>
    <row r="1098" spans="1:13">
      <c r="A1098" s="133" t="s">
        <v>224</v>
      </c>
      <c r="B1098" s="134">
        <v>2017</v>
      </c>
      <c r="C1098" s="135">
        <v>42839</v>
      </c>
      <c r="D1098" s="132" t="s">
        <v>19</v>
      </c>
      <c r="E1098" s="122" t="s">
        <v>101</v>
      </c>
      <c r="F1098" s="122" t="s">
        <v>102</v>
      </c>
      <c r="G1098" s="10">
        <f>(C1098-VLOOKUP(E1098,Riders!$A$2:$E$7777,4,FALSE))/365</f>
        <v>23.216438356164385</v>
      </c>
      <c r="H1098" s="109">
        <v>33</v>
      </c>
      <c r="I1098" s="112">
        <v>5.1189999999999998</v>
      </c>
      <c r="J1098" s="112">
        <v>5.3330000000000002</v>
      </c>
      <c r="K1098" s="115">
        <v>0.21400000000000041</v>
      </c>
      <c r="L1098" s="115">
        <v>10.452</v>
      </c>
      <c r="M1098" s="117">
        <v>68.886337543053955</v>
      </c>
    </row>
  </sheetData>
  <autoFilter ref="A1:M1061" xr:uid="{C3ECBA6C-9891-4D30-BF0B-74AB056D618A}">
    <sortState xmlns:xlrd2="http://schemas.microsoft.com/office/spreadsheetml/2017/richdata2" ref="A2:M1098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03"/>
  <sheetViews>
    <sheetView tabSelected="1" zoomScale="85" zoomScaleNormal="85" workbookViewId="0">
      <pane ySplit="1" topLeftCell="A2" activePane="bottomLeft" state="frozen"/>
      <selection pane="bottomLeft" activeCell="T1396" sqref="T1396"/>
    </sheetView>
  </sheetViews>
  <sheetFormatPr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32.453125" bestFit="1" customWidth="1"/>
    <col min="8" max="8" width="9.7265625" bestFit="1" customWidth="1"/>
    <col min="9" max="9" width="8" bestFit="1" customWidth="1"/>
    <col min="10" max="10" width="12.08984375" bestFit="1" customWidth="1"/>
    <col min="11" max="11" width="9.7265625" bestFit="1" customWidth="1"/>
    <col min="12" max="12" width="10.26953125" bestFit="1" customWidth="1"/>
    <col min="13" max="13" width="14.1796875" bestFit="1" customWidth="1"/>
    <col min="14" max="14" width="9.7265625" bestFit="1" customWidth="1"/>
    <col min="15" max="15" width="10.26953125" bestFit="1" customWidth="1"/>
    <col min="16" max="16" width="14.1796875" bestFit="1" customWidth="1"/>
    <col min="17" max="17" width="9.7265625" bestFit="1" customWidth="1"/>
    <col min="18" max="18" width="10.26953125" bestFit="1" customWidth="1"/>
    <col min="19" max="19" width="14.1796875" bestFit="1" customWidth="1"/>
    <col min="21" max="21" width="30.08984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3" t="s">
        <v>160</v>
      </c>
      <c r="B2" s="3">
        <v>2023</v>
      </c>
      <c r="C2" s="76">
        <v>45039</v>
      </c>
      <c r="D2" s="3" t="s">
        <v>64</v>
      </c>
      <c r="E2" s="3" t="s">
        <v>533</v>
      </c>
      <c r="F2" s="3">
        <v>1</v>
      </c>
      <c r="G2" s="3" t="s">
        <v>99</v>
      </c>
      <c r="H2" s="3" t="s">
        <v>100</v>
      </c>
      <c r="I2" s="10">
        <f>(C2-VLOOKUP(G2,Riders!$A$2:$E$7777,4,FALSE))/365</f>
        <v>24.032876712328768</v>
      </c>
      <c r="J2" s="3">
        <v>3</v>
      </c>
      <c r="K2" s="3">
        <v>1</v>
      </c>
      <c r="L2" s="3">
        <v>10.292999999999999</v>
      </c>
      <c r="M2" s="126">
        <f>IF(L2="","",3.6*200/(L2))</f>
        <v>69.950451763334314</v>
      </c>
      <c r="N2" s="3"/>
      <c r="O2" s="3"/>
      <c r="P2" s="126" t="str">
        <f>IF(O2="","",3.6*200/(O2))</f>
        <v/>
      </c>
      <c r="Q2" s="3"/>
      <c r="R2" s="3"/>
      <c r="S2" s="126" t="str">
        <f>IF(R2="","",3.6*200/(R2))</f>
        <v/>
      </c>
    </row>
    <row r="3" spans="1:19">
      <c r="A3" s="3" t="s">
        <v>160</v>
      </c>
      <c r="B3" s="3">
        <v>2023</v>
      </c>
      <c r="C3" s="76">
        <v>45039</v>
      </c>
      <c r="D3" s="3" t="s">
        <v>64</v>
      </c>
      <c r="E3" s="3" t="s">
        <v>533</v>
      </c>
      <c r="F3" s="3">
        <v>1</v>
      </c>
      <c r="G3" s="3" t="s">
        <v>72</v>
      </c>
      <c r="H3" s="3" t="s">
        <v>111</v>
      </c>
      <c r="I3" s="10">
        <f>(C3-VLOOKUP(G3,Riders!$A$2:$E$7777,4,FALSE))/365</f>
        <v>20.684931506849313</v>
      </c>
      <c r="J3" s="3">
        <v>28</v>
      </c>
      <c r="K3" s="3">
        <v>2</v>
      </c>
      <c r="L3" s="3">
        <v>10.324999999999999</v>
      </c>
      <c r="M3" s="126">
        <f>IF(L3="","",3.6*200/(L3))</f>
        <v>69.733656174334143</v>
      </c>
      <c r="N3" s="3"/>
      <c r="O3" s="3"/>
      <c r="P3" s="126" t="str">
        <f>IF(O3="","",3.6*200/(O3))</f>
        <v/>
      </c>
      <c r="Q3" s="3"/>
      <c r="R3" s="3"/>
      <c r="S3" s="126" t="str">
        <f>IF(R3="","",3.6*200/(R3))</f>
        <v/>
      </c>
    </row>
    <row r="4" spans="1:19">
      <c r="A4" s="3" t="s">
        <v>160</v>
      </c>
      <c r="B4" s="3">
        <v>2023</v>
      </c>
      <c r="C4" s="76">
        <v>45039</v>
      </c>
      <c r="D4" s="3" t="s">
        <v>64</v>
      </c>
      <c r="E4" s="3" t="s">
        <v>533</v>
      </c>
      <c r="F4" s="3">
        <v>2</v>
      </c>
      <c r="G4" s="3" t="s">
        <v>45</v>
      </c>
      <c r="H4" s="3" t="s">
        <v>1067</v>
      </c>
      <c r="I4" s="10">
        <f>(C4-VLOOKUP(G4,Riders!$A$2:$E$7777,4,FALSE))/365</f>
        <v>26.4</v>
      </c>
      <c r="J4" s="3">
        <v>11</v>
      </c>
      <c r="K4" s="3">
        <v>2</v>
      </c>
      <c r="L4" s="3">
        <v>10.074</v>
      </c>
      <c r="M4" s="126">
        <f>IF(L4="","",3.6*200/(L4))</f>
        <v>71.471113758189404</v>
      </c>
      <c r="N4" s="3"/>
      <c r="O4" s="3"/>
      <c r="P4" s="126" t="str">
        <f>IF(O4="","",3.6*200/(O4))</f>
        <v/>
      </c>
      <c r="Q4" s="3"/>
      <c r="R4" s="3"/>
      <c r="S4" s="126" t="str">
        <f>IF(R4="","",3.6*200/(R4))</f>
        <v/>
      </c>
    </row>
    <row r="5" spans="1:19">
      <c r="A5" s="3" t="s">
        <v>160</v>
      </c>
      <c r="B5" s="3">
        <v>2023</v>
      </c>
      <c r="C5" s="76">
        <v>45039</v>
      </c>
      <c r="D5" s="3" t="s">
        <v>64</v>
      </c>
      <c r="E5" s="3" t="s">
        <v>533</v>
      </c>
      <c r="F5" s="3">
        <v>3</v>
      </c>
      <c r="G5" s="3" t="s">
        <v>55</v>
      </c>
      <c r="H5" s="3" t="s">
        <v>8277</v>
      </c>
      <c r="I5" s="10">
        <f>(C5-VLOOKUP(G5,Riders!$A$2:$E$7777,4,FALSE))/365</f>
        <v>23.279452054794522</v>
      </c>
      <c r="J5" s="3">
        <v>27</v>
      </c>
      <c r="K5" s="3">
        <v>1</v>
      </c>
      <c r="L5" s="3">
        <v>10.45</v>
      </c>
      <c r="M5" s="126">
        <f>IF(L5="","",3.6*200/(L5))</f>
        <v>68.89952153110049</v>
      </c>
      <c r="N5" s="3"/>
      <c r="O5" s="3"/>
      <c r="P5" s="126" t="str">
        <f>IF(O5="","",3.6*200/(O5))</f>
        <v/>
      </c>
      <c r="Q5" s="3"/>
      <c r="R5" s="3"/>
      <c r="S5" s="126" t="str">
        <f>IF(R5="","",3.6*200/(R5))</f>
        <v/>
      </c>
    </row>
    <row r="6" spans="1:19">
      <c r="A6" s="3" t="s">
        <v>160</v>
      </c>
      <c r="B6" s="3">
        <v>2023</v>
      </c>
      <c r="C6" s="76">
        <v>45039</v>
      </c>
      <c r="D6" s="3" t="s">
        <v>64</v>
      </c>
      <c r="E6" s="3" t="s">
        <v>533</v>
      </c>
      <c r="F6" s="3">
        <v>3</v>
      </c>
      <c r="G6" s="3" t="s">
        <v>132</v>
      </c>
      <c r="H6" s="3" t="s">
        <v>32</v>
      </c>
      <c r="I6" s="10">
        <f>(C6-VLOOKUP(G6,Riders!$A$2:$E$7777,4,FALSE))/365</f>
        <v>23.520547945205479</v>
      </c>
      <c r="J6" s="3">
        <v>5</v>
      </c>
      <c r="K6" s="3">
        <v>2</v>
      </c>
      <c r="L6" s="3">
        <v>10.085000000000001</v>
      </c>
      <c r="M6" s="126">
        <f>IF(L6="","",3.6*200/(L6))</f>
        <v>71.393158155676744</v>
      </c>
      <c r="N6" s="3"/>
      <c r="O6" s="3"/>
      <c r="P6" s="126" t="str">
        <f>IF(O6="","",3.6*200/(O6))</f>
        <v/>
      </c>
      <c r="Q6" s="3"/>
      <c r="R6" s="3"/>
      <c r="S6" s="126" t="str">
        <f>IF(R6="","",3.6*200/(R6))</f>
        <v/>
      </c>
    </row>
    <row r="7" spans="1:19">
      <c r="A7" s="3" t="s">
        <v>160</v>
      </c>
      <c r="B7" s="3">
        <v>2023</v>
      </c>
      <c r="C7" s="76">
        <v>45039</v>
      </c>
      <c r="D7" s="3" t="s">
        <v>64</v>
      </c>
      <c r="E7" s="3" t="s">
        <v>533</v>
      </c>
      <c r="F7" s="3">
        <v>4</v>
      </c>
      <c r="G7" s="3" t="s">
        <v>209</v>
      </c>
      <c r="H7" s="3" t="s">
        <v>210</v>
      </c>
      <c r="I7" s="10">
        <f>(C7-VLOOKUP(G7,Riders!$A$2:$E$7777,4,FALSE))/365</f>
        <v>25.830136986301369</v>
      </c>
      <c r="J7" s="3">
        <v>26</v>
      </c>
      <c r="K7" s="3">
        <v>1</v>
      </c>
      <c r="L7" s="3">
        <v>10.242000000000001</v>
      </c>
      <c r="M7" s="126">
        <f>IF(L7="","",3.6*200/(L7))</f>
        <v>70.298769771528995</v>
      </c>
      <c r="N7" s="3"/>
      <c r="O7" s="3"/>
      <c r="P7" s="126" t="str">
        <f>IF(O7="","",3.6*200/(O7))</f>
        <v/>
      </c>
      <c r="Q7" s="3"/>
      <c r="R7" s="3"/>
      <c r="S7" s="126" t="str">
        <f>IF(R7="","",3.6*200/(R7))</f>
        <v/>
      </c>
    </row>
    <row r="8" spans="1:19">
      <c r="A8" s="3" t="s">
        <v>160</v>
      </c>
      <c r="B8" s="3">
        <v>2023</v>
      </c>
      <c r="C8" s="76">
        <v>45039</v>
      </c>
      <c r="D8" s="3" t="s">
        <v>64</v>
      </c>
      <c r="E8" s="3" t="s">
        <v>533</v>
      </c>
      <c r="F8" s="3">
        <v>2</v>
      </c>
      <c r="G8" s="3" t="s">
        <v>125</v>
      </c>
      <c r="H8" s="3" t="s">
        <v>32</v>
      </c>
      <c r="I8" s="10">
        <f>(C8-VLOOKUP(G8,Riders!$A$2:$E$7777,4,FALSE))/365</f>
        <v>19.917808219178081</v>
      </c>
      <c r="J8" s="3">
        <v>12</v>
      </c>
      <c r="K8" s="3">
        <v>1</v>
      </c>
      <c r="L8" s="3">
        <v>10.285</v>
      </c>
      <c r="M8" s="126">
        <f>IF(L8="","",3.6*200/(L8))</f>
        <v>70.004861448711722</v>
      </c>
      <c r="N8" s="3"/>
      <c r="O8" s="3"/>
      <c r="P8" s="126" t="str">
        <f>IF(O8="","",3.6*200/(O8))</f>
        <v/>
      </c>
      <c r="Q8" s="3"/>
      <c r="R8" s="3"/>
      <c r="S8" s="126" t="str">
        <f>IF(R8="","",3.6*200/(R8))</f>
        <v/>
      </c>
    </row>
    <row r="9" spans="1:19">
      <c r="A9" s="3" t="s">
        <v>160</v>
      </c>
      <c r="B9" s="3">
        <v>2023</v>
      </c>
      <c r="C9" s="76">
        <v>45039</v>
      </c>
      <c r="D9" s="3" t="s">
        <v>64</v>
      </c>
      <c r="E9" s="3" t="s">
        <v>533</v>
      </c>
      <c r="F9" s="3">
        <v>5</v>
      </c>
      <c r="G9" s="3" t="s">
        <v>113</v>
      </c>
      <c r="H9" s="3" t="s">
        <v>114</v>
      </c>
      <c r="I9" s="10">
        <f>(C9-VLOOKUP(G9,Riders!$A$2:$E$7777,4,FALSE))/365</f>
        <v>28.2</v>
      </c>
      <c r="J9" s="3">
        <v>25</v>
      </c>
      <c r="K9" s="3">
        <v>1</v>
      </c>
      <c r="L9" s="3">
        <v>11.120000000000001</v>
      </c>
      <c r="M9" s="126">
        <f>IF(L9="","",3.6*200/(L9))</f>
        <v>64.748201438848909</v>
      </c>
      <c r="N9" s="3"/>
      <c r="O9" s="3"/>
      <c r="P9" s="126" t="str">
        <f>IF(O9="","",3.6*200/(O9))</f>
        <v/>
      </c>
      <c r="Q9" s="3"/>
      <c r="R9" s="3"/>
      <c r="S9" s="126" t="str">
        <f>IF(R9="","",3.6*200/(R9))</f>
        <v/>
      </c>
    </row>
    <row r="10" spans="1:19">
      <c r="A10" s="3" t="s">
        <v>160</v>
      </c>
      <c r="B10" s="3">
        <v>2023</v>
      </c>
      <c r="C10" s="76">
        <v>45039</v>
      </c>
      <c r="D10" s="3" t="s">
        <v>64</v>
      </c>
      <c r="E10" s="3" t="s">
        <v>533</v>
      </c>
      <c r="F10" s="3">
        <v>5</v>
      </c>
      <c r="G10" s="3" t="s">
        <v>103</v>
      </c>
      <c r="H10" s="3" t="s">
        <v>37</v>
      </c>
      <c r="I10" s="10">
        <f>(C10-VLOOKUP(G10,Riders!$A$2:$E$7777,4,FALSE))/365</f>
        <v>24.312328767123287</v>
      </c>
      <c r="J10" s="3">
        <v>6</v>
      </c>
      <c r="K10" s="3">
        <v>2</v>
      </c>
      <c r="L10" s="3">
        <v>10.156000000000001</v>
      </c>
      <c r="M10" s="126">
        <f>IF(L10="","",3.6*200/(L10))</f>
        <v>70.894052776683736</v>
      </c>
      <c r="N10" s="3"/>
      <c r="O10" s="3"/>
      <c r="P10" s="126" t="str">
        <f>IF(O10="","",3.6*200/(O10))</f>
        <v/>
      </c>
      <c r="Q10" s="3"/>
      <c r="R10" s="3"/>
      <c r="S10" s="126" t="str">
        <f>IF(R10="","",3.6*200/(R10))</f>
        <v/>
      </c>
    </row>
    <row r="11" spans="1:19">
      <c r="A11" s="3" t="s">
        <v>160</v>
      </c>
      <c r="B11" s="3">
        <v>2023</v>
      </c>
      <c r="C11" s="76">
        <v>45039</v>
      </c>
      <c r="D11" s="3" t="s">
        <v>64</v>
      </c>
      <c r="E11" s="3" t="s">
        <v>533</v>
      </c>
      <c r="F11" s="3">
        <v>6</v>
      </c>
      <c r="G11" s="3" t="s">
        <v>101</v>
      </c>
      <c r="H11" s="3" t="s">
        <v>102</v>
      </c>
      <c r="I11" s="10">
        <f>(C11-VLOOKUP(G11,Riders!$A$2:$E$7777,4,FALSE))/365</f>
        <v>29.243835616438357</v>
      </c>
      <c r="J11" s="3">
        <v>24</v>
      </c>
      <c r="K11" s="3">
        <v>1</v>
      </c>
      <c r="L11" s="3">
        <v>10.256</v>
      </c>
      <c r="M11" s="126">
        <f>IF(L11="","",3.6*200/(L11))</f>
        <v>70.20280811232449</v>
      </c>
      <c r="N11" s="3"/>
      <c r="O11" s="3"/>
      <c r="P11" s="126" t="str">
        <f>IF(O11="","",3.6*200/(O11))</f>
        <v/>
      </c>
      <c r="Q11" s="3"/>
      <c r="R11" s="3"/>
      <c r="S11" s="126" t="str">
        <f>IF(R11="","",3.6*200/(R11))</f>
        <v/>
      </c>
    </row>
    <row r="12" spans="1:19">
      <c r="A12" s="3" t="s">
        <v>160</v>
      </c>
      <c r="B12" s="3">
        <v>2023</v>
      </c>
      <c r="C12" s="76">
        <v>45039</v>
      </c>
      <c r="D12" s="3" t="s">
        <v>64</v>
      </c>
      <c r="E12" s="3" t="s">
        <v>533</v>
      </c>
      <c r="F12" s="3">
        <v>6</v>
      </c>
      <c r="G12" s="3" t="s">
        <v>165</v>
      </c>
      <c r="H12" s="3" t="s">
        <v>44</v>
      </c>
      <c r="I12" s="10">
        <f>(C12-VLOOKUP(G12,Riders!$A$2:$E$7777,4,FALSE))/365</f>
        <v>33.30958904109589</v>
      </c>
      <c r="J12" s="3">
        <v>16</v>
      </c>
      <c r="K12" s="3">
        <v>2</v>
      </c>
      <c r="L12" s="3">
        <v>10.284000000000001</v>
      </c>
      <c r="M12" s="126">
        <f>IF(L12="","",3.6*200/(L12))</f>
        <v>70.01166861143524</v>
      </c>
      <c r="N12" s="3"/>
      <c r="O12" s="3"/>
      <c r="P12" s="126" t="str">
        <f>IF(O12="","",3.6*200/(O12))</f>
        <v/>
      </c>
      <c r="Q12" s="3"/>
      <c r="R12" s="3"/>
      <c r="S12" s="126" t="str">
        <f>IF(R12="","",3.6*200/(R12))</f>
        <v/>
      </c>
    </row>
    <row r="13" spans="1:19">
      <c r="A13" s="3" t="s">
        <v>160</v>
      </c>
      <c r="B13" s="3">
        <v>2023</v>
      </c>
      <c r="C13" s="76">
        <v>45039</v>
      </c>
      <c r="D13" s="3" t="s">
        <v>64</v>
      </c>
      <c r="E13" s="3" t="s">
        <v>533</v>
      </c>
      <c r="F13" s="3">
        <v>7</v>
      </c>
      <c r="G13" s="3" t="s">
        <v>141</v>
      </c>
      <c r="H13" s="3" t="s">
        <v>93</v>
      </c>
      <c r="I13" s="10">
        <f>(C13-VLOOKUP(G13,Riders!$A$2:$E$7777,4,FALSE))/365</f>
        <v>28.057534246575344</v>
      </c>
      <c r="J13" s="3">
        <v>17</v>
      </c>
      <c r="K13" s="3">
        <v>2</v>
      </c>
      <c r="L13" s="3">
        <v>10.295</v>
      </c>
      <c r="M13" s="126">
        <f>IF(L13="","",3.6*200/(L13))</f>
        <v>69.936862554638168</v>
      </c>
      <c r="N13" s="3"/>
      <c r="O13" s="3"/>
      <c r="P13" s="126" t="str">
        <f>IF(O13="","",3.6*200/(O13))</f>
        <v/>
      </c>
      <c r="Q13" s="3"/>
      <c r="R13" s="3"/>
      <c r="S13" s="126" t="str">
        <f>IF(R13="","",3.6*200/(R13))</f>
        <v/>
      </c>
    </row>
    <row r="14" spans="1:19">
      <c r="A14" s="3" t="s">
        <v>160</v>
      </c>
      <c r="B14" s="3">
        <v>2023</v>
      </c>
      <c r="C14" s="76">
        <v>45039</v>
      </c>
      <c r="D14" s="3" t="s">
        <v>64</v>
      </c>
      <c r="E14" s="3" t="s">
        <v>533</v>
      </c>
      <c r="F14" s="3">
        <v>8</v>
      </c>
      <c r="G14" s="3" t="s">
        <v>47</v>
      </c>
      <c r="H14" s="3" t="s">
        <v>37</v>
      </c>
      <c r="I14" s="10">
        <f>(C14-VLOOKUP(G14,Riders!$A$2:$E$7777,4,FALSE))/365</f>
        <v>22.410958904109588</v>
      </c>
      <c r="J14" s="3">
        <v>8</v>
      </c>
      <c r="K14" s="3">
        <v>1</v>
      </c>
      <c r="L14" s="3">
        <v>10.195</v>
      </c>
      <c r="M14" s="126">
        <f>IF(L14="","",3.6*200/(L14))</f>
        <v>70.62285434036292</v>
      </c>
      <c r="N14" s="3"/>
      <c r="O14" s="3"/>
      <c r="P14" s="126" t="str">
        <f>IF(O14="","",3.6*200/(O14))</f>
        <v/>
      </c>
      <c r="Q14" s="3"/>
      <c r="R14" s="3"/>
      <c r="S14" s="126" t="str">
        <f>IF(R14="","",3.6*200/(R14))</f>
        <v/>
      </c>
    </row>
    <row r="15" spans="1:19">
      <c r="A15" s="3" t="s">
        <v>160</v>
      </c>
      <c r="B15" s="3">
        <v>2023</v>
      </c>
      <c r="C15" s="76">
        <v>45039</v>
      </c>
      <c r="D15" s="3" t="s">
        <v>64</v>
      </c>
      <c r="E15" s="3" t="s">
        <v>533</v>
      </c>
      <c r="F15" s="3">
        <v>8</v>
      </c>
      <c r="G15" s="3" t="s">
        <v>8241</v>
      </c>
      <c r="H15" s="3" t="s">
        <v>80</v>
      </c>
      <c r="I15" s="10" t="e">
        <f>(C15-VLOOKUP(G15,Riders!$A$2:$E$7777,4,FALSE))/365</f>
        <v>#N/A</v>
      </c>
      <c r="J15" s="3">
        <v>18</v>
      </c>
      <c r="K15" s="3">
        <v>2</v>
      </c>
      <c r="L15" s="3">
        <v>10.211</v>
      </c>
      <c r="M15" s="126">
        <f>IF(L15="","",3.6*200/(L15))</f>
        <v>70.512192733326799</v>
      </c>
      <c r="N15" s="3"/>
      <c r="O15" s="3"/>
      <c r="P15" s="126" t="str">
        <f>IF(O15="","",3.6*200/(O15))</f>
        <v/>
      </c>
      <c r="Q15" s="3"/>
      <c r="R15" s="3"/>
      <c r="S15" s="126" t="str">
        <f>IF(R15="","",3.6*200/(R15))</f>
        <v/>
      </c>
    </row>
    <row r="16" spans="1:19">
      <c r="A16" s="3" t="s">
        <v>160</v>
      </c>
      <c r="B16" s="3">
        <v>2023</v>
      </c>
      <c r="C16" s="76">
        <v>45039</v>
      </c>
      <c r="D16" s="3" t="s">
        <v>64</v>
      </c>
      <c r="E16" s="3" t="s">
        <v>533</v>
      </c>
      <c r="F16" s="3">
        <v>9</v>
      </c>
      <c r="G16" s="3" t="s">
        <v>230</v>
      </c>
      <c r="H16" s="3" t="s">
        <v>210</v>
      </c>
      <c r="I16" s="10">
        <f>(C16-VLOOKUP(G16,Riders!$A$2:$E$7777,4,FALSE))/365</f>
        <v>24.345205479452055</v>
      </c>
      <c r="J16" s="3">
        <v>13</v>
      </c>
      <c r="K16" s="3">
        <v>1</v>
      </c>
      <c r="L16" s="3">
        <v>10.391999999999999</v>
      </c>
      <c r="M16" s="126">
        <f>IF(L16="","",3.6*200/(L16))</f>
        <v>69.284064665127019</v>
      </c>
      <c r="N16" s="3"/>
      <c r="O16" s="3"/>
      <c r="P16" s="126" t="str">
        <f>IF(O16="","",3.6*200/(O16))</f>
        <v/>
      </c>
      <c r="Q16" s="3"/>
      <c r="R16" s="3"/>
      <c r="S16" s="126" t="str">
        <f>IF(R16="","",3.6*200/(R16))</f>
        <v/>
      </c>
    </row>
    <row r="17" spans="1:19">
      <c r="A17" s="3" t="s">
        <v>160</v>
      </c>
      <c r="B17" s="3">
        <v>2023</v>
      </c>
      <c r="C17" s="76">
        <v>45039</v>
      </c>
      <c r="D17" s="3" t="s">
        <v>64</v>
      </c>
      <c r="E17" s="3" t="s">
        <v>533</v>
      </c>
      <c r="F17" s="3">
        <v>9</v>
      </c>
      <c r="G17" s="3" t="s">
        <v>48</v>
      </c>
      <c r="H17" s="3" t="s">
        <v>42</v>
      </c>
      <c r="I17" s="10">
        <f>(C17-VLOOKUP(G17,Riders!$A$2:$E$7777,4,FALSE))/365</f>
        <v>28.778082191780822</v>
      </c>
      <c r="J17" s="3">
        <v>23</v>
      </c>
      <c r="K17" s="3">
        <v>2</v>
      </c>
      <c r="L17" s="3">
        <v>10.415999999999999</v>
      </c>
      <c r="M17" s="126">
        <f>IF(L17="","",3.6*200/(L17))</f>
        <v>69.124423963133651</v>
      </c>
      <c r="N17" s="3"/>
      <c r="O17" s="3"/>
      <c r="P17" s="126" t="str">
        <f>IF(O17="","",3.6*200/(O17))</f>
        <v/>
      </c>
      <c r="Q17" s="3"/>
      <c r="R17" s="3"/>
      <c r="S17" s="126" t="str">
        <f>IF(R17="","",3.6*200/(R17))</f>
        <v/>
      </c>
    </row>
    <row r="18" spans="1:19">
      <c r="A18" s="3" t="s">
        <v>160</v>
      </c>
      <c r="B18" s="3">
        <v>2023</v>
      </c>
      <c r="C18" s="76">
        <v>45039</v>
      </c>
      <c r="D18" s="3" t="s">
        <v>64</v>
      </c>
      <c r="E18" s="3" t="s">
        <v>533</v>
      </c>
      <c r="F18" s="3">
        <v>10</v>
      </c>
      <c r="G18" s="3" t="s">
        <v>8249</v>
      </c>
      <c r="H18" s="3" t="s">
        <v>28</v>
      </c>
      <c r="I18" s="10" t="e">
        <f>(C18-VLOOKUP(G18,Riders!$A$2:$E$7777,4,FALSE))/365</f>
        <v>#N/A</v>
      </c>
      <c r="J18" s="3">
        <v>7</v>
      </c>
      <c r="K18" s="3">
        <v>1</v>
      </c>
      <c r="L18" s="3">
        <v>10.254</v>
      </c>
      <c r="M18" s="126">
        <f>IF(L18="","",3.6*200/(L18))</f>
        <v>70.216500877706267</v>
      </c>
      <c r="N18" s="3"/>
      <c r="O18" s="3"/>
      <c r="P18" s="126" t="str">
        <f>IF(O18="","",3.6*200/(O18))</f>
        <v/>
      </c>
      <c r="Q18" s="3"/>
      <c r="R18" s="3"/>
      <c r="S18" s="126" t="str">
        <f>IF(R18="","",3.6*200/(R18))</f>
        <v/>
      </c>
    </row>
    <row r="19" spans="1:19">
      <c r="A19" s="3" t="s">
        <v>160</v>
      </c>
      <c r="B19" s="3">
        <v>2023</v>
      </c>
      <c r="C19" s="76">
        <v>45039</v>
      </c>
      <c r="D19" s="3" t="s">
        <v>64</v>
      </c>
      <c r="E19" s="3" t="s">
        <v>533</v>
      </c>
      <c r="F19" s="3">
        <v>10</v>
      </c>
      <c r="G19" s="3" t="s">
        <v>122</v>
      </c>
      <c r="H19" s="3" t="s">
        <v>33</v>
      </c>
      <c r="I19" s="10">
        <f>(C19-VLOOKUP(G19,Riders!$A$2:$E$7777,4,FALSE))/365</f>
        <v>27.536986301369861</v>
      </c>
      <c r="J19" s="3">
        <v>22</v>
      </c>
      <c r="K19" s="3">
        <v>2</v>
      </c>
      <c r="L19" s="3">
        <v>10.32</v>
      </c>
      <c r="M19" s="126">
        <f>IF(L19="","",3.6*200/(L19))</f>
        <v>69.767441860465112</v>
      </c>
      <c r="N19" s="3"/>
      <c r="O19" s="3"/>
      <c r="P19" s="126" t="str">
        <f>IF(O19="","",3.6*200/(O19))</f>
        <v/>
      </c>
      <c r="Q19" s="3"/>
      <c r="R19" s="3"/>
      <c r="S19" s="126" t="str">
        <f>IF(R19="","",3.6*200/(R19))</f>
        <v/>
      </c>
    </row>
    <row r="20" spans="1:19">
      <c r="A20" s="3" t="s">
        <v>160</v>
      </c>
      <c r="B20" s="3">
        <v>2023</v>
      </c>
      <c r="C20" s="76">
        <v>45039</v>
      </c>
      <c r="D20" s="3" t="s">
        <v>64</v>
      </c>
      <c r="E20" s="3" t="s">
        <v>533</v>
      </c>
      <c r="F20" s="3">
        <v>11</v>
      </c>
      <c r="G20" s="3" t="s">
        <v>34</v>
      </c>
      <c r="H20" s="3" t="s">
        <v>35</v>
      </c>
      <c r="I20" s="10">
        <f>(C20-VLOOKUP(G20,Riders!$A$2:$E$7777,4,FALSE))/365</f>
        <v>24.920547945205481</v>
      </c>
      <c r="J20" s="3">
        <v>14</v>
      </c>
      <c r="K20" s="3">
        <v>1</v>
      </c>
      <c r="L20" s="3">
        <v>10.262</v>
      </c>
      <c r="M20" s="126">
        <f>IF(L20="","",3.6*200/(L20))</f>
        <v>70.161761839797308</v>
      </c>
      <c r="N20" s="3"/>
      <c r="O20" s="3"/>
      <c r="P20" s="126" t="str">
        <f>IF(O20="","",3.6*200/(O20))</f>
        <v/>
      </c>
      <c r="Q20" s="3"/>
      <c r="R20" s="3"/>
      <c r="S20" s="126" t="str">
        <f>IF(R20="","",3.6*200/(R20))</f>
        <v/>
      </c>
    </row>
    <row r="21" spans="1:19">
      <c r="A21" s="3" t="s">
        <v>160</v>
      </c>
      <c r="B21" s="3">
        <v>2023</v>
      </c>
      <c r="C21" s="76">
        <v>45039</v>
      </c>
      <c r="D21" s="3" t="s">
        <v>64</v>
      </c>
      <c r="E21" s="3" t="s">
        <v>533</v>
      </c>
      <c r="F21" s="3">
        <v>11</v>
      </c>
      <c r="G21" s="3" t="s">
        <v>8276</v>
      </c>
      <c r="H21" s="3" t="s">
        <v>40</v>
      </c>
      <c r="I21" s="10" t="e">
        <f>(C21-VLOOKUP(G21,Riders!$A$2:$E$7777,4,FALSE))/365</f>
        <v>#N/A</v>
      </c>
      <c r="J21" s="3">
        <v>21</v>
      </c>
      <c r="K21" s="3">
        <v>2</v>
      </c>
      <c r="L21" s="3">
        <v>10.374000000000001</v>
      </c>
      <c r="M21" s="126">
        <f>IF(L21="","",3.6*200/(L21))</f>
        <v>69.40427993059572</v>
      </c>
      <c r="N21" s="3"/>
      <c r="O21" s="3"/>
      <c r="P21" s="126" t="str">
        <f>IF(O21="","",3.6*200/(O21))</f>
        <v/>
      </c>
      <c r="Q21" s="3"/>
      <c r="R21" s="3"/>
      <c r="S21" s="126" t="str">
        <f>IF(R21="","",3.6*200/(R21))</f>
        <v/>
      </c>
    </row>
    <row r="22" spans="1:19">
      <c r="A22" s="3" t="s">
        <v>160</v>
      </c>
      <c r="B22" s="3">
        <v>2023</v>
      </c>
      <c r="C22" s="76">
        <v>45039</v>
      </c>
      <c r="D22" s="3" t="s">
        <v>64</v>
      </c>
      <c r="E22" s="3" t="s">
        <v>533</v>
      </c>
      <c r="F22" s="3">
        <v>12</v>
      </c>
      <c r="G22" s="3" t="s">
        <v>8283</v>
      </c>
      <c r="H22" s="3" t="s">
        <v>50</v>
      </c>
      <c r="I22" s="10" t="e">
        <f>(C22-VLOOKUP(G22,Riders!$A$2:$E$7777,4,FALSE))/365</f>
        <v>#N/A</v>
      </c>
      <c r="J22" s="3">
        <v>4</v>
      </c>
      <c r="K22" s="3">
        <v>1</v>
      </c>
      <c r="L22" s="3">
        <v>10.308999999999999</v>
      </c>
      <c r="M22" s="126">
        <f>IF(L22="","",3.6*200/(L22))</f>
        <v>69.84188573091474</v>
      </c>
      <c r="N22" s="3"/>
      <c r="O22" s="3"/>
      <c r="P22" s="126" t="str">
        <f>IF(O22="","",3.6*200/(O22))</f>
        <v/>
      </c>
      <c r="Q22" s="3"/>
      <c r="R22" s="3"/>
      <c r="S22" s="126" t="str">
        <f>IF(R22="","",3.6*200/(R22))</f>
        <v/>
      </c>
    </row>
    <row r="23" spans="1:19">
      <c r="A23" s="3" t="s">
        <v>160</v>
      </c>
      <c r="B23" s="3">
        <v>2023</v>
      </c>
      <c r="C23" s="76">
        <v>45039</v>
      </c>
      <c r="D23" s="3" t="s">
        <v>64</v>
      </c>
      <c r="E23" s="3" t="s">
        <v>533</v>
      </c>
      <c r="F23" s="3">
        <v>12</v>
      </c>
      <c r="G23" s="3" t="s">
        <v>31</v>
      </c>
      <c r="H23" s="3" t="s">
        <v>1067</v>
      </c>
      <c r="I23" s="10">
        <f>(C23-VLOOKUP(G23,Riders!$A$2:$E$7777,4,FALSE))/365</f>
        <v>21.449315068493149</v>
      </c>
      <c r="J23" s="3">
        <v>19</v>
      </c>
      <c r="K23" s="3">
        <v>2</v>
      </c>
      <c r="L23" s="3">
        <v>10.407</v>
      </c>
      <c r="M23" s="126">
        <f>IF(L23="","",3.6*200/(L23))</f>
        <v>69.184202940328632</v>
      </c>
      <c r="N23" s="3"/>
      <c r="O23" s="3"/>
      <c r="P23" s="126" t="str">
        <f>IF(O23="","",3.6*200/(O23))</f>
        <v/>
      </c>
      <c r="Q23" s="3"/>
      <c r="R23" s="3"/>
      <c r="S23" s="126" t="str">
        <f>IF(R23="","",3.6*200/(R23))</f>
        <v/>
      </c>
    </row>
    <row r="24" spans="1:19">
      <c r="A24" s="3" t="s">
        <v>160</v>
      </c>
      <c r="B24" s="3">
        <v>2023</v>
      </c>
      <c r="C24" s="76">
        <v>45039</v>
      </c>
      <c r="D24" s="3" t="s">
        <v>64</v>
      </c>
      <c r="E24" s="3" t="s">
        <v>533</v>
      </c>
      <c r="F24" s="3">
        <v>4</v>
      </c>
      <c r="G24" s="3" t="s">
        <v>1117</v>
      </c>
      <c r="H24" s="3" t="s">
        <v>24</v>
      </c>
      <c r="I24" s="10">
        <f>(C24-VLOOKUP(G24,Riders!$A$2:$E$7777,4,FALSE))/365</f>
        <v>18.704109589041096</v>
      </c>
      <c r="J24" s="3">
        <v>15</v>
      </c>
      <c r="K24" s="3">
        <v>2</v>
      </c>
      <c r="L24" s="3">
        <v>9.9649999999999999</v>
      </c>
      <c r="M24" s="126">
        <f>IF(L24="","",3.6*200/(L24))</f>
        <v>72.252885097842452</v>
      </c>
      <c r="N24" s="3"/>
      <c r="O24" s="3"/>
      <c r="P24" s="126" t="str">
        <f>IF(O24="","",3.6*200/(O24))</f>
        <v/>
      </c>
      <c r="Q24" s="3"/>
      <c r="R24" s="3"/>
      <c r="S24" s="126" t="str">
        <f>IF(R24="","",3.6*200/(R24))</f>
        <v/>
      </c>
    </row>
    <row r="25" spans="1:19">
      <c r="A25" s="8" t="s">
        <v>160</v>
      </c>
      <c r="B25" s="8">
        <v>2023</v>
      </c>
      <c r="C25" s="82">
        <v>45039</v>
      </c>
      <c r="D25" s="8" t="s">
        <v>64</v>
      </c>
      <c r="E25" s="8" t="s">
        <v>533</v>
      </c>
      <c r="F25" s="8">
        <v>7</v>
      </c>
      <c r="G25" s="3" t="s">
        <v>98</v>
      </c>
      <c r="H25" s="3" t="s">
        <v>42</v>
      </c>
      <c r="I25" s="10">
        <f>(C25-VLOOKUP(G25,Riders!$A$2:$E$7777,4,FALSE))/365</f>
        <v>24.5013698630137</v>
      </c>
      <c r="J25" s="3">
        <v>20</v>
      </c>
      <c r="K25" s="3">
        <v>1</v>
      </c>
      <c r="L25" s="3">
        <v>10.558999999999999</v>
      </c>
      <c r="M25" s="126">
        <f>IF(L25="","",3.6*200/(L25))</f>
        <v>68.188275404867895</v>
      </c>
      <c r="N25" s="3"/>
      <c r="O25" s="3"/>
      <c r="P25" s="126" t="str">
        <f>IF(O25="","",3.6*200/(O25))</f>
        <v/>
      </c>
      <c r="Q25" s="3"/>
      <c r="R25" s="3"/>
      <c r="S25" s="126" t="str">
        <f>IF(R25="","",3.6*200/(R25))</f>
        <v/>
      </c>
    </row>
    <row r="26" spans="1:19">
      <c r="A26" s="3" t="s">
        <v>160</v>
      </c>
      <c r="B26" s="3">
        <v>2023</v>
      </c>
      <c r="C26" s="76">
        <v>45039</v>
      </c>
      <c r="D26" s="3" t="s">
        <v>64</v>
      </c>
      <c r="E26" s="3" t="s">
        <v>536</v>
      </c>
      <c r="F26" s="3">
        <v>6</v>
      </c>
      <c r="G26" s="3" t="s">
        <v>126</v>
      </c>
      <c r="H26" s="3" t="s">
        <v>102</v>
      </c>
      <c r="I26" s="10">
        <f>(C26-VLOOKUP(G26,Riders!$A$2:$E$7777,4,FALSE))/365</f>
        <v>24.597260273972601</v>
      </c>
      <c r="J26" s="3">
        <v>1</v>
      </c>
      <c r="K26" s="3">
        <v>1</v>
      </c>
      <c r="L26" s="3">
        <v>10.021000000000001</v>
      </c>
      <c r="M26" s="126">
        <f>IF(L26="","",3.6*200/(L26))</f>
        <v>71.849116854605327</v>
      </c>
      <c r="N26" s="3"/>
      <c r="O26" s="3"/>
      <c r="P26" s="126" t="str">
        <f>IF(O26="","",3.6*200/(O26))</f>
        <v/>
      </c>
      <c r="Q26" s="3"/>
      <c r="R26" s="3"/>
      <c r="S26" s="126" t="str">
        <f>IF(R26="","",3.6*200/(R26))</f>
        <v/>
      </c>
    </row>
    <row r="27" spans="1:19">
      <c r="A27" s="3" t="s">
        <v>160</v>
      </c>
      <c r="B27" s="3">
        <v>2023</v>
      </c>
      <c r="C27" s="76">
        <v>45039</v>
      </c>
      <c r="D27" s="3" t="s">
        <v>64</v>
      </c>
      <c r="E27" s="3" t="s">
        <v>536</v>
      </c>
      <c r="F27" s="3">
        <v>1</v>
      </c>
      <c r="G27" s="3" t="s">
        <v>1117</v>
      </c>
      <c r="H27" s="3" t="s">
        <v>24</v>
      </c>
      <c r="I27" s="10">
        <f>(C27-VLOOKUP(G27,Riders!$A$2:$E$7777,4,FALSE))/365</f>
        <v>18.704109589041096</v>
      </c>
      <c r="J27" s="3">
        <v>15</v>
      </c>
      <c r="K27" s="3">
        <v>1</v>
      </c>
      <c r="L27" s="3">
        <v>10.043000000000001</v>
      </c>
      <c r="M27" s="126">
        <f>IF(L27="","",3.6*200/(L27))</f>
        <v>71.691725580005965</v>
      </c>
      <c r="N27" s="3"/>
      <c r="O27" s="3"/>
      <c r="P27" s="126" t="str">
        <f>IF(O27="","",3.6*200/(O27))</f>
        <v/>
      </c>
      <c r="Q27" s="3"/>
      <c r="R27" s="3"/>
      <c r="S27" s="126" t="str">
        <f>IF(R27="","",3.6*200/(R27))</f>
        <v/>
      </c>
    </row>
    <row r="28" spans="1:19">
      <c r="A28" s="3" t="s">
        <v>160</v>
      </c>
      <c r="B28" s="3">
        <v>2023</v>
      </c>
      <c r="C28" s="76">
        <v>45039</v>
      </c>
      <c r="D28" s="3" t="s">
        <v>64</v>
      </c>
      <c r="E28" s="3" t="s">
        <v>536</v>
      </c>
      <c r="F28" s="3">
        <v>1</v>
      </c>
      <c r="G28" s="3" t="s">
        <v>8283</v>
      </c>
      <c r="H28" s="3" t="s">
        <v>50</v>
      </c>
      <c r="I28" s="10" t="e">
        <f>(C28-VLOOKUP(G28,Riders!$A$2:$E$7777,4,FALSE))/365</f>
        <v>#N/A</v>
      </c>
      <c r="J28" s="3">
        <v>4</v>
      </c>
      <c r="K28" s="3">
        <v>2</v>
      </c>
      <c r="L28" s="3">
        <v>10.105</v>
      </c>
      <c r="M28" s="126">
        <f>IF(L28="","",3.6*200/(L28))</f>
        <v>71.251855517070751</v>
      </c>
      <c r="N28" s="3"/>
      <c r="O28" s="3"/>
      <c r="P28" s="126" t="str">
        <f>IF(O28="","",3.6*200/(O28))</f>
        <v/>
      </c>
      <c r="Q28" s="3"/>
      <c r="R28" s="3"/>
      <c r="S28" s="126" t="str">
        <f>IF(R28="","",3.6*200/(R28))</f>
        <v/>
      </c>
    </row>
    <row r="29" spans="1:19">
      <c r="A29" s="3" t="s">
        <v>160</v>
      </c>
      <c r="B29" s="3">
        <v>2023</v>
      </c>
      <c r="C29" s="76">
        <v>45039</v>
      </c>
      <c r="D29" s="3" t="s">
        <v>64</v>
      </c>
      <c r="E29" s="3" t="s">
        <v>536</v>
      </c>
      <c r="F29" s="3">
        <v>2</v>
      </c>
      <c r="G29" s="3" t="s">
        <v>8238</v>
      </c>
      <c r="H29" s="3" t="s">
        <v>107</v>
      </c>
      <c r="I29" s="10" t="e">
        <f>(C29-VLOOKUP(G29,Riders!$A$2:$E$7777,4,FALSE))/365</f>
        <v>#N/A</v>
      </c>
      <c r="J29" s="3">
        <v>9</v>
      </c>
      <c r="K29" s="3">
        <v>1</v>
      </c>
      <c r="L29" s="3">
        <v>10.109</v>
      </c>
      <c r="M29" s="126">
        <f>IF(L29="","",3.6*200/(L29))</f>
        <v>71.223662083292112</v>
      </c>
      <c r="N29" s="3"/>
      <c r="O29" s="3"/>
      <c r="P29" s="126" t="str">
        <f>IF(O29="","",3.6*200/(O29))</f>
        <v/>
      </c>
      <c r="Q29" s="3"/>
      <c r="R29" s="3"/>
      <c r="S29" s="126" t="str">
        <f>IF(R29="","",3.6*200/(R29))</f>
        <v/>
      </c>
    </row>
    <row r="30" spans="1:19">
      <c r="A30" s="3" t="s">
        <v>160</v>
      </c>
      <c r="B30" s="3">
        <v>2023</v>
      </c>
      <c r="C30" s="76">
        <v>45039</v>
      </c>
      <c r="D30" s="3" t="s">
        <v>64</v>
      </c>
      <c r="E30" s="3" t="s">
        <v>536</v>
      </c>
      <c r="F30" s="3">
        <v>2</v>
      </c>
      <c r="G30" s="3" t="s">
        <v>200</v>
      </c>
      <c r="H30" s="3" t="s">
        <v>44</v>
      </c>
      <c r="I30" s="10">
        <f>(C30-VLOOKUP(G30,Riders!$A$2:$E$7777,4,FALSE))/365</f>
        <v>27.778082191780822</v>
      </c>
      <c r="J30" s="3">
        <v>2</v>
      </c>
      <c r="K30" s="3">
        <v>2</v>
      </c>
      <c r="L30" s="3">
        <v>10.124000000000001</v>
      </c>
      <c r="M30" s="126">
        <f>IF(L30="","",3.6*200/(L30))</f>
        <v>71.118135124456728</v>
      </c>
      <c r="N30" s="3"/>
      <c r="O30" s="3"/>
      <c r="P30" s="126" t="str">
        <f>IF(O30="","",3.6*200/(O30))</f>
        <v/>
      </c>
      <c r="Q30" s="3"/>
      <c r="R30" s="3"/>
      <c r="S30" s="126" t="str">
        <f>IF(R30="","",3.6*200/(R30))</f>
        <v/>
      </c>
    </row>
    <row r="31" spans="1:19">
      <c r="A31" s="3" t="s">
        <v>160</v>
      </c>
      <c r="B31" s="3">
        <v>2023</v>
      </c>
      <c r="C31" s="76">
        <v>45039</v>
      </c>
      <c r="D31" s="3" t="s">
        <v>64</v>
      </c>
      <c r="E31" s="3" t="s">
        <v>536</v>
      </c>
      <c r="F31" s="3">
        <v>3</v>
      </c>
      <c r="G31" s="3" t="s">
        <v>34</v>
      </c>
      <c r="H31" s="3" t="s">
        <v>35</v>
      </c>
      <c r="I31" s="10">
        <f>(C31-VLOOKUP(G31,Riders!$A$2:$E$7777,4,FALSE))/365</f>
        <v>24.920547945205481</v>
      </c>
      <c r="J31" s="3">
        <v>14</v>
      </c>
      <c r="K31" s="3">
        <v>1</v>
      </c>
      <c r="L31" s="3">
        <v>10.18</v>
      </c>
      <c r="M31" s="126">
        <f>IF(L31="","",3.6*200/(L31))</f>
        <v>70.72691552062868</v>
      </c>
      <c r="N31" s="3"/>
      <c r="O31" s="3"/>
      <c r="P31" s="126" t="str">
        <f>IF(O31="","",3.6*200/(O31))</f>
        <v/>
      </c>
      <c r="Q31" s="3"/>
      <c r="R31" s="3"/>
      <c r="S31" s="126" t="str">
        <f>IF(R31="","",3.6*200/(R31))</f>
        <v/>
      </c>
    </row>
    <row r="32" spans="1:19">
      <c r="A32" s="3" t="s">
        <v>160</v>
      </c>
      <c r="B32" s="3">
        <v>2023</v>
      </c>
      <c r="C32" s="76">
        <v>45039</v>
      </c>
      <c r="D32" s="3" t="s">
        <v>64</v>
      </c>
      <c r="E32" s="3" t="s">
        <v>536</v>
      </c>
      <c r="F32" s="3">
        <v>3</v>
      </c>
      <c r="G32" s="3" t="s">
        <v>8249</v>
      </c>
      <c r="H32" s="3" t="s">
        <v>28</v>
      </c>
      <c r="I32" s="10" t="e">
        <f>(C32-VLOOKUP(G32,Riders!$A$2:$E$7777,4,FALSE))/365</f>
        <v>#N/A</v>
      </c>
      <c r="J32" s="3">
        <v>7</v>
      </c>
      <c r="K32" s="3">
        <v>2</v>
      </c>
      <c r="L32" s="3">
        <v>10.173999999999999</v>
      </c>
      <c r="M32" s="126">
        <f>IF(L32="","",3.6*200/(L32))</f>
        <v>70.768625909180273</v>
      </c>
      <c r="N32" s="3"/>
      <c r="O32" s="3"/>
      <c r="P32" s="126" t="str">
        <f>IF(O32="","",3.6*200/(O32))</f>
        <v/>
      </c>
      <c r="Q32" s="3"/>
      <c r="R32" s="3"/>
      <c r="S32" s="126" t="str">
        <f>IF(R32="","",3.6*200/(R32))</f>
        <v/>
      </c>
    </row>
    <row r="33" spans="1:19">
      <c r="A33" s="3" t="s">
        <v>160</v>
      </c>
      <c r="B33" s="3">
        <v>2023</v>
      </c>
      <c r="C33" s="76">
        <v>45039</v>
      </c>
      <c r="D33" s="3" t="s">
        <v>64</v>
      </c>
      <c r="E33" s="3" t="s">
        <v>536</v>
      </c>
      <c r="F33" s="3">
        <v>4</v>
      </c>
      <c r="G33" s="3" t="s">
        <v>104</v>
      </c>
      <c r="H33" s="3" t="s">
        <v>100</v>
      </c>
      <c r="I33" s="10">
        <f>(C33-VLOOKUP(G33,Riders!$A$2:$E$7777,4,FALSE))/365</f>
        <v>30.682191780821917</v>
      </c>
      <c r="J33" s="3">
        <v>10</v>
      </c>
      <c r="K33" s="3">
        <v>1</v>
      </c>
      <c r="L33" s="3" t="s">
        <v>534</v>
      </c>
      <c r="M33" s="126"/>
      <c r="N33" s="3"/>
      <c r="O33" s="3"/>
      <c r="P33" s="126" t="str">
        <f>IF(O33="","",3.6*200/(O33))</f>
        <v/>
      </c>
      <c r="Q33" s="3"/>
      <c r="R33" s="3"/>
      <c r="S33" s="126" t="str">
        <f>IF(R33="","",3.6*200/(R33))</f>
        <v/>
      </c>
    </row>
    <row r="34" spans="1:19">
      <c r="A34" s="3" t="s">
        <v>160</v>
      </c>
      <c r="B34" s="3">
        <v>2023</v>
      </c>
      <c r="C34" s="76">
        <v>45039</v>
      </c>
      <c r="D34" s="3" t="s">
        <v>64</v>
      </c>
      <c r="E34" s="3" t="s">
        <v>536</v>
      </c>
      <c r="F34" s="3">
        <v>4</v>
      </c>
      <c r="G34" s="3" t="s">
        <v>99</v>
      </c>
      <c r="H34" s="3" t="s">
        <v>100</v>
      </c>
      <c r="I34" s="10">
        <f>(C34-VLOOKUP(G34,Riders!$A$2:$E$7777,4,FALSE))/365</f>
        <v>24.032876712328768</v>
      </c>
      <c r="J34" s="3">
        <v>3</v>
      </c>
      <c r="K34" s="3">
        <v>2</v>
      </c>
      <c r="L34" s="3">
        <v>9.9640000000000004</v>
      </c>
      <c r="M34" s="126">
        <f>IF(L34="","",3.6*200/(L34))</f>
        <v>72.260136491368925</v>
      </c>
      <c r="N34" s="3"/>
      <c r="O34" s="3"/>
      <c r="P34" s="126" t="str">
        <f>IF(O34="","",3.6*200/(O34))</f>
        <v/>
      </c>
      <c r="Q34" s="3"/>
      <c r="R34" s="3"/>
      <c r="S34" s="126" t="str">
        <f>IF(R34="","",3.6*200/(R34))</f>
        <v/>
      </c>
    </row>
    <row r="35" spans="1:19">
      <c r="A35" s="3" t="s">
        <v>160</v>
      </c>
      <c r="B35" s="3">
        <v>2023</v>
      </c>
      <c r="C35" s="76">
        <v>45039</v>
      </c>
      <c r="D35" s="3" t="s">
        <v>64</v>
      </c>
      <c r="E35" s="3" t="s">
        <v>536</v>
      </c>
      <c r="F35" s="3">
        <v>5</v>
      </c>
      <c r="G35" s="3" t="s">
        <v>230</v>
      </c>
      <c r="H35" s="3" t="s">
        <v>210</v>
      </c>
      <c r="I35" s="10">
        <f>(C35-VLOOKUP(G35,Riders!$A$2:$E$7777,4,FALSE))/365</f>
        <v>24.345205479452055</v>
      </c>
      <c r="J35" s="3">
        <v>13</v>
      </c>
      <c r="K35" s="3">
        <v>1</v>
      </c>
      <c r="L35" s="3">
        <v>10.349</v>
      </c>
      <c r="M35" s="126">
        <f>IF(L35="","",3.6*200/(L35))</f>
        <v>69.571939317808486</v>
      </c>
      <c r="N35" s="3"/>
      <c r="O35" s="3"/>
      <c r="P35" s="126" t="str">
        <f>IF(O35="","",3.6*200/(O35))</f>
        <v/>
      </c>
      <c r="Q35" s="3"/>
      <c r="R35" s="3"/>
      <c r="S35" s="126" t="str">
        <f>IF(R35="","",3.6*200/(R35))</f>
        <v/>
      </c>
    </row>
    <row r="36" spans="1:19">
      <c r="A36" s="3" t="s">
        <v>160</v>
      </c>
      <c r="B36" s="3">
        <v>2023</v>
      </c>
      <c r="C36" s="76">
        <v>45039</v>
      </c>
      <c r="D36" s="3" t="s">
        <v>64</v>
      </c>
      <c r="E36" s="3" t="s">
        <v>536</v>
      </c>
      <c r="F36" s="3">
        <v>5</v>
      </c>
      <c r="G36" s="3" t="s">
        <v>47</v>
      </c>
      <c r="H36" s="3" t="s">
        <v>37</v>
      </c>
      <c r="I36" s="10">
        <f>(C36-VLOOKUP(G36,Riders!$A$2:$E$7777,4,FALSE))/365</f>
        <v>22.410958904109588</v>
      </c>
      <c r="J36" s="3">
        <v>8</v>
      </c>
      <c r="K36" s="3">
        <v>2</v>
      </c>
      <c r="L36" s="3">
        <v>10.079000000000001</v>
      </c>
      <c r="M36" s="126">
        <f>IF(L36="","",3.6*200/(L36))</f>
        <v>71.435658299434465</v>
      </c>
      <c r="N36" s="3"/>
      <c r="O36" s="3"/>
      <c r="P36" s="126" t="str">
        <f>IF(O36="","",3.6*200/(O36))</f>
        <v/>
      </c>
      <c r="Q36" s="3"/>
      <c r="R36" s="3"/>
      <c r="S36" s="126" t="str">
        <f>IF(R36="","",3.6*200/(R36))</f>
        <v/>
      </c>
    </row>
    <row r="37" spans="1:19">
      <c r="A37" s="3" t="s">
        <v>160</v>
      </c>
      <c r="B37" s="3">
        <v>2023</v>
      </c>
      <c r="C37" s="76">
        <v>45039</v>
      </c>
      <c r="D37" s="3" t="s">
        <v>64</v>
      </c>
      <c r="E37" s="3" t="s">
        <v>536</v>
      </c>
      <c r="F37" s="3">
        <v>7</v>
      </c>
      <c r="G37" s="3" t="s">
        <v>45</v>
      </c>
      <c r="H37" s="3" t="s">
        <v>1067</v>
      </c>
      <c r="I37" s="10">
        <f>(C37-VLOOKUP(G37,Riders!$A$2:$E$7777,4,FALSE))/365</f>
        <v>26.4</v>
      </c>
      <c r="J37" s="3">
        <v>11</v>
      </c>
      <c r="K37" s="3">
        <v>1</v>
      </c>
      <c r="L37" s="3">
        <v>10.155000000000001</v>
      </c>
      <c r="M37" s="126">
        <f>IF(L37="","",3.6*200/(L37))</f>
        <v>70.901033973412098</v>
      </c>
      <c r="N37" s="3"/>
      <c r="O37" s="3"/>
      <c r="P37" s="126" t="str">
        <f>IF(O37="","",3.6*200/(O37))</f>
        <v/>
      </c>
      <c r="Q37" s="3"/>
      <c r="R37" s="3"/>
      <c r="S37" s="126" t="str">
        <f>IF(R37="","",3.6*200/(R37))</f>
        <v/>
      </c>
    </row>
    <row r="38" spans="1:19">
      <c r="A38" s="3" t="s">
        <v>160</v>
      </c>
      <c r="B38" s="3">
        <v>2023</v>
      </c>
      <c r="C38" s="76">
        <v>45039</v>
      </c>
      <c r="D38" s="3" t="s">
        <v>64</v>
      </c>
      <c r="E38" s="3" t="s">
        <v>536</v>
      </c>
      <c r="F38" s="3">
        <v>7</v>
      </c>
      <c r="G38" s="3" t="s">
        <v>132</v>
      </c>
      <c r="H38" s="3" t="s">
        <v>32</v>
      </c>
      <c r="I38" s="10">
        <f>(C38-VLOOKUP(G38,Riders!$A$2:$E$7777,4,FALSE))/365</f>
        <v>23.520547945205479</v>
      </c>
      <c r="J38" s="3">
        <v>5</v>
      </c>
      <c r="K38" s="3">
        <v>2</v>
      </c>
      <c r="L38" s="3">
        <v>10.262</v>
      </c>
      <c r="M38" s="126">
        <f>IF(L38="","",3.6*200/(L38))</f>
        <v>70.161761839797308</v>
      </c>
      <c r="N38" s="3"/>
      <c r="O38" s="3"/>
      <c r="P38" s="126" t="str">
        <f>IF(O38="","",3.6*200/(O38))</f>
        <v/>
      </c>
      <c r="Q38" s="3"/>
      <c r="R38" s="3"/>
      <c r="S38" s="126" t="str">
        <f>IF(R38="","",3.6*200/(R38))</f>
        <v/>
      </c>
    </row>
    <row r="39" spans="1:19">
      <c r="A39" s="3" t="s">
        <v>160</v>
      </c>
      <c r="B39" s="3">
        <v>2023</v>
      </c>
      <c r="C39" s="76">
        <v>45039</v>
      </c>
      <c r="D39" s="3" t="s">
        <v>64</v>
      </c>
      <c r="E39" s="3" t="s">
        <v>536</v>
      </c>
      <c r="F39" s="3">
        <v>8</v>
      </c>
      <c r="G39" s="3" t="s">
        <v>165</v>
      </c>
      <c r="H39" s="3" t="s">
        <v>44</v>
      </c>
      <c r="I39" s="10">
        <f>(C39-VLOOKUP(G39,Riders!$A$2:$E$7777,4,FALSE))/365</f>
        <v>33.30958904109589</v>
      </c>
      <c r="J39" s="3">
        <v>16</v>
      </c>
      <c r="K39" s="3">
        <v>1</v>
      </c>
      <c r="L39" s="3">
        <v>10.537000000000001</v>
      </c>
      <c r="M39" s="126">
        <f>IF(L39="","",3.6*200/(L39))</f>
        <v>68.330644395938123</v>
      </c>
      <c r="N39" s="3"/>
      <c r="O39" s="3"/>
      <c r="P39" s="126" t="str">
        <f>IF(O39="","",3.6*200/(O39))</f>
        <v/>
      </c>
      <c r="Q39" s="3"/>
      <c r="R39" s="3"/>
      <c r="S39" s="126" t="str">
        <f>IF(R39="","",3.6*200/(R39))</f>
        <v/>
      </c>
    </row>
    <row r="40" spans="1:19">
      <c r="A40" s="3" t="s">
        <v>160</v>
      </c>
      <c r="B40" s="3">
        <v>2023</v>
      </c>
      <c r="C40" s="76">
        <v>45039</v>
      </c>
      <c r="D40" s="3" t="s">
        <v>64</v>
      </c>
      <c r="E40" s="3" t="s">
        <v>536</v>
      </c>
      <c r="F40" s="3">
        <v>8</v>
      </c>
      <c r="G40" s="3" t="s">
        <v>103</v>
      </c>
      <c r="H40" s="3" t="s">
        <v>37</v>
      </c>
      <c r="I40" s="10">
        <f>(C40-VLOOKUP(G40,Riders!$A$2:$E$7777,4,FALSE))/365</f>
        <v>24.312328767123287</v>
      </c>
      <c r="J40" s="3">
        <v>6</v>
      </c>
      <c r="K40" s="3">
        <v>2</v>
      </c>
      <c r="L40" s="3">
        <v>10.081</v>
      </c>
      <c r="M40" s="126">
        <f>IF(L40="","",3.6*200/(L40))</f>
        <v>71.421485963694082</v>
      </c>
      <c r="N40" s="3"/>
      <c r="O40" s="3"/>
      <c r="P40" s="126" t="str">
        <f>IF(O40="","",3.6*200/(O40))</f>
        <v/>
      </c>
      <c r="Q40" s="3"/>
      <c r="R40" s="3"/>
      <c r="S40" s="126" t="str">
        <f>IF(R40="","",3.6*200/(R40))</f>
        <v/>
      </c>
    </row>
    <row r="41" spans="1:19">
      <c r="A41" s="8" t="s">
        <v>160</v>
      </c>
      <c r="B41" s="8">
        <v>2023</v>
      </c>
      <c r="C41" s="82">
        <v>45039</v>
      </c>
      <c r="D41" s="8" t="s">
        <v>64</v>
      </c>
      <c r="E41" s="8" t="s">
        <v>536</v>
      </c>
      <c r="F41" s="8">
        <v>6</v>
      </c>
      <c r="G41" s="3" t="s">
        <v>125</v>
      </c>
      <c r="H41" s="3" t="s">
        <v>32</v>
      </c>
      <c r="I41" s="10">
        <f>(C41-VLOOKUP(G41,Riders!$A$2:$E$7777,4,FALSE))/365</f>
        <v>19.917808219178081</v>
      </c>
      <c r="J41" s="3">
        <v>12</v>
      </c>
      <c r="K41" s="3">
        <v>2</v>
      </c>
      <c r="L41" s="3">
        <v>10.180999999999999</v>
      </c>
      <c r="M41" s="126">
        <f>IF(L41="","",3.6*200/(L41))</f>
        <v>70.719968568902857</v>
      </c>
      <c r="N41" s="3"/>
      <c r="O41" s="3"/>
      <c r="P41" s="126" t="str">
        <f>IF(O41="","",3.6*200/(O41))</f>
        <v/>
      </c>
      <c r="Q41" s="3"/>
      <c r="R41" s="3"/>
      <c r="S41" s="126" t="str">
        <f>IF(R41="","",3.6*200/(R41))</f>
        <v/>
      </c>
    </row>
    <row r="42" spans="1:19">
      <c r="A42" s="3" t="s">
        <v>160</v>
      </c>
      <c r="B42" s="3">
        <v>2023</v>
      </c>
      <c r="C42" s="76">
        <v>45039</v>
      </c>
      <c r="D42" s="3" t="s">
        <v>64</v>
      </c>
      <c r="E42" s="3" t="s">
        <v>537</v>
      </c>
      <c r="F42" s="3">
        <v>3</v>
      </c>
      <c r="G42" s="3" t="s">
        <v>126</v>
      </c>
      <c r="H42" s="3" t="s">
        <v>102</v>
      </c>
      <c r="I42" s="10">
        <f>(C42-VLOOKUP(G42,Riders!$A$2:$E$7777,4,FALSE))/365</f>
        <v>24.597260273972601</v>
      </c>
      <c r="J42" s="3">
        <v>1</v>
      </c>
      <c r="K42" s="3">
        <v>1</v>
      </c>
      <c r="L42" s="3">
        <v>10.009</v>
      </c>
      <c r="M42" s="126">
        <f>IF(L42="","",3.6*200/(L42))</f>
        <v>71.935258267559192</v>
      </c>
      <c r="N42" s="3">
        <v>1</v>
      </c>
      <c r="O42" s="3">
        <v>10.071</v>
      </c>
      <c r="P42" s="126">
        <f>IF(O42="","",3.6*200/(O42))</f>
        <v>71.492403932082212</v>
      </c>
      <c r="Q42" s="3"/>
      <c r="R42" s="3"/>
      <c r="S42" s="126" t="str">
        <f>IF(R42="","",3.6*200/(R42))</f>
        <v/>
      </c>
    </row>
    <row r="43" spans="1:19">
      <c r="A43" s="3" t="s">
        <v>160</v>
      </c>
      <c r="B43" s="3">
        <v>2023</v>
      </c>
      <c r="C43" s="76">
        <v>45039</v>
      </c>
      <c r="D43" s="3" t="s">
        <v>64</v>
      </c>
      <c r="E43" s="3" t="s">
        <v>537</v>
      </c>
      <c r="F43" s="3">
        <v>1</v>
      </c>
      <c r="G43" s="3" t="s">
        <v>103</v>
      </c>
      <c r="H43" s="3" t="s">
        <v>37</v>
      </c>
      <c r="I43" s="10">
        <f>(C43-VLOOKUP(G43,Riders!$A$2:$E$7777,4,FALSE))/365</f>
        <v>24.312328767123287</v>
      </c>
      <c r="J43" s="3">
        <v>6</v>
      </c>
      <c r="K43" s="3">
        <v>2</v>
      </c>
      <c r="L43" s="3">
        <v>10.045</v>
      </c>
      <c r="M43" s="126">
        <f>IF(L43="","",3.6*200/(L43))</f>
        <v>71.677451468392235</v>
      </c>
      <c r="N43" s="3">
        <v>2</v>
      </c>
      <c r="O43" s="3">
        <v>10.516</v>
      </c>
      <c r="P43" s="126">
        <f>IF(O43="","",3.6*200/(O43))</f>
        <v>68.46709775580068</v>
      </c>
      <c r="Q43" s="3"/>
      <c r="R43" s="3"/>
      <c r="S43" s="126" t="str">
        <f>IF(R43="","",3.6*200/(R43))</f>
        <v/>
      </c>
    </row>
    <row r="44" spans="1:19">
      <c r="A44" s="3" t="s">
        <v>160</v>
      </c>
      <c r="B44" s="3">
        <v>2023</v>
      </c>
      <c r="C44" s="76">
        <v>45039</v>
      </c>
      <c r="D44" s="3" t="s">
        <v>64</v>
      </c>
      <c r="E44" s="3" t="s">
        <v>537</v>
      </c>
      <c r="F44" s="3">
        <v>1</v>
      </c>
      <c r="G44" s="3" t="s">
        <v>8283</v>
      </c>
      <c r="H44" s="3" t="s">
        <v>50</v>
      </c>
      <c r="I44" s="10" t="e">
        <f>(C44-VLOOKUP(G44,Riders!$A$2:$E$7777,4,FALSE))/365</f>
        <v>#N/A</v>
      </c>
      <c r="J44" s="3">
        <v>4</v>
      </c>
      <c r="K44" s="3">
        <v>1</v>
      </c>
      <c r="L44" s="3">
        <v>10.098000000000001</v>
      </c>
      <c r="M44" s="126">
        <f>IF(L44="","",3.6*200/(L44))</f>
        <v>71.301247771836003</v>
      </c>
      <c r="N44" s="3">
        <v>1</v>
      </c>
      <c r="O44" s="3">
        <v>10.231</v>
      </c>
      <c r="P44" s="126">
        <f>IF(O44="","",3.6*200/(O44))</f>
        <v>70.374352458215228</v>
      </c>
      <c r="Q44" s="3"/>
      <c r="R44" s="3"/>
      <c r="S44" s="126" t="str">
        <f>IF(R44="","",3.6*200/(R44))</f>
        <v/>
      </c>
    </row>
    <row r="45" spans="1:19">
      <c r="A45" s="3" t="s">
        <v>160</v>
      </c>
      <c r="B45" s="3">
        <v>2023</v>
      </c>
      <c r="C45" s="76">
        <v>45039</v>
      </c>
      <c r="D45" s="3" t="s">
        <v>64</v>
      </c>
      <c r="E45" s="3" t="s">
        <v>537</v>
      </c>
      <c r="F45" s="3">
        <v>2</v>
      </c>
      <c r="G45" s="3" t="s">
        <v>132</v>
      </c>
      <c r="H45" s="3" t="s">
        <v>32</v>
      </c>
      <c r="I45" s="10">
        <f>(C45-VLOOKUP(G45,Riders!$A$2:$E$7777,4,FALSE))/365</f>
        <v>23.520547945205479</v>
      </c>
      <c r="J45" s="3">
        <v>5</v>
      </c>
      <c r="K45" s="3">
        <v>2</v>
      </c>
      <c r="L45" s="3">
        <v>10.101000000000001</v>
      </c>
      <c r="M45" s="126">
        <f>IF(L45="","",3.6*200/(L45))</f>
        <v>71.280071280071269</v>
      </c>
      <c r="N45" s="3">
        <v>2</v>
      </c>
      <c r="O45" s="3">
        <v>10.257</v>
      </c>
      <c r="P45" s="126">
        <f>IF(O45="","",3.6*200/(O45))</f>
        <v>70.195963732085403</v>
      </c>
      <c r="Q45" s="3"/>
      <c r="R45" s="3"/>
      <c r="S45" s="126" t="str">
        <f>IF(R45="","",3.6*200/(R45))</f>
        <v/>
      </c>
    </row>
    <row r="46" spans="1:19">
      <c r="A46" s="3" t="s">
        <v>160</v>
      </c>
      <c r="B46" s="3">
        <v>2023</v>
      </c>
      <c r="C46" s="76">
        <v>45039</v>
      </c>
      <c r="D46" s="3" t="s">
        <v>64</v>
      </c>
      <c r="E46" s="3" t="s">
        <v>537</v>
      </c>
      <c r="F46" s="3">
        <v>2</v>
      </c>
      <c r="G46" s="3" t="s">
        <v>200</v>
      </c>
      <c r="H46" s="3" t="s">
        <v>44</v>
      </c>
      <c r="I46" s="10">
        <f>(C46-VLOOKUP(G46,Riders!$A$2:$E$7777,4,FALSE))/365</f>
        <v>27.778082191780822</v>
      </c>
      <c r="J46" s="3">
        <v>2</v>
      </c>
      <c r="K46" s="3">
        <v>1</v>
      </c>
      <c r="L46" s="3">
        <v>10.125</v>
      </c>
      <c r="M46" s="126">
        <f>IF(L46="","",3.6*200/(L46))</f>
        <v>71.111111111111114</v>
      </c>
      <c r="N46" s="3">
        <v>1</v>
      </c>
      <c r="O46" s="3">
        <v>10.057</v>
      </c>
      <c r="P46" s="126">
        <f>IF(O46="","",3.6*200/(O46))</f>
        <v>71.591926021676443</v>
      </c>
      <c r="Q46" s="3"/>
      <c r="R46" s="3"/>
      <c r="S46" s="126" t="str">
        <f>IF(R46="","",3.6*200/(R46))</f>
        <v/>
      </c>
    </row>
    <row r="47" spans="1:19">
      <c r="A47" s="3" t="s">
        <v>160</v>
      </c>
      <c r="B47" s="3">
        <v>2023</v>
      </c>
      <c r="C47" s="76">
        <v>45039</v>
      </c>
      <c r="D47" s="3" t="s">
        <v>64</v>
      </c>
      <c r="E47" s="3" t="s">
        <v>537</v>
      </c>
      <c r="F47" s="3">
        <v>3</v>
      </c>
      <c r="G47" s="3" t="s">
        <v>47</v>
      </c>
      <c r="H47" s="3" t="s">
        <v>37</v>
      </c>
      <c r="I47" s="10">
        <f>(C47-VLOOKUP(G47,Riders!$A$2:$E$7777,4,FALSE))/365</f>
        <v>22.410958904109588</v>
      </c>
      <c r="J47" s="3">
        <v>8</v>
      </c>
      <c r="K47" s="3">
        <v>2</v>
      </c>
      <c r="L47" s="3">
        <v>10.188000000000001</v>
      </c>
      <c r="M47" s="126">
        <f>IF(L47="","",3.6*200/(L47))</f>
        <v>70.671378091872782</v>
      </c>
      <c r="N47" s="3">
        <v>2</v>
      </c>
      <c r="O47" s="3">
        <v>10.057</v>
      </c>
      <c r="P47" s="126">
        <f>IF(O47="","",3.6*200/(O47))</f>
        <v>71.591926021676443</v>
      </c>
      <c r="Q47" s="3"/>
      <c r="R47" s="3"/>
      <c r="S47" s="126" t="str">
        <f>IF(R47="","",3.6*200/(R47))</f>
        <v/>
      </c>
    </row>
    <row r="48" spans="1:19">
      <c r="A48" s="3" t="s">
        <v>160</v>
      </c>
      <c r="B48" s="3">
        <v>2023</v>
      </c>
      <c r="C48" s="76">
        <v>45039</v>
      </c>
      <c r="D48" s="3" t="s">
        <v>64</v>
      </c>
      <c r="E48" s="3" t="s">
        <v>537</v>
      </c>
      <c r="F48" s="3">
        <v>4</v>
      </c>
      <c r="G48" s="3" t="s">
        <v>99</v>
      </c>
      <c r="H48" s="3" t="s">
        <v>100</v>
      </c>
      <c r="I48" s="10">
        <f>(C48-VLOOKUP(G48,Riders!$A$2:$E$7777,4,FALSE))/365</f>
        <v>24.032876712328768</v>
      </c>
      <c r="J48" s="3">
        <v>3</v>
      </c>
      <c r="K48" s="3">
        <v>1</v>
      </c>
      <c r="L48" s="3">
        <v>9.9879999999999995</v>
      </c>
      <c r="M48" s="126">
        <f>IF(L48="","",3.6*200/(L48))</f>
        <v>72.086503804565481</v>
      </c>
      <c r="N48" s="3">
        <v>1</v>
      </c>
      <c r="O48" s="3">
        <v>9.9719999999999995</v>
      </c>
      <c r="P48" s="126">
        <f>IF(O48="","",3.6*200/(O48))</f>
        <v>72.202166064981952</v>
      </c>
      <c r="Q48" s="3"/>
      <c r="R48" s="3"/>
      <c r="S48" s="126" t="str">
        <f>IF(R48="","",3.6*200/(R48))</f>
        <v/>
      </c>
    </row>
    <row r="49" spans="1:19">
      <c r="A49" s="3" t="s">
        <v>160</v>
      </c>
      <c r="B49" s="3">
        <v>2023</v>
      </c>
      <c r="C49" s="76">
        <v>45039</v>
      </c>
      <c r="D49" s="3" t="s">
        <v>64</v>
      </c>
      <c r="E49" s="3" t="s">
        <v>537</v>
      </c>
      <c r="F49" s="3">
        <v>4</v>
      </c>
      <c r="G49" s="3" t="s">
        <v>8249</v>
      </c>
      <c r="H49" s="3" t="s">
        <v>28</v>
      </c>
      <c r="I49" s="10" t="e">
        <f>(C49-VLOOKUP(G49,Riders!$A$2:$E$7777,4,FALSE))/365</f>
        <v>#N/A</v>
      </c>
      <c r="J49" s="3">
        <v>7</v>
      </c>
      <c r="K49" s="3">
        <v>2</v>
      </c>
      <c r="L49" s="3">
        <v>10.882</v>
      </c>
      <c r="M49" s="126">
        <f>IF(L49="","",3.6*200/(L49))</f>
        <v>66.164308031611839</v>
      </c>
      <c r="N49" s="3">
        <v>2</v>
      </c>
      <c r="O49" s="3">
        <v>9.9719999999999995</v>
      </c>
      <c r="P49" s="126">
        <f>IF(O49="","",3.6*200/(O49))</f>
        <v>72.202166064981952</v>
      </c>
      <c r="Q49" s="3"/>
      <c r="R49" s="3"/>
      <c r="S49" s="126" t="str">
        <f>IF(R49="","",3.6*200/(R49))</f>
        <v/>
      </c>
    </row>
    <row r="50" spans="1:19">
      <c r="A50" s="3" t="s">
        <v>160</v>
      </c>
      <c r="B50" s="3">
        <v>2023</v>
      </c>
      <c r="C50" s="76">
        <v>45039</v>
      </c>
      <c r="D50" s="3" t="s">
        <v>64</v>
      </c>
      <c r="E50" s="3" t="s">
        <v>538</v>
      </c>
      <c r="F50" s="3">
        <v>1</v>
      </c>
      <c r="G50" s="3" t="s">
        <v>126</v>
      </c>
      <c r="H50" s="3" t="s">
        <v>102</v>
      </c>
      <c r="I50" s="10">
        <f>(C50-VLOOKUP(G50,Riders!$A$2:$E$7777,4,FALSE))/365</f>
        <v>24.597260273972601</v>
      </c>
      <c r="J50" s="3">
        <v>1</v>
      </c>
      <c r="K50" s="3">
        <v>1</v>
      </c>
      <c r="L50" s="3">
        <v>9.9160000000000004</v>
      </c>
      <c r="M50" s="126">
        <f>IF(L50="","",3.6*200/(L50))</f>
        <v>72.609923356192013</v>
      </c>
      <c r="N50" s="3">
        <v>1</v>
      </c>
      <c r="O50" s="3">
        <v>10.098000000000001</v>
      </c>
      <c r="P50" s="126">
        <f>IF(O50="","",3.6*200/(O50))</f>
        <v>71.301247771836003</v>
      </c>
      <c r="Q50" s="3"/>
      <c r="R50" s="3"/>
      <c r="S50" s="126" t="str">
        <f>IF(R50="","",3.6*200/(R50))</f>
        <v/>
      </c>
    </row>
    <row r="51" spans="1:19">
      <c r="A51" s="3" t="s">
        <v>160</v>
      </c>
      <c r="B51" s="3">
        <v>2023</v>
      </c>
      <c r="C51" s="76">
        <v>45039</v>
      </c>
      <c r="D51" s="3" t="s">
        <v>64</v>
      </c>
      <c r="E51" s="3" t="s">
        <v>538</v>
      </c>
      <c r="F51" s="3">
        <v>1</v>
      </c>
      <c r="G51" s="3" t="s">
        <v>99</v>
      </c>
      <c r="H51" s="3" t="s">
        <v>100</v>
      </c>
      <c r="I51" s="10">
        <f>(C51-VLOOKUP(G51,Riders!$A$2:$E$7777,4,FALSE))/365</f>
        <v>24.032876712328768</v>
      </c>
      <c r="J51" s="3">
        <v>3</v>
      </c>
      <c r="K51" s="3">
        <v>2</v>
      </c>
      <c r="L51" s="3">
        <v>9.9370000000000012</v>
      </c>
      <c r="M51" s="126">
        <f>IF(L51="","",3.6*200/(L51))</f>
        <v>72.456475797524391</v>
      </c>
      <c r="N51" s="3">
        <v>2</v>
      </c>
      <c r="O51" s="3">
        <v>10.321000000000002</v>
      </c>
      <c r="P51" s="126">
        <f>IF(O51="","",3.6*200/(O51))</f>
        <v>69.760682104447227</v>
      </c>
      <c r="Q51" s="3"/>
      <c r="R51" s="3"/>
      <c r="S51" s="126" t="str">
        <f>IF(R51="","",3.6*200/(R51))</f>
        <v/>
      </c>
    </row>
    <row r="52" spans="1:19">
      <c r="A52" s="3" t="s">
        <v>160</v>
      </c>
      <c r="B52" s="3">
        <v>2023</v>
      </c>
      <c r="C52" s="76">
        <v>45039</v>
      </c>
      <c r="D52" s="3" t="s">
        <v>64</v>
      </c>
      <c r="E52" s="3" t="s">
        <v>538</v>
      </c>
      <c r="F52" s="3">
        <v>2</v>
      </c>
      <c r="G52" s="3" t="s">
        <v>200</v>
      </c>
      <c r="H52" s="3" t="s">
        <v>44</v>
      </c>
      <c r="I52" s="10">
        <f>(C52-VLOOKUP(G52,Riders!$A$2:$E$7777,4,FALSE))/365</f>
        <v>27.778082191780822</v>
      </c>
      <c r="J52" s="3">
        <v>2</v>
      </c>
      <c r="K52" s="3">
        <v>1</v>
      </c>
      <c r="L52" s="3">
        <v>10.193</v>
      </c>
      <c r="M52" s="126">
        <f>IF(L52="","",3.6*200/(L52))</f>
        <v>70.636711468654966</v>
      </c>
      <c r="N52" s="3">
        <v>1</v>
      </c>
      <c r="O52" s="3">
        <v>10.468</v>
      </c>
      <c r="P52" s="126">
        <f>IF(O52="","",3.6*200/(O52))</f>
        <v>68.781047000382117</v>
      </c>
      <c r="Q52" s="3"/>
      <c r="R52" s="3"/>
      <c r="S52" s="126" t="str">
        <f>IF(R52="","",3.6*200/(R52))</f>
        <v/>
      </c>
    </row>
    <row r="53" spans="1:19">
      <c r="A53" s="3" t="s">
        <v>160</v>
      </c>
      <c r="B53" s="3">
        <v>2023</v>
      </c>
      <c r="C53" s="76">
        <v>45039</v>
      </c>
      <c r="D53" s="3" t="s">
        <v>64</v>
      </c>
      <c r="E53" s="3" t="s">
        <v>538</v>
      </c>
      <c r="F53" s="3">
        <v>2</v>
      </c>
      <c r="G53" s="3" t="s">
        <v>8283</v>
      </c>
      <c r="H53" s="3" t="s">
        <v>50</v>
      </c>
      <c r="I53" s="10" t="e">
        <f>(C53-VLOOKUP(G53,Riders!$A$2:$E$7777,4,FALSE))/365</f>
        <v>#N/A</v>
      </c>
      <c r="J53" s="3">
        <v>4</v>
      </c>
      <c r="K53" s="3">
        <v>2</v>
      </c>
      <c r="L53" s="3">
        <v>10.234999999999999</v>
      </c>
      <c r="M53" s="126">
        <f>IF(L53="","",3.6*200/(L53))</f>
        <v>70.346849047386428</v>
      </c>
      <c r="N53" s="3">
        <v>2</v>
      </c>
      <c r="O53" s="3">
        <v>11.647</v>
      </c>
      <c r="P53" s="126">
        <f>IF(O53="","",3.6*200/(O53))</f>
        <v>61.818494032798142</v>
      </c>
      <c r="Q53" s="3"/>
      <c r="R53" s="3"/>
      <c r="S53" s="126" t="str">
        <f>IF(R53="","",3.6*200/(R53))</f>
        <v/>
      </c>
    </row>
    <row r="54" spans="1:19">
      <c r="A54" s="3" t="s">
        <v>160</v>
      </c>
      <c r="B54" s="3">
        <v>2023</v>
      </c>
      <c r="C54" s="76">
        <v>45039</v>
      </c>
      <c r="D54" s="3" t="s">
        <v>64</v>
      </c>
      <c r="E54" s="3" t="s">
        <v>62</v>
      </c>
      <c r="F54" s="3" t="s">
        <v>539</v>
      </c>
      <c r="G54" s="3" t="s">
        <v>126</v>
      </c>
      <c r="H54" s="3" t="s">
        <v>102</v>
      </c>
      <c r="I54" s="10">
        <f>(C54-VLOOKUP(G54,Riders!$A$2:$E$7777,4,FALSE))/365</f>
        <v>24.597260273972601</v>
      </c>
      <c r="J54" s="3">
        <v>1</v>
      </c>
      <c r="K54" s="3">
        <v>1</v>
      </c>
      <c r="L54" s="3">
        <v>10.141</v>
      </c>
      <c r="M54" s="126">
        <f>IF(L54="","",3.6*200/(L54))</f>
        <v>70.998915294349672</v>
      </c>
      <c r="N54" s="3">
        <v>1</v>
      </c>
      <c r="O54" s="3">
        <v>10.143000000000001</v>
      </c>
      <c r="P54" s="126">
        <f>IF(O54="","",3.6*200/(O54))</f>
        <v>70.98491570541259</v>
      </c>
      <c r="Q54" s="3"/>
      <c r="R54" s="3"/>
      <c r="S54" s="126" t="str">
        <f>IF(R54="","",3.6*200/(R54))</f>
        <v/>
      </c>
    </row>
    <row r="55" spans="1:19">
      <c r="A55" s="3" t="s">
        <v>160</v>
      </c>
      <c r="B55" s="3">
        <v>2023</v>
      </c>
      <c r="C55" s="76">
        <v>45039</v>
      </c>
      <c r="D55" s="3" t="s">
        <v>64</v>
      </c>
      <c r="E55" s="3" t="s">
        <v>62</v>
      </c>
      <c r="F55" s="3" t="s">
        <v>539</v>
      </c>
      <c r="G55" s="3" t="s">
        <v>200</v>
      </c>
      <c r="H55" s="3" t="s">
        <v>44</v>
      </c>
      <c r="I55" s="10">
        <f>(C55-VLOOKUP(G55,Riders!$A$2:$E$7777,4,FALSE))/365</f>
        <v>27.778082191780822</v>
      </c>
      <c r="J55" s="3">
        <v>2</v>
      </c>
      <c r="K55" s="3">
        <v>2</v>
      </c>
      <c r="L55" s="3">
        <v>10.195</v>
      </c>
      <c r="M55" s="126">
        <f>IF(L55="","",3.6*200/(L55))</f>
        <v>70.62285434036292</v>
      </c>
      <c r="N55" s="3">
        <v>2</v>
      </c>
      <c r="O55" s="3">
        <v>10.211</v>
      </c>
      <c r="P55" s="126">
        <f>IF(O55="","",3.6*200/(O55))</f>
        <v>70.512192733326799</v>
      </c>
      <c r="Q55" s="3"/>
      <c r="R55" s="3"/>
      <c r="S55" s="126" t="str">
        <f>IF(R55="","",3.6*200/(R55))</f>
        <v/>
      </c>
    </row>
    <row r="56" spans="1:19">
      <c r="A56" s="3" t="s">
        <v>160</v>
      </c>
      <c r="B56" s="3">
        <v>2023</v>
      </c>
      <c r="C56" s="76">
        <v>45039</v>
      </c>
      <c r="D56" s="3" t="s">
        <v>64</v>
      </c>
      <c r="E56" s="3" t="s">
        <v>62</v>
      </c>
      <c r="F56" s="3" t="s">
        <v>540</v>
      </c>
      <c r="G56" s="3" t="s">
        <v>99</v>
      </c>
      <c r="H56" s="3" t="s">
        <v>100</v>
      </c>
      <c r="I56" s="10">
        <f>(C56-VLOOKUP(G56,Riders!$A$2:$E$7777,4,FALSE))/365</f>
        <v>24.032876712328768</v>
      </c>
      <c r="J56" s="3">
        <v>3</v>
      </c>
      <c r="K56" s="3">
        <v>1</v>
      </c>
      <c r="L56" s="3">
        <v>10.257</v>
      </c>
      <c r="M56" s="126">
        <f>IF(L56="","",3.6*200/(L56))</f>
        <v>70.195963732085403</v>
      </c>
      <c r="N56" s="3">
        <v>1</v>
      </c>
      <c r="O56" s="3">
        <v>11.393000000000001</v>
      </c>
      <c r="P56" s="126">
        <f>IF(O56="","",3.6*200/(O56))</f>
        <v>63.196699727903095</v>
      </c>
      <c r="Q56" s="3"/>
      <c r="R56" s="3"/>
      <c r="S56" s="126" t="str">
        <f>IF(R56="","",3.6*200/(R56))</f>
        <v/>
      </c>
    </row>
    <row r="57" spans="1:19">
      <c r="A57" s="3" t="s">
        <v>160</v>
      </c>
      <c r="B57" s="3">
        <v>2023</v>
      </c>
      <c r="C57" s="76">
        <v>45039</v>
      </c>
      <c r="D57" s="3" t="s">
        <v>64</v>
      </c>
      <c r="E57" s="3" t="s">
        <v>62</v>
      </c>
      <c r="F57" s="3" t="s">
        <v>540</v>
      </c>
      <c r="G57" s="3" t="s">
        <v>8283</v>
      </c>
      <c r="H57" s="3" t="s">
        <v>50</v>
      </c>
      <c r="I57" s="10" t="e">
        <f>(C57-VLOOKUP(G57,Riders!$A$2:$E$7777,4,FALSE))/365</f>
        <v>#N/A</v>
      </c>
      <c r="J57" s="3">
        <v>4</v>
      </c>
      <c r="K57" s="3">
        <v>2</v>
      </c>
      <c r="L57" s="3">
        <v>10.440999999999999</v>
      </c>
      <c r="M57" s="126">
        <f>IF(L57="","",3.6*200/(L57))</f>
        <v>68.958911981610967</v>
      </c>
      <c r="N57" s="3">
        <v>2</v>
      </c>
      <c r="O57" s="3">
        <v>16.795000000000002</v>
      </c>
      <c r="P57" s="126">
        <f>IF(O57="","",3.6*200/(O57))</f>
        <v>42.869901756475137</v>
      </c>
      <c r="Q57" s="3"/>
      <c r="R57" s="3"/>
      <c r="S57" s="126" t="str">
        <f>IF(R57="","",3.6*200/(R57))</f>
        <v/>
      </c>
    </row>
    <row r="58" spans="1:19">
      <c r="A58" s="1" t="s">
        <v>1116</v>
      </c>
      <c r="B58" s="1">
        <v>2023</v>
      </c>
      <c r="C58" s="2">
        <v>45002</v>
      </c>
      <c r="D58" s="1" t="s">
        <v>64</v>
      </c>
      <c r="E58" s="3" t="s">
        <v>533</v>
      </c>
      <c r="F58" s="3">
        <v>1</v>
      </c>
      <c r="G58" s="3" t="s">
        <v>467</v>
      </c>
      <c r="H58" s="3" t="s">
        <v>30</v>
      </c>
      <c r="I58" s="10">
        <f>(C58-VLOOKUP(G58,Riders!$A$2:$E$7777,4,FALSE))/365</f>
        <v>23.654794520547945</v>
      </c>
      <c r="J58" s="3">
        <v>3</v>
      </c>
      <c r="K58" s="3">
        <v>1</v>
      </c>
      <c r="L58" s="84">
        <v>10.775</v>
      </c>
      <c r="M58" s="126">
        <f>IF(L58="","",3.6*200/(L58))</f>
        <v>66.821345707656604</v>
      </c>
      <c r="N58" s="153"/>
      <c r="O58" s="153"/>
      <c r="P58" s="126" t="str">
        <f>IF(O58="","",3.6*200/(O58))</f>
        <v/>
      </c>
      <c r="Q58" s="153"/>
      <c r="R58" s="153"/>
      <c r="S58" s="126" t="str">
        <f>IF(R58="","",3.6*200/(R58))</f>
        <v/>
      </c>
    </row>
    <row r="59" spans="1:19">
      <c r="A59" s="1" t="s">
        <v>1116</v>
      </c>
      <c r="B59" s="1">
        <v>2023</v>
      </c>
      <c r="C59" s="2">
        <v>45002</v>
      </c>
      <c r="D59" s="1" t="s">
        <v>64</v>
      </c>
      <c r="E59" s="3" t="s">
        <v>533</v>
      </c>
      <c r="F59" s="3">
        <v>1</v>
      </c>
      <c r="G59" s="3" t="s">
        <v>170</v>
      </c>
      <c r="H59" s="3" t="s">
        <v>40</v>
      </c>
      <c r="I59" s="10">
        <f>(C59-VLOOKUP(G59,Riders!$A$2:$E$7777,4,FALSE))/365</f>
        <v>24.421917808219177</v>
      </c>
      <c r="J59" s="3">
        <v>28</v>
      </c>
      <c r="K59" s="3">
        <v>2</v>
      </c>
      <c r="L59" s="84">
        <v>11.065</v>
      </c>
      <c r="M59" s="126">
        <f>IF(L59="","",3.6*200/(L59))</f>
        <v>65.07004066877542</v>
      </c>
      <c r="N59" s="153"/>
      <c r="O59" s="153"/>
      <c r="P59" s="126" t="str">
        <f>IF(O59="","",3.6*200/(O59))</f>
        <v/>
      </c>
      <c r="Q59" s="153"/>
      <c r="R59" s="153"/>
      <c r="S59" s="126" t="str">
        <f>IF(R59="","",3.6*200/(R59))</f>
        <v/>
      </c>
    </row>
    <row r="60" spans="1:19">
      <c r="A60" s="1" t="s">
        <v>1116</v>
      </c>
      <c r="B60" s="1">
        <v>2023</v>
      </c>
      <c r="C60" s="2">
        <v>45002</v>
      </c>
      <c r="D60" s="1" t="s">
        <v>64</v>
      </c>
      <c r="E60" s="3" t="s">
        <v>533</v>
      </c>
      <c r="F60" s="3">
        <v>2</v>
      </c>
      <c r="G60" s="3" t="s">
        <v>126</v>
      </c>
      <c r="H60" s="3" t="s">
        <v>102</v>
      </c>
      <c r="I60" s="10">
        <f>(C60-VLOOKUP(G60,Riders!$A$2:$E$7777,4,FALSE))/365</f>
        <v>24.495890410958904</v>
      </c>
      <c r="J60" s="3">
        <v>10</v>
      </c>
      <c r="K60" s="3">
        <v>1</v>
      </c>
      <c r="L60" s="84">
        <v>10.505000000000001</v>
      </c>
      <c r="M60" s="126">
        <f>IF(L60="","",3.6*200/(L60))</f>
        <v>68.538791051880054</v>
      </c>
      <c r="N60" s="153"/>
      <c r="O60" s="153"/>
      <c r="P60" s="126" t="str">
        <f>IF(O60="","",3.6*200/(O60))</f>
        <v/>
      </c>
      <c r="Q60" s="153"/>
      <c r="R60" s="153"/>
      <c r="S60" s="126" t="str">
        <f>IF(R60="","",3.6*200/(R60))</f>
        <v/>
      </c>
    </row>
    <row r="61" spans="1:19">
      <c r="A61" s="1" t="s">
        <v>1116</v>
      </c>
      <c r="B61" s="1">
        <v>2023</v>
      </c>
      <c r="C61" s="2">
        <v>45002</v>
      </c>
      <c r="D61" s="1" t="s">
        <v>64</v>
      </c>
      <c r="E61" s="3" t="s">
        <v>533</v>
      </c>
      <c r="F61" s="3">
        <v>2</v>
      </c>
      <c r="G61" s="3" t="s">
        <v>113</v>
      </c>
      <c r="H61" s="3" t="s">
        <v>114</v>
      </c>
      <c r="I61" s="10">
        <f>(C61-VLOOKUP(G61,Riders!$A$2:$E$7777,4,FALSE))/365</f>
        <v>28.098630136986301</v>
      </c>
      <c r="J61" s="3">
        <v>27</v>
      </c>
      <c r="K61" s="3">
        <v>2</v>
      </c>
      <c r="L61" s="84">
        <v>10.574000000000002</v>
      </c>
      <c r="M61" s="126">
        <f>IF(L61="","",3.6*200/(L61))</f>
        <v>68.091545299791932</v>
      </c>
      <c r="N61" s="153"/>
      <c r="O61" s="153"/>
      <c r="P61" s="126" t="str">
        <f>IF(O61="","",3.6*200/(O61))</f>
        <v/>
      </c>
      <c r="Q61" s="153"/>
      <c r="R61" s="153"/>
      <c r="S61" s="126" t="str">
        <f>IF(R61="","",3.6*200/(R61))</f>
        <v/>
      </c>
    </row>
    <row r="62" spans="1:19">
      <c r="A62" s="1" t="s">
        <v>1116</v>
      </c>
      <c r="B62" s="1">
        <v>2023</v>
      </c>
      <c r="C62" s="2">
        <v>45002</v>
      </c>
      <c r="D62" s="1" t="s">
        <v>64</v>
      </c>
      <c r="E62" s="3" t="s">
        <v>533</v>
      </c>
      <c r="F62" s="3">
        <v>3</v>
      </c>
      <c r="G62" s="3" t="s">
        <v>101</v>
      </c>
      <c r="H62" s="3" t="s">
        <v>102</v>
      </c>
      <c r="I62" s="10">
        <f>(C62-VLOOKUP(G62,Riders!$A$2:$E$7777,4,FALSE))/365</f>
        <v>29.142465753424659</v>
      </c>
      <c r="J62" s="3">
        <v>16</v>
      </c>
      <c r="K62" s="3">
        <v>1</v>
      </c>
      <c r="L62" s="84">
        <v>10.247999999999999</v>
      </c>
      <c r="M62" s="126">
        <f>IF(L62="","",3.6*200/(L62))</f>
        <v>70.257611241217802</v>
      </c>
      <c r="N62" s="153"/>
      <c r="O62" s="153"/>
      <c r="P62" s="126" t="str">
        <f>IF(O62="","",3.6*200/(O62))</f>
        <v/>
      </c>
      <c r="Q62" s="153"/>
      <c r="R62" s="153"/>
      <c r="S62" s="126" t="str">
        <f>IF(R62="","",3.6*200/(R62))</f>
        <v/>
      </c>
    </row>
    <row r="63" spans="1:19">
      <c r="A63" s="1" t="s">
        <v>1116</v>
      </c>
      <c r="B63" s="1">
        <v>2023</v>
      </c>
      <c r="C63" s="2">
        <v>45002</v>
      </c>
      <c r="D63" s="1" t="s">
        <v>64</v>
      </c>
      <c r="E63" s="3" t="s">
        <v>533</v>
      </c>
      <c r="F63" s="3">
        <v>3</v>
      </c>
      <c r="G63" s="3" t="s">
        <v>103</v>
      </c>
      <c r="H63" s="3" t="s">
        <v>37</v>
      </c>
      <c r="I63" s="10">
        <f>(C63-VLOOKUP(G63,Riders!$A$2:$E$7777,4,FALSE))/365</f>
        <v>24.210958904109589</v>
      </c>
      <c r="J63" s="3">
        <v>17</v>
      </c>
      <c r="K63" s="3">
        <v>2</v>
      </c>
      <c r="L63" s="84" t="s">
        <v>534</v>
      </c>
      <c r="M63" s="126"/>
      <c r="N63" s="153"/>
      <c r="O63" s="153"/>
      <c r="P63" s="126" t="str">
        <f>IF(O63="","",3.6*200/(O63))</f>
        <v/>
      </c>
      <c r="Q63" s="153"/>
      <c r="R63" s="153"/>
      <c r="S63" s="126" t="str">
        <f>IF(R63="","",3.6*200/(R63))</f>
        <v/>
      </c>
    </row>
    <row r="64" spans="1:19">
      <c r="A64" s="1" t="s">
        <v>1116</v>
      </c>
      <c r="B64" s="1">
        <v>2023</v>
      </c>
      <c r="C64" s="2">
        <v>45002</v>
      </c>
      <c r="D64" s="1" t="s">
        <v>64</v>
      </c>
      <c r="E64" s="3" t="s">
        <v>533</v>
      </c>
      <c r="F64" s="3">
        <v>4</v>
      </c>
      <c r="G64" s="3" t="s">
        <v>106</v>
      </c>
      <c r="H64" s="3" t="s">
        <v>107</v>
      </c>
      <c r="I64" s="10">
        <f>(C64-VLOOKUP(G64,Riders!$A$2:$E$7777,4,FALSE))/365</f>
        <v>29.427397260273974</v>
      </c>
      <c r="J64" s="3">
        <v>5</v>
      </c>
      <c r="K64" s="3">
        <v>1</v>
      </c>
      <c r="L64" s="84">
        <v>10.007</v>
      </c>
      <c r="M64" s="126">
        <f>IF(L64="","",3.6*200/(L64))</f>
        <v>71.949635255321283</v>
      </c>
      <c r="N64" s="153"/>
      <c r="O64" s="153"/>
      <c r="P64" s="126" t="str">
        <f>IF(O64="","",3.6*200/(O64))</f>
        <v/>
      </c>
      <c r="Q64" s="153"/>
      <c r="R64" s="153"/>
      <c r="S64" s="126" t="str">
        <f>IF(R64="","",3.6*200/(R64))</f>
        <v/>
      </c>
    </row>
    <row r="65" spans="1:19">
      <c r="A65" s="1" t="s">
        <v>1116</v>
      </c>
      <c r="B65" s="1">
        <v>2023</v>
      </c>
      <c r="C65" s="2">
        <v>45002</v>
      </c>
      <c r="D65" s="1" t="s">
        <v>64</v>
      </c>
      <c r="E65" s="3" t="s">
        <v>533</v>
      </c>
      <c r="F65" s="3">
        <v>4</v>
      </c>
      <c r="G65" s="3" t="s">
        <v>122</v>
      </c>
      <c r="H65" s="3" t="s">
        <v>33</v>
      </c>
      <c r="I65" s="10">
        <f>(C65-VLOOKUP(G65,Riders!$A$2:$E$7777,4,FALSE))/365</f>
        <v>27.435616438356163</v>
      </c>
      <c r="J65" s="3">
        <v>26</v>
      </c>
      <c r="K65" s="3">
        <v>2</v>
      </c>
      <c r="L65" s="84">
        <v>10.202999999999999</v>
      </c>
      <c r="M65" s="126">
        <f>IF(L65="","",3.6*200/(L65))</f>
        <v>70.567480152896209</v>
      </c>
      <c r="N65" s="153"/>
      <c r="O65" s="153"/>
      <c r="P65" s="126" t="str">
        <f>IF(O65="","",3.6*200/(O65))</f>
        <v/>
      </c>
      <c r="Q65" s="153"/>
      <c r="R65" s="153"/>
      <c r="S65" s="126" t="str">
        <f>IF(R65="","",3.6*200/(R65))</f>
        <v/>
      </c>
    </row>
    <row r="66" spans="1:19">
      <c r="A66" s="1" t="s">
        <v>1116</v>
      </c>
      <c r="B66" s="1">
        <v>2023</v>
      </c>
      <c r="C66" s="2">
        <v>45002</v>
      </c>
      <c r="D66" s="1" t="s">
        <v>64</v>
      </c>
      <c r="E66" s="3" t="s">
        <v>533</v>
      </c>
      <c r="F66" s="3">
        <v>5</v>
      </c>
      <c r="G66" s="3" t="s">
        <v>98</v>
      </c>
      <c r="H66" s="3" t="s">
        <v>42</v>
      </c>
      <c r="I66" s="10">
        <f>(C66-VLOOKUP(G66,Riders!$A$2:$E$7777,4,FALSE))/365</f>
        <v>24.4</v>
      </c>
      <c r="J66" s="3">
        <v>11</v>
      </c>
      <c r="K66" s="3">
        <v>1</v>
      </c>
      <c r="L66" s="84">
        <v>10.699</v>
      </c>
      <c r="M66" s="126">
        <f>IF(L66="","",3.6*200/(L66))</f>
        <v>67.296008972801204</v>
      </c>
      <c r="N66" s="153"/>
      <c r="O66" s="153"/>
      <c r="P66" s="126" t="str">
        <f>IF(O66="","",3.6*200/(O66))</f>
        <v/>
      </c>
      <c r="Q66" s="153"/>
      <c r="R66" s="153"/>
      <c r="S66" s="126" t="str">
        <f>IF(R66="","",3.6*200/(R66))</f>
        <v/>
      </c>
    </row>
    <row r="67" spans="1:19">
      <c r="A67" s="1" t="s">
        <v>1116</v>
      </c>
      <c r="B67" s="1">
        <v>2023</v>
      </c>
      <c r="C67" s="2">
        <v>45002</v>
      </c>
      <c r="D67" s="1" t="s">
        <v>64</v>
      </c>
      <c r="E67" s="3" t="s">
        <v>533</v>
      </c>
      <c r="F67" s="3">
        <v>5</v>
      </c>
      <c r="G67" s="3" t="s">
        <v>55</v>
      </c>
      <c r="H67" s="3" t="s">
        <v>56</v>
      </c>
      <c r="I67" s="10">
        <f>(C67-VLOOKUP(G67,Riders!$A$2:$E$7777,4,FALSE))/365</f>
        <v>23.17808219178082</v>
      </c>
      <c r="J67" s="3">
        <v>25</v>
      </c>
      <c r="K67" s="3">
        <v>2</v>
      </c>
      <c r="L67" s="84">
        <v>10.807</v>
      </c>
      <c r="M67" s="126">
        <f>IF(L67="","",3.6*200/(L67))</f>
        <v>66.62348477838438</v>
      </c>
      <c r="N67" s="153"/>
      <c r="O67" s="153"/>
      <c r="P67" s="126" t="str">
        <f>IF(O67="","",3.6*200/(O67))</f>
        <v/>
      </c>
      <c r="Q67" s="153"/>
      <c r="R67" s="153"/>
      <c r="S67" s="126" t="str">
        <f>IF(R67="","",3.6*200/(R67))</f>
        <v/>
      </c>
    </row>
    <row r="68" spans="1:19">
      <c r="A68" s="1" t="s">
        <v>1116</v>
      </c>
      <c r="B68" s="1">
        <v>2023</v>
      </c>
      <c r="C68" s="2">
        <v>45002</v>
      </c>
      <c r="D68" s="1" t="s">
        <v>64</v>
      </c>
      <c r="E68" s="3" t="s">
        <v>533</v>
      </c>
      <c r="F68" s="3">
        <v>6</v>
      </c>
      <c r="G68" s="3" t="s">
        <v>123</v>
      </c>
      <c r="H68" s="3" t="s">
        <v>73</v>
      </c>
      <c r="I68" s="10">
        <f>(C68-VLOOKUP(G68,Riders!$A$2:$E$7777,4,FALSE))/365</f>
        <v>26.101369863013698</v>
      </c>
      <c r="J68" s="3">
        <v>6</v>
      </c>
      <c r="K68" s="3">
        <v>1</v>
      </c>
      <c r="L68" s="84">
        <v>10.273</v>
      </c>
      <c r="M68" s="126">
        <f>IF(L68="","",3.6*200/(L68))</f>
        <v>70.086634868100845</v>
      </c>
      <c r="N68" s="153"/>
      <c r="O68" s="153"/>
      <c r="P68" s="126" t="str">
        <f>IF(O68="","",3.6*200/(O68))</f>
        <v/>
      </c>
      <c r="Q68" s="153"/>
      <c r="R68" s="153"/>
      <c r="S68" s="126" t="str">
        <f>IF(R68="","",3.6*200/(R68))</f>
        <v/>
      </c>
    </row>
    <row r="69" spans="1:19">
      <c r="A69" s="1" t="s">
        <v>1116</v>
      </c>
      <c r="B69" s="1">
        <v>2023</v>
      </c>
      <c r="C69" s="2">
        <v>45002</v>
      </c>
      <c r="D69" s="1" t="s">
        <v>64</v>
      </c>
      <c r="E69" s="3" t="s">
        <v>533</v>
      </c>
      <c r="F69" s="3">
        <v>6</v>
      </c>
      <c r="G69" s="3" t="s">
        <v>38</v>
      </c>
      <c r="H69" s="3" t="s">
        <v>28</v>
      </c>
      <c r="I69" s="10">
        <f>(C69-VLOOKUP(G69,Riders!$A$2:$E$7777,4,FALSE))/365</f>
        <v>27.169863013698631</v>
      </c>
      <c r="J69" s="3">
        <v>24</v>
      </c>
      <c r="K69" s="3">
        <v>2</v>
      </c>
      <c r="L69" s="84">
        <v>10.484999999999999</v>
      </c>
      <c r="M69" s="126">
        <f>IF(L69="","",3.6*200/(L69))</f>
        <v>68.669527896995717</v>
      </c>
      <c r="N69" s="153"/>
      <c r="O69" s="153"/>
      <c r="P69" s="126" t="str">
        <f>IF(O69="","",3.6*200/(O69))</f>
        <v/>
      </c>
      <c r="Q69" s="153"/>
      <c r="R69" s="153"/>
      <c r="S69" s="126" t="str">
        <f>IF(R69="","",3.6*200/(R69))</f>
        <v/>
      </c>
    </row>
    <row r="70" spans="1:19">
      <c r="A70" s="1" t="s">
        <v>1116</v>
      </c>
      <c r="B70" s="1">
        <v>2023</v>
      </c>
      <c r="C70" s="2">
        <v>45002</v>
      </c>
      <c r="D70" s="1" t="s">
        <v>64</v>
      </c>
      <c r="E70" s="3" t="s">
        <v>533</v>
      </c>
      <c r="F70" s="3">
        <v>7</v>
      </c>
      <c r="G70" s="3" t="s">
        <v>97</v>
      </c>
      <c r="H70" s="3" t="s">
        <v>26</v>
      </c>
      <c r="I70" s="10">
        <f>(C70-VLOOKUP(G70,Riders!$A$2:$E$7777,4,FALSE))/365</f>
        <v>25.92876712328767</v>
      </c>
      <c r="J70" s="3">
        <v>7</v>
      </c>
      <c r="K70" s="3">
        <v>1</v>
      </c>
      <c r="L70" s="84">
        <v>10.372999999999999</v>
      </c>
      <c r="M70" s="126">
        <f>IF(L70="","",3.6*200/(L70))</f>
        <v>69.410970789549793</v>
      </c>
      <c r="N70" s="153"/>
      <c r="O70" s="153"/>
      <c r="P70" s="126" t="str">
        <f>IF(O70="","",3.6*200/(O70))</f>
        <v/>
      </c>
      <c r="Q70" s="153"/>
      <c r="R70" s="153"/>
      <c r="S70" s="126" t="str">
        <f>IF(R70="","",3.6*200/(R70))</f>
        <v/>
      </c>
    </row>
    <row r="71" spans="1:19">
      <c r="A71" s="1" t="s">
        <v>1116</v>
      </c>
      <c r="B71" s="1">
        <v>2023</v>
      </c>
      <c r="C71" s="2">
        <v>45002</v>
      </c>
      <c r="D71" s="1" t="s">
        <v>64</v>
      </c>
      <c r="E71" s="3" t="s">
        <v>533</v>
      </c>
      <c r="F71" s="3">
        <v>7</v>
      </c>
      <c r="G71" s="3" t="s">
        <v>91</v>
      </c>
      <c r="H71" s="3" t="s">
        <v>50</v>
      </c>
      <c r="I71" s="10">
        <f>(C71-VLOOKUP(G71,Riders!$A$2:$E$7777,4,FALSE))/365</f>
        <v>27.323287671232876</v>
      </c>
      <c r="J71" s="3">
        <v>23</v>
      </c>
      <c r="K71" s="3">
        <v>2</v>
      </c>
      <c r="L71" s="84">
        <v>10.61</v>
      </c>
      <c r="M71" s="126">
        <f>IF(L71="","",3.6*200/(L71))</f>
        <v>67.86050895381716</v>
      </c>
      <c r="N71" s="153"/>
      <c r="O71" s="153"/>
      <c r="P71" s="126" t="str">
        <f>IF(O71="","",3.6*200/(O71))</f>
        <v/>
      </c>
      <c r="Q71" s="153"/>
      <c r="R71" s="153"/>
      <c r="S71" s="126" t="str">
        <f>IF(R71="","",3.6*200/(R71))</f>
        <v/>
      </c>
    </row>
    <row r="72" spans="1:19">
      <c r="A72" s="1" t="s">
        <v>1116</v>
      </c>
      <c r="B72" s="1">
        <v>2023</v>
      </c>
      <c r="C72" s="2">
        <v>45002</v>
      </c>
      <c r="D72" s="1" t="s">
        <v>64</v>
      </c>
      <c r="E72" s="3" t="s">
        <v>533</v>
      </c>
      <c r="F72" s="3">
        <v>8</v>
      </c>
      <c r="G72" s="3" t="s">
        <v>169</v>
      </c>
      <c r="H72" s="3" t="s">
        <v>80</v>
      </c>
      <c r="I72" s="10">
        <f>(C72-VLOOKUP(G72,Riders!$A$2:$E$7777,4,FALSE))/365</f>
        <v>32.726027397260275</v>
      </c>
      <c r="J72" s="3">
        <v>15</v>
      </c>
      <c r="K72" s="3">
        <v>1</v>
      </c>
      <c r="L72" s="84">
        <v>10.446999999999999</v>
      </c>
      <c r="M72" s="126">
        <f>IF(L72="","",3.6*200/(L72))</f>
        <v>68.919306978079831</v>
      </c>
      <c r="N72" s="153"/>
      <c r="O72" s="153"/>
      <c r="P72" s="126" t="str">
        <f>IF(O72="","",3.6*200/(O72))</f>
        <v/>
      </c>
      <c r="Q72" s="153"/>
      <c r="R72" s="153"/>
      <c r="S72" s="126" t="str">
        <f>IF(R72="","",3.6*200/(R72))</f>
        <v/>
      </c>
    </row>
    <row r="73" spans="1:19">
      <c r="A73" s="1" t="s">
        <v>1116</v>
      </c>
      <c r="B73" s="1">
        <v>2023</v>
      </c>
      <c r="C73" s="2">
        <v>45002</v>
      </c>
      <c r="D73" s="1" t="s">
        <v>64</v>
      </c>
      <c r="E73" s="3" t="s">
        <v>533</v>
      </c>
      <c r="F73" s="3">
        <v>8</v>
      </c>
      <c r="G73" s="3" t="s">
        <v>535</v>
      </c>
      <c r="H73" s="3" t="s">
        <v>226</v>
      </c>
      <c r="I73" s="10">
        <f>(C73-VLOOKUP(G73,Riders!$A$2:$E$7777,4,FALSE))/365</f>
        <v>22.005479452054793</v>
      </c>
      <c r="J73" s="3">
        <v>18</v>
      </c>
      <c r="K73" s="3">
        <v>2</v>
      </c>
      <c r="L73" s="84">
        <v>10.447999999999999</v>
      </c>
      <c r="M73" s="126">
        <f>IF(L73="","",3.6*200/(L73))</f>
        <v>68.91271056661563</v>
      </c>
      <c r="N73" s="153"/>
      <c r="O73" s="153"/>
      <c r="P73" s="126" t="str">
        <f>IF(O73="","",3.6*200/(O73))</f>
        <v/>
      </c>
      <c r="Q73" s="153"/>
      <c r="R73" s="153"/>
      <c r="S73" s="126" t="str">
        <f>IF(R73="","",3.6*200/(R73))</f>
        <v/>
      </c>
    </row>
    <row r="74" spans="1:19">
      <c r="A74" s="1" t="s">
        <v>1116</v>
      </c>
      <c r="B74" s="1">
        <v>2023</v>
      </c>
      <c r="C74" s="2">
        <v>45002</v>
      </c>
      <c r="D74" s="1" t="s">
        <v>64</v>
      </c>
      <c r="E74" s="3" t="s">
        <v>533</v>
      </c>
      <c r="F74" s="3">
        <v>9</v>
      </c>
      <c r="G74" s="3" t="s">
        <v>96</v>
      </c>
      <c r="H74" s="3" t="s">
        <v>166</v>
      </c>
      <c r="I74" s="10">
        <f>(C74-VLOOKUP(G74,Riders!$A$2:$E$7777,4,FALSE))/365</f>
        <v>29.216438356164385</v>
      </c>
      <c r="J74" s="3">
        <v>8</v>
      </c>
      <c r="K74" s="3">
        <v>1</v>
      </c>
      <c r="L74" s="84">
        <v>10.384</v>
      </c>
      <c r="M74" s="126">
        <f>IF(L74="","",3.6*200/(L74))</f>
        <v>69.337442218798145</v>
      </c>
      <c r="N74" s="153"/>
      <c r="O74" s="153"/>
      <c r="P74" s="126" t="str">
        <f>IF(O74="","",3.6*200/(O74))</f>
        <v/>
      </c>
      <c r="Q74" s="153"/>
      <c r="R74" s="153"/>
      <c r="S74" s="126" t="str">
        <f>IF(R74="","",3.6*200/(R74))</f>
        <v/>
      </c>
    </row>
    <row r="75" spans="1:19">
      <c r="A75" s="1" t="s">
        <v>1116</v>
      </c>
      <c r="B75" s="1">
        <v>2023</v>
      </c>
      <c r="C75" s="2">
        <v>45002</v>
      </c>
      <c r="D75" s="1" t="s">
        <v>64</v>
      </c>
      <c r="E75" s="3" t="s">
        <v>533</v>
      </c>
      <c r="F75" s="3">
        <v>9</v>
      </c>
      <c r="G75" s="3" t="s">
        <v>41</v>
      </c>
      <c r="H75" s="3" t="s">
        <v>42</v>
      </c>
      <c r="I75" s="10">
        <f>(C75-VLOOKUP(G75,Riders!$A$2:$E$7777,4,FALSE))/365</f>
        <v>22.476712328767125</v>
      </c>
      <c r="J75" s="3">
        <v>19</v>
      </c>
      <c r="K75" s="3">
        <v>2</v>
      </c>
      <c r="L75" s="84">
        <v>10.47</v>
      </c>
      <c r="M75" s="126">
        <f>IF(L75="","",3.6*200/(L75))</f>
        <v>68.767908309455578</v>
      </c>
      <c r="N75" s="153"/>
      <c r="O75" s="153"/>
      <c r="P75" s="126" t="str">
        <f>IF(O75="","",3.6*200/(O75))</f>
        <v/>
      </c>
      <c r="Q75" s="153"/>
      <c r="R75" s="153"/>
      <c r="S75" s="126" t="str">
        <f>IF(R75="","",3.6*200/(R75))</f>
        <v/>
      </c>
    </row>
    <row r="76" spans="1:19">
      <c r="A76" s="1" t="s">
        <v>1116</v>
      </c>
      <c r="B76" s="1">
        <v>2023</v>
      </c>
      <c r="C76" s="2">
        <v>45002</v>
      </c>
      <c r="D76" s="1" t="s">
        <v>64</v>
      </c>
      <c r="E76" s="3" t="s">
        <v>533</v>
      </c>
      <c r="F76" s="3">
        <v>10</v>
      </c>
      <c r="G76" s="3" t="s">
        <v>130</v>
      </c>
      <c r="H76" s="3" t="s">
        <v>111</v>
      </c>
      <c r="I76" s="10">
        <f>(C76-VLOOKUP(G76,Riders!$A$2:$E$7777,4,FALSE))/365</f>
        <v>23.693150684931506</v>
      </c>
      <c r="J76" s="3">
        <v>14</v>
      </c>
      <c r="K76" s="3">
        <v>1</v>
      </c>
      <c r="L76" s="84">
        <v>10.353</v>
      </c>
      <c r="M76" s="126">
        <f>IF(L76="","",3.6*200/(L76))</f>
        <v>69.545059403071576</v>
      </c>
      <c r="N76" s="153"/>
      <c r="O76" s="153"/>
      <c r="P76" s="126" t="str">
        <f>IF(O76="","",3.6*200/(O76))</f>
        <v/>
      </c>
      <c r="Q76" s="153"/>
      <c r="R76" s="153"/>
      <c r="S76" s="126" t="str">
        <f>IF(R76="","",3.6*200/(R76))</f>
        <v/>
      </c>
    </row>
    <row r="77" spans="1:19">
      <c r="A77" s="1" t="s">
        <v>1116</v>
      </c>
      <c r="B77" s="1">
        <v>2023</v>
      </c>
      <c r="C77" s="2">
        <v>45002</v>
      </c>
      <c r="D77" s="1" t="s">
        <v>64</v>
      </c>
      <c r="E77" s="3" t="s">
        <v>533</v>
      </c>
      <c r="F77" s="3">
        <v>10</v>
      </c>
      <c r="G77" s="3" t="s">
        <v>34</v>
      </c>
      <c r="H77" s="3" t="s">
        <v>35</v>
      </c>
      <c r="I77" s="10">
        <f>(C77-VLOOKUP(G77,Riders!$A$2:$E$7777,4,FALSE))/365</f>
        <v>24.81917808219178</v>
      </c>
      <c r="J77" s="3">
        <v>20</v>
      </c>
      <c r="K77" s="3">
        <v>2</v>
      </c>
      <c r="L77" s="84">
        <v>10.423</v>
      </c>
      <c r="M77" s="126">
        <f>IF(L77="","",3.6*200/(L77))</f>
        <v>69.078000575650009</v>
      </c>
      <c r="N77" s="153"/>
      <c r="O77" s="153"/>
      <c r="P77" s="126" t="str">
        <f>IF(O77="","",3.6*200/(O77))</f>
        <v/>
      </c>
      <c r="Q77" s="153"/>
      <c r="R77" s="153"/>
      <c r="S77" s="126" t="str">
        <f>IF(R77="","",3.6*200/(R77))</f>
        <v/>
      </c>
    </row>
    <row r="78" spans="1:19">
      <c r="A78" s="1" t="s">
        <v>1116</v>
      </c>
      <c r="B78" s="1">
        <v>2023</v>
      </c>
      <c r="C78" s="2">
        <v>45002</v>
      </c>
      <c r="D78" s="1" t="s">
        <v>64</v>
      </c>
      <c r="E78" s="3" t="s">
        <v>533</v>
      </c>
      <c r="F78" s="3">
        <v>11</v>
      </c>
      <c r="G78" s="3" t="s">
        <v>110</v>
      </c>
      <c r="H78" s="3" t="s">
        <v>111</v>
      </c>
      <c r="I78" s="10">
        <f>(C78-VLOOKUP(G78,Riders!$A$2:$E$7777,4,FALSE))/365</f>
        <v>25.915068493150685</v>
      </c>
      <c r="J78" s="3">
        <v>13</v>
      </c>
      <c r="K78" s="3">
        <v>1</v>
      </c>
      <c r="L78" s="84">
        <v>10.243</v>
      </c>
      <c r="M78" s="126">
        <f>IF(L78="","",3.6*200/(L78))</f>
        <v>70.291906667968362</v>
      </c>
      <c r="N78" s="153"/>
      <c r="O78" s="153"/>
      <c r="P78" s="126" t="str">
        <f>IF(O78="","",3.6*200/(O78))</f>
        <v/>
      </c>
      <c r="Q78" s="153"/>
      <c r="R78" s="153"/>
      <c r="S78" s="126" t="str">
        <f>IF(R78="","",3.6*200/(R78))</f>
        <v/>
      </c>
    </row>
    <row r="79" spans="1:19">
      <c r="A79" s="1" t="s">
        <v>1116</v>
      </c>
      <c r="B79" s="1">
        <v>2023</v>
      </c>
      <c r="C79" s="2">
        <v>45002</v>
      </c>
      <c r="D79" s="1" t="s">
        <v>64</v>
      </c>
      <c r="E79" s="3" t="s">
        <v>533</v>
      </c>
      <c r="F79" s="3">
        <v>11</v>
      </c>
      <c r="G79" s="3" t="s">
        <v>105</v>
      </c>
      <c r="H79" s="3" t="s">
        <v>166</v>
      </c>
      <c r="I79" s="10">
        <f>(C79-VLOOKUP(G79,Riders!$A$2:$E$7777,4,FALSE))/365</f>
        <v>30.265753424657536</v>
      </c>
      <c r="J79" s="3">
        <v>21</v>
      </c>
      <c r="K79" s="3">
        <v>2</v>
      </c>
      <c r="L79" s="84">
        <v>10.292</v>
      </c>
      <c r="M79" s="126">
        <f>IF(L79="","",3.6*200/(L79))</f>
        <v>69.957248348231644</v>
      </c>
      <c r="N79" s="153"/>
      <c r="O79" s="153"/>
      <c r="P79" s="126" t="str">
        <f>IF(O79="","",3.6*200/(O79))</f>
        <v/>
      </c>
      <c r="Q79" s="153"/>
      <c r="R79" s="153"/>
      <c r="S79" s="126" t="str">
        <f>IF(R79="","",3.6*200/(R79))</f>
        <v/>
      </c>
    </row>
    <row r="80" spans="1:19">
      <c r="A80" s="1" t="s">
        <v>1116</v>
      </c>
      <c r="B80" s="1">
        <v>2023</v>
      </c>
      <c r="C80" s="2">
        <v>45002</v>
      </c>
      <c r="D80" s="1" t="s">
        <v>64</v>
      </c>
      <c r="E80" s="3" t="s">
        <v>533</v>
      </c>
      <c r="F80" s="3">
        <v>12</v>
      </c>
      <c r="G80" s="3" t="s">
        <v>29</v>
      </c>
      <c r="H80" s="3" t="s">
        <v>30</v>
      </c>
      <c r="I80" s="10">
        <f>(C80-VLOOKUP(G80,Riders!$A$2:$E$7777,4,FALSE))/365</f>
        <v>27.063013698630137</v>
      </c>
      <c r="J80" s="3">
        <v>12</v>
      </c>
      <c r="K80" s="3">
        <v>1</v>
      </c>
      <c r="L80" s="84">
        <v>10.117000000000001</v>
      </c>
      <c r="M80" s="126">
        <f>IF(L80="","",3.6*200/(L80))</f>
        <v>71.167342097459709</v>
      </c>
      <c r="N80" s="153"/>
      <c r="O80" s="153"/>
      <c r="P80" s="126" t="str">
        <f>IF(O80="","",3.6*200/(O80))</f>
        <v/>
      </c>
      <c r="Q80" s="153"/>
      <c r="R80" s="153"/>
      <c r="S80" s="126" t="str">
        <f>IF(R80="","",3.6*200/(R80))</f>
        <v/>
      </c>
    </row>
    <row r="81" spans="1:19">
      <c r="A81" s="1" t="s">
        <v>1116</v>
      </c>
      <c r="B81" s="1">
        <v>2023</v>
      </c>
      <c r="C81" s="2">
        <v>45002</v>
      </c>
      <c r="D81" s="1" t="s">
        <v>64</v>
      </c>
      <c r="E81" s="3" t="s">
        <v>533</v>
      </c>
      <c r="F81" s="3">
        <v>12</v>
      </c>
      <c r="G81" s="3" t="s">
        <v>141</v>
      </c>
      <c r="H81" s="3" t="s">
        <v>93</v>
      </c>
      <c r="I81" s="10">
        <f>(C81-VLOOKUP(G81,Riders!$A$2:$E$7777,4,FALSE))/365</f>
        <v>27.956164383561642</v>
      </c>
      <c r="J81" s="3">
        <v>22</v>
      </c>
      <c r="K81" s="3">
        <v>2</v>
      </c>
      <c r="L81" s="84">
        <v>10.155000000000001</v>
      </c>
      <c r="M81" s="126">
        <f>IF(L81="","",3.6*200/(L81))</f>
        <v>70.901033973412098</v>
      </c>
      <c r="N81" s="153"/>
      <c r="O81" s="153"/>
      <c r="P81" s="126" t="str">
        <f>IF(O81="","",3.6*200/(O81))</f>
        <v/>
      </c>
      <c r="Q81" s="153"/>
      <c r="R81" s="153"/>
      <c r="S81" s="126" t="str">
        <f>IF(R81="","",3.6*200/(R81))</f>
        <v/>
      </c>
    </row>
    <row r="82" spans="1:19">
      <c r="A82" s="1" t="s">
        <v>1116</v>
      </c>
      <c r="B82" s="1">
        <v>2023</v>
      </c>
      <c r="C82" s="2">
        <v>45002</v>
      </c>
      <c r="D82" s="1" t="s">
        <v>64</v>
      </c>
      <c r="E82" s="3" t="s">
        <v>536</v>
      </c>
      <c r="F82" s="3">
        <v>1</v>
      </c>
      <c r="G82" s="3" t="s">
        <v>90</v>
      </c>
      <c r="H82" s="3" t="s">
        <v>22</v>
      </c>
      <c r="I82" s="10">
        <f>(C82-VLOOKUP(G82,Riders!$A$2:$E$7777,4,FALSE))/365</f>
        <v>26.024657534246575</v>
      </c>
      <c r="J82" s="3">
        <v>1</v>
      </c>
      <c r="K82" s="3">
        <v>1</v>
      </c>
      <c r="L82" s="84">
        <v>10.106</v>
      </c>
      <c r="M82" s="126">
        <f>IF(L82="","",3.6*200/(L82))</f>
        <v>71.244805066297246</v>
      </c>
      <c r="N82" s="153"/>
      <c r="O82" s="153"/>
      <c r="P82" s="126" t="str">
        <f>IF(O82="","",3.6*200/(O82))</f>
        <v/>
      </c>
      <c r="Q82" s="153"/>
      <c r="R82" s="153"/>
      <c r="S82" s="126" t="str">
        <f>IF(R82="","",3.6*200/(R82))</f>
        <v/>
      </c>
    </row>
    <row r="83" spans="1:19">
      <c r="A83" s="1" t="s">
        <v>1116</v>
      </c>
      <c r="B83" s="1">
        <v>2023</v>
      </c>
      <c r="C83" s="2">
        <v>45002</v>
      </c>
      <c r="D83" s="1" t="s">
        <v>64</v>
      </c>
      <c r="E83" s="3" t="s">
        <v>536</v>
      </c>
      <c r="F83" s="3">
        <v>1</v>
      </c>
      <c r="G83" s="3" t="s">
        <v>29</v>
      </c>
      <c r="H83" s="3" t="s">
        <v>30</v>
      </c>
      <c r="I83" s="10">
        <f>(C83-VLOOKUP(G83,Riders!$A$2:$E$7777,4,FALSE))/365</f>
        <v>27.063013698630137</v>
      </c>
      <c r="J83" s="3">
        <v>12</v>
      </c>
      <c r="K83" s="3">
        <v>2</v>
      </c>
      <c r="L83" s="84">
        <v>10.555</v>
      </c>
      <c r="M83" s="126">
        <f>IF(L83="","",3.6*200/(L83))</f>
        <v>68.214116532449083</v>
      </c>
      <c r="N83" s="153"/>
      <c r="O83" s="153"/>
      <c r="P83" s="126" t="str">
        <f>IF(O83="","",3.6*200/(O83))</f>
        <v/>
      </c>
      <c r="Q83" s="153"/>
      <c r="R83" s="153"/>
      <c r="S83" s="126" t="str">
        <f>IF(R83="","",3.6*200/(R83))</f>
        <v/>
      </c>
    </row>
    <row r="84" spans="1:19">
      <c r="A84" s="1" t="s">
        <v>1116</v>
      </c>
      <c r="B84" s="1">
        <v>2023</v>
      </c>
      <c r="C84" s="2">
        <v>45002</v>
      </c>
      <c r="D84" s="1" t="s">
        <v>64</v>
      </c>
      <c r="E84" s="3" t="s">
        <v>536</v>
      </c>
      <c r="F84" s="3">
        <v>2</v>
      </c>
      <c r="G84" s="3" t="s">
        <v>182</v>
      </c>
      <c r="H84" s="3" t="s">
        <v>476</v>
      </c>
      <c r="I84" s="10">
        <f>(C84-VLOOKUP(G84,Riders!$A$2:$E$7777,4,FALSE))/365</f>
        <v>22.553424657534247</v>
      </c>
      <c r="J84" s="3">
        <v>2</v>
      </c>
      <c r="K84" s="3">
        <v>1</v>
      </c>
      <c r="L84" s="84">
        <v>9.9640000000000004</v>
      </c>
      <c r="M84" s="126">
        <f>IF(L84="","",3.6*200/(L84))</f>
        <v>72.260136491368925</v>
      </c>
      <c r="N84" s="153"/>
      <c r="O84" s="153"/>
      <c r="P84" s="126" t="str">
        <f>IF(O84="","",3.6*200/(O84))</f>
        <v/>
      </c>
      <c r="Q84" s="153"/>
      <c r="R84" s="153"/>
      <c r="S84" s="126" t="str">
        <f>IF(R84="","",3.6*200/(R84))</f>
        <v/>
      </c>
    </row>
    <row r="85" spans="1:19">
      <c r="A85" s="1" t="s">
        <v>1116</v>
      </c>
      <c r="B85" s="1">
        <v>2023</v>
      </c>
      <c r="C85" s="2">
        <v>45002</v>
      </c>
      <c r="D85" s="1" t="s">
        <v>64</v>
      </c>
      <c r="E85" s="3" t="s">
        <v>536</v>
      </c>
      <c r="F85" s="3">
        <v>2</v>
      </c>
      <c r="G85" s="3" t="s">
        <v>110</v>
      </c>
      <c r="H85" s="3" t="s">
        <v>111</v>
      </c>
      <c r="I85" s="10">
        <f>(C85-VLOOKUP(G85,Riders!$A$2:$E$7777,4,FALSE))/365</f>
        <v>25.915068493150685</v>
      </c>
      <c r="J85" s="3">
        <v>13</v>
      </c>
      <c r="K85" s="3">
        <v>2</v>
      </c>
      <c r="L85" s="84">
        <v>9.9879999999999995</v>
      </c>
      <c r="M85" s="126">
        <f>IF(L85="","",3.6*200/(L85))</f>
        <v>72.086503804565481</v>
      </c>
      <c r="N85" s="153"/>
      <c r="O85" s="153"/>
      <c r="P85" s="126" t="str">
        <f>IF(O85="","",3.6*200/(O85))</f>
        <v/>
      </c>
      <c r="Q85" s="153"/>
      <c r="R85" s="153"/>
      <c r="S85" s="126" t="str">
        <f>IF(R85="","",3.6*200/(R85))</f>
        <v/>
      </c>
    </row>
    <row r="86" spans="1:19">
      <c r="A86" s="1" t="s">
        <v>1116</v>
      </c>
      <c r="B86" s="1">
        <v>2023</v>
      </c>
      <c r="C86" s="2">
        <v>45002</v>
      </c>
      <c r="D86" s="1" t="s">
        <v>64</v>
      </c>
      <c r="E86" s="3" t="s">
        <v>536</v>
      </c>
      <c r="F86" s="3">
        <v>3</v>
      </c>
      <c r="G86" s="3" t="s">
        <v>200</v>
      </c>
      <c r="H86" s="3" t="s">
        <v>44</v>
      </c>
      <c r="I86" s="10">
        <f>(C86-VLOOKUP(G86,Riders!$A$2:$E$7777,4,FALSE))/365</f>
        <v>27.676712328767124</v>
      </c>
      <c r="J86" s="3">
        <v>4</v>
      </c>
      <c r="K86" s="3">
        <v>1</v>
      </c>
      <c r="L86" s="84">
        <v>10.443</v>
      </c>
      <c r="M86" s="126">
        <f>IF(L86="","",3.6*200/(L86))</f>
        <v>68.945705257110035</v>
      </c>
      <c r="N86" s="153"/>
      <c r="O86" s="153"/>
      <c r="P86" s="126" t="str">
        <f>IF(O86="","",3.6*200/(O86))</f>
        <v/>
      </c>
      <c r="Q86" s="153"/>
      <c r="R86" s="153"/>
      <c r="S86" s="126" t="str">
        <f>IF(R86="","",3.6*200/(R86))</f>
        <v/>
      </c>
    </row>
    <row r="87" spans="1:19">
      <c r="A87" s="1" t="s">
        <v>1116</v>
      </c>
      <c r="B87" s="1">
        <v>2023</v>
      </c>
      <c r="C87" s="2">
        <v>45002</v>
      </c>
      <c r="D87" s="1" t="s">
        <v>64</v>
      </c>
      <c r="E87" s="3" t="s">
        <v>536</v>
      </c>
      <c r="F87" s="3">
        <v>3</v>
      </c>
      <c r="G87" s="3" t="s">
        <v>130</v>
      </c>
      <c r="H87" s="3" t="s">
        <v>111</v>
      </c>
      <c r="I87" s="10">
        <f>(C87-VLOOKUP(G87,Riders!$A$2:$E$7777,4,FALSE))/365</f>
        <v>23.693150684931506</v>
      </c>
      <c r="J87" s="3">
        <v>14</v>
      </c>
      <c r="K87" s="3">
        <v>2</v>
      </c>
      <c r="L87" s="84">
        <v>10.478</v>
      </c>
      <c r="M87" s="126">
        <f>IF(L87="","",3.6*200/(L87))</f>
        <v>68.715403702996753</v>
      </c>
      <c r="N87" s="153"/>
      <c r="O87" s="153"/>
      <c r="P87" s="126" t="str">
        <f>IF(O87="","",3.6*200/(O87))</f>
        <v/>
      </c>
      <c r="Q87" s="153"/>
      <c r="R87" s="153"/>
      <c r="S87" s="126" t="str">
        <f>IF(R87="","",3.6*200/(R87))</f>
        <v/>
      </c>
    </row>
    <row r="88" spans="1:19">
      <c r="A88" s="1" t="s">
        <v>1116</v>
      </c>
      <c r="B88" s="1">
        <v>2023</v>
      </c>
      <c r="C88" s="2">
        <v>45002</v>
      </c>
      <c r="D88" s="1" t="s">
        <v>64</v>
      </c>
      <c r="E88" s="3" t="s">
        <v>536</v>
      </c>
      <c r="F88" s="3">
        <v>4</v>
      </c>
      <c r="G88" s="3" t="s">
        <v>96</v>
      </c>
      <c r="H88" s="3" t="s">
        <v>166</v>
      </c>
      <c r="I88" s="10">
        <f>(C88-VLOOKUP(G88,Riders!$A$2:$E$7777,4,FALSE))/365</f>
        <v>29.216438356164385</v>
      </c>
      <c r="J88" s="3">
        <v>8</v>
      </c>
      <c r="K88" s="3">
        <v>1</v>
      </c>
      <c r="L88" s="84">
        <v>10.292</v>
      </c>
      <c r="M88" s="126">
        <f>IF(L88="","",3.6*200/(L88))</f>
        <v>69.957248348231644</v>
      </c>
      <c r="N88" s="153"/>
      <c r="O88" s="153"/>
      <c r="P88" s="126" t="str">
        <f>IF(O88="","",3.6*200/(O88))</f>
        <v/>
      </c>
      <c r="Q88" s="153"/>
      <c r="R88" s="153"/>
      <c r="S88" s="126" t="str">
        <f>IF(R88="","",3.6*200/(R88))</f>
        <v/>
      </c>
    </row>
    <row r="89" spans="1:19">
      <c r="A89" s="1" t="s">
        <v>1116</v>
      </c>
      <c r="B89" s="1">
        <v>2023</v>
      </c>
      <c r="C89" s="2">
        <v>45002</v>
      </c>
      <c r="D89" s="1" t="s">
        <v>64</v>
      </c>
      <c r="E89" s="3" t="s">
        <v>536</v>
      </c>
      <c r="F89" s="3">
        <v>4</v>
      </c>
      <c r="G89" s="3" t="s">
        <v>670</v>
      </c>
      <c r="H89" s="3" t="s">
        <v>37</v>
      </c>
      <c r="I89" s="10">
        <f>(C89-VLOOKUP(G89,Riders!$A$2:$E$7777,4,FALSE))/365</f>
        <v>25.019178082191782</v>
      </c>
      <c r="J89" s="3">
        <v>9</v>
      </c>
      <c r="K89" s="3">
        <v>2</v>
      </c>
      <c r="L89" s="84">
        <v>10.379</v>
      </c>
      <c r="M89" s="126">
        <f>IF(L89="","",3.6*200/(L89))</f>
        <v>69.370844975431169</v>
      </c>
      <c r="N89" s="153"/>
      <c r="O89" s="153"/>
      <c r="P89" s="126" t="str">
        <f>IF(O89="","",3.6*200/(O89))</f>
        <v/>
      </c>
      <c r="Q89" s="153"/>
      <c r="R89" s="153"/>
      <c r="S89" s="126" t="str">
        <f>IF(R89="","",3.6*200/(R89))</f>
        <v/>
      </c>
    </row>
    <row r="90" spans="1:19">
      <c r="A90" s="1" t="s">
        <v>1116</v>
      </c>
      <c r="B90" s="1">
        <v>2023</v>
      </c>
      <c r="C90" s="2">
        <v>45002</v>
      </c>
      <c r="D90" s="1" t="s">
        <v>64</v>
      </c>
      <c r="E90" s="3" t="s">
        <v>536</v>
      </c>
      <c r="F90" s="3">
        <v>5</v>
      </c>
      <c r="G90" s="3" t="s">
        <v>467</v>
      </c>
      <c r="H90" s="3" t="s">
        <v>30</v>
      </c>
      <c r="I90" s="10">
        <f>(C90-VLOOKUP(G90,Riders!$A$2:$E$7777,4,FALSE))/365</f>
        <v>23.654794520547945</v>
      </c>
      <c r="J90" s="3">
        <v>3</v>
      </c>
      <c r="K90" s="3">
        <v>1</v>
      </c>
      <c r="L90" s="84">
        <v>10.127000000000001</v>
      </c>
      <c r="M90" s="126">
        <f>IF(L90="","",3.6*200/(L90))</f>
        <v>71.097067245976092</v>
      </c>
      <c r="N90" s="153"/>
      <c r="O90" s="153"/>
      <c r="P90" s="126" t="str">
        <f>IF(O90="","",3.6*200/(O90))</f>
        <v/>
      </c>
      <c r="Q90" s="153"/>
      <c r="R90" s="153"/>
      <c r="S90" s="126" t="str">
        <f>IF(R90="","",3.6*200/(R90))</f>
        <v/>
      </c>
    </row>
    <row r="91" spans="1:19">
      <c r="A91" s="1" t="s">
        <v>1116</v>
      </c>
      <c r="B91" s="1">
        <v>2023</v>
      </c>
      <c r="C91" s="2">
        <v>45002</v>
      </c>
      <c r="D91" s="1" t="s">
        <v>64</v>
      </c>
      <c r="E91" s="3" t="s">
        <v>536</v>
      </c>
      <c r="F91" s="3">
        <v>5</v>
      </c>
      <c r="G91" s="3" t="s">
        <v>169</v>
      </c>
      <c r="H91" s="3" t="s">
        <v>80</v>
      </c>
      <c r="I91" s="10">
        <f>(C91-VLOOKUP(G91,Riders!$A$2:$E$7777,4,FALSE))/365</f>
        <v>32.726027397260275</v>
      </c>
      <c r="J91" s="3">
        <v>15</v>
      </c>
      <c r="K91" s="3">
        <v>2</v>
      </c>
      <c r="L91" s="84">
        <v>10.345000000000001</v>
      </c>
      <c r="M91" s="126">
        <f>IF(L91="","",3.6*200/(L91))</f>
        <v>69.598840019333011</v>
      </c>
      <c r="N91" s="153"/>
      <c r="O91" s="153"/>
      <c r="P91" s="126" t="str">
        <f>IF(O91="","",3.6*200/(O91))</f>
        <v/>
      </c>
      <c r="Q91" s="153"/>
      <c r="R91" s="153"/>
      <c r="S91" s="126" t="str">
        <f>IF(R91="","",3.6*200/(R91))</f>
        <v/>
      </c>
    </row>
    <row r="92" spans="1:19">
      <c r="A92" s="1" t="s">
        <v>1116</v>
      </c>
      <c r="B92" s="1">
        <v>2023</v>
      </c>
      <c r="C92" s="2">
        <v>45002</v>
      </c>
      <c r="D92" s="1" t="s">
        <v>64</v>
      </c>
      <c r="E92" s="3" t="s">
        <v>536</v>
      </c>
      <c r="F92" s="3">
        <v>6</v>
      </c>
      <c r="G92" s="3" t="s">
        <v>97</v>
      </c>
      <c r="H92" s="3" t="s">
        <v>26</v>
      </c>
      <c r="I92" s="10">
        <f>(C92-VLOOKUP(G92,Riders!$A$2:$E$7777,4,FALSE))/365</f>
        <v>25.92876712328767</v>
      </c>
      <c r="J92" s="3">
        <v>7</v>
      </c>
      <c r="K92" s="3">
        <v>1</v>
      </c>
      <c r="L92" s="84">
        <v>10.016</v>
      </c>
      <c r="M92" s="126">
        <f>IF(L92="","",3.6*200/(L92))</f>
        <v>71.884984025559106</v>
      </c>
      <c r="N92" s="153"/>
      <c r="O92" s="153"/>
      <c r="P92" s="126" t="str">
        <f>IF(O92="","",3.6*200/(O92))</f>
        <v/>
      </c>
      <c r="Q92" s="153"/>
      <c r="R92" s="153"/>
      <c r="S92" s="126" t="str">
        <f>IF(R92="","",3.6*200/(R92))</f>
        <v/>
      </c>
    </row>
    <row r="93" spans="1:19">
      <c r="A93" s="1" t="s">
        <v>1116</v>
      </c>
      <c r="B93" s="1">
        <v>2023</v>
      </c>
      <c r="C93" s="2">
        <v>45002</v>
      </c>
      <c r="D93" s="1" t="s">
        <v>64</v>
      </c>
      <c r="E93" s="3" t="s">
        <v>536</v>
      </c>
      <c r="F93" s="3">
        <v>6</v>
      </c>
      <c r="G93" s="3" t="s">
        <v>126</v>
      </c>
      <c r="H93" s="3" t="s">
        <v>102</v>
      </c>
      <c r="I93" s="10">
        <f>(C93-VLOOKUP(G93,Riders!$A$2:$E$7777,4,FALSE))/365</f>
        <v>24.495890410958904</v>
      </c>
      <c r="J93" s="3">
        <v>10</v>
      </c>
      <c r="K93" s="3">
        <v>2</v>
      </c>
      <c r="L93" s="84">
        <v>10.096</v>
      </c>
      <c r="M93" s="126">
        <f>IF(L93="","",3.6*200/(L93))</f>
        <v>71.315372424722668</v>
      </c>
      <c r="N93" s="153"/>
      <c r="O93" s="153"/>
      <c r="P93" s="126" t="str">
        <f>IF(O93="","",3.6*200/(O93))</f>
        <v/>
      </c>
      <c r="Q93" s="153"/>
      <c r="R93" s="153"/>
      <c r="S93" s="126" t="str">
        <f>IF(R93="","",3.6*200/(R93))</f>
        <v/>
      </c>
    </row>
    <row r="94" spans="1:19">
      <c r="A94" s="1" t="s">
        <v>1116</v>
      </c>
      <c r="B94" s="1">
        <v>2023</v>
      </c>
      <c r="C94" s="2">
        <v>45002</v>
      </c>
      <c r="D94" s="1" t="s">
        <v>64</v>
      </c>
      <c r="E94" s="3" t="s">
        <v>536</v>
      </c>
      <c r="F94" s="3">
        <v>7</v>
      </c>
      <c r="G94" s="3" t="s">
        <v>123</v>
      </c>
      <c r="H94" s="3" t="s">
        <v>73</v>
      </c>
      <c r="I94" s="10">
        <f>(C94-VLOOKUP(G94,Riders!$A$2:$E$7777,4,FALSE))/365</f>
        <v>26.101369863013698</v>
      </c>
      <c r="J94" s="3">
        <v>6</v>
      </c>
      <c r="K94" s="3">
        <v>1</v>
      </c>
      <c r="L94" s="84">
        <v>10.303000000000001</v>
      </c>
      <c r="M94" s="126">
        <f>IF(L94="","",3.6*200/(L94))</f>
        <v>69.882558478113168</v>
      </c>
      <c r="N94" s="153"/>
      <c r="O94" s="153"/>
      <c r="P94" s="126" t="str">
        <f>IF(O94="","",3.6*200/(O94))</f>
        <v/>
      </c>
      <c r="Q94" s="153"/>
      <c r="R94" s="153"/>
      <c r="S94" s="126" t="str">
        <f>IF(R94="","",3.6*200/(R94))</f>
        <v/>
      </c>
    </row>
    <row r="95" spans="1:19">
      <c r="A95" s="1" t="s">
        <v>1116</v>
      </c>
      <c r="B95" s="1">
        <v>2023</v>
      </c>
      <c r="C95" s="2">
        <v>45002</v>
      </c>
      <c r="D95" s="1" t="s">
        <v>64</v>
      </c>
      <c r="E95" s="3" t="s">
        <v>536</v>
      </c>
      <c r="F95" s="3">
        <v>7</v>
      </c>
      <c r="G95" s="3" t="s">
        <v>101</v>
      </c>
      <c r="H95" s="3" t="s">
        <v>102</v>
      </c>
      <c r="I95" s="10">
        <f>(C95-VLOOKUP(G95,Riders!$A$2:$E$7777,4,FALSE))/365</f>
        <v>29.142465753424659</v>
      </c>
      <c r="J95" s="3">
        <v>16</v>
      </c>
      <c r="K95" s="3">
        <v>2</v>
      </c>
      <c r="L95" s="84">
        <v>10.529000000000002</v>
      </c>
      <c r="M95" s="126">
        <f>IF(L95="","",3.6*200/(L95))</f>
        <v>68.382562446576117</v>
      </c>
      <c r="N95" s="153"/>
      <c r="O95" s="153"/>
      <c r="P95" s="126" t="str">
        <f>IF(O95="","",3.6*200/(O95))</f>
        <v/>
      </c>
      <c r="Q95" s="153"/>
      <c r="R95" s="153"/>
      <c r="S95" s="126" t="str">
        <f>IF(R95="","",3.6*200/(R95))</f>
        <v/>
      </c>
    </row>
    <row r="96" spans="1:19">
      <c r="A96" s="1" t="s">
        <v>1116</v>
      </c>
      <c r="B96" s="1">
        <v>2023</v>
      </c>
      <c r="C96" s="2">
        <v>45002</v>
      </c>
      <c r="D96" s="1" t="s">
        <v>64</v>
      </c>
      <c r="E96" s="3" t="s">
        <v>536</v>
      </c>
      <c r="F96" s="3">
        <v>8</v>
      </c>
      <c r="G96" s="3" t="s">
        <v>106</v>
      </c>
      <c r="H96" s="3" t="s">
        <v>107</v>
      </c>
      <c r="I96" s="10">
        <f>(C96-VLOOKUP(G96,Riders!$A$2:$E$7777,4,FALSE))/365</f>
        <v>29.427397260273974</v>
      </c>
      <c r="J96" s="3">
        <v>5</v>
      </c>
      <c r="K96" s="3">
        <v>1</v>
      </c>
      <c r="L96" s="84">
        <v>10.282999999999999</v>
      </c>
      <c r="M96" s="126">
        <f>IF(L96="","",3.6*200/(L96))</f>
        <v>70.018477098123114</v>
      </c>
      <c r="N96" s="153"/>
      <c r="O96" s="153"/>
      <c r="P96" s="126" t="str">
        <f>IF(O96="","",3.6*200/(O96))</f>
        <v/>
      </c>
      <c r="Q96" s="153"/>
      <c r="R96" s="153"/>
      <c r="S96" s="126" t="str">
        <f>IF(R96="","",3.6*200/(R96))</f>
        <v/>
      </c>
    </row>
    <row r="97" spans="1:19">
      <c r="A97" s="1" t="s">
        <v>1116</v>
      </c>
      <c r="B97" s="1">
        <v>2023</v>
      </c>
      <c r="C97" s="2">
        <v>45002</v>
      </c>
      <c r="D97" s="1" t="s">
        <v>64</v>
      </c>
      <c r="E97" s="3" t="s">
        <v>536</v>
      </c>
      <c r="F97" s="3">
        <v>8</v>
      </c>
      <c r="G97" s="3" t="s">
        <v>98</v>
      </c>
      <c r="H97" s="3" t="s">
        <v>42</v>
      </c>
      <c r="I97" s="10">
        <f>(C97-VLOOKUP(G97,Riders!$A$2:$E$7777,4,FALSE))/365</f>
        <v>24.4</v>
      </c>
      <c r="J97" s="3">
        <v>11</v>
      </c>
      <c r="K97" s="3">
        <v>2</v>
      </c>
      <c r="L97" s="84">
        <v>10.302999999999999</v>
      </c>
      <c r="M97" s="126">
        <f>IF(L97="","",3.6*200/(L97))</f>
        <v>69.882558478113182</v>
      </c>
      <c r="N97" s="153"/>
      <c r="O97" s="153"/>
      <c r="P97" s="126" t="str">
        <f>IF(O97="","",3.6*200/(O97))</f>
        <v/>
      </c>
      <c r="Q97" s="153"/>
      <c r="R97" s="153"/>
      <c r="S97" s="126" t="str">
        <f>IF(R97="","",3.6*200/(R97))</f>
        <v/>
      </c>
    </row>
    <row r="98" spans="1:19">
      <c r="A98" s="1" t="s">
        <v>1116</v>
      </c>
      <c r="B98" s="1">
        <v>2023</v>
      </c>
      <c r="C98" s="2">
        <v>45002</v>
      </c>
      <c r="D98" s="1" t="s">
        <v>64</v>
      </c>
      <c r="E98" s="3" t="s">
        <v>537</v>
      </c>
      <c r="F98" s="3">
        <v>1</v>
      </c>
      <c r="G98" s="3" t="s">
        <v>90</v>
      </c>
      <c r="H98" s="3" t="s">
        <v>22</v>
      </c>
      <c r="I98" s="10">
        <f>(C98-VLOOKUP(G98,Riders!$A$2:$E$7777,4,FALSE))/365</f>
        <v>26.024657534246575</v>
      </c>
      <c r="J98" s="3">
        <v>1</v>
      </c>
      <c r="K98" s="3">
        <v>1</v>
      </c>
      <c r="L98" s="84">
        <v>9.8810000000000002</v>
      </c>
      <c r="M98" s="126">
        <f>IF(L98="","",3.6*200/(L98))</f>
        <v>72.867118712680906</v>
      </c>
      <c r="N98" s="3">
        <v>1</v>
      </c>
      <c r="O98" s="3">
        <v>10.265000000000001</v>
      </c>
      <c r="P98" s="126">
        <f>IF(O98="","",3.6*200/(O98))</f>
        <v>70.141256697515828</v>
      </c>
      <c r="Q98" s="153"/>
      <c r="R98" s="153"/>
      <c r="S98" s="126" t="str">
        <f>IF(R98="","",3.6*200/(R98))</f>
        <v/>
      </c>
    </row>
    <row r="99" spans="1:19">
      <c r="A99" s="1" t="s">
        <v>1116</v>
      </c>
      <c r="B99" s="1">
        <v>2023</v>
      </c>
      <c r="C99" s="2">
        <v>45002</v>
      </c>
      <c r="D99" s="1" t="s">
        <v>64</v>
      </c>
      <c r="E99" s="3" t="s">
        <v>537</v>
      </c>
      <c r="F99" s="3">
        <v>1</v>
      </c>
      <c r="G99" s="3" t="s">
        <v>106</v>
      </c>
      <c r="H99" s="3" t="s">
        <v>107</v>
      </c>
      <c r="I99" s="10">
        <f>(C99-VLOOKUP(G99,Riders!$A$2:$E$7777,4,FALSE))/365</f>
        <v>29.427397260273974</v>
      </c>
      <c r="J99" s="3">
        <v>5</v>
      </c>
      <c r="K99" s="3">
        <v>2</v>
      </c>
      <c r="L99" s="84">
        <v>9.9130000000000003</v>
      </c>
      <c r="M99" s="126">
        <f>IF(L99="","",3.6*200/(L99))</f>
        <v>72.631897508322396</v>
      </c>
      <c r="N99" s="3">
        <v>2</v>
      </c>
      <c r="O99" s="3">
        <v>10.395000000000001</v>
      </c>
      <c r="P99" s="126">
        <f>IF(O99="","",3.6*200/(O99))</f>
        <v>69.264069264069249</v>
      </c>
      <c r="Q99" s="153"/>
      <c r="R99" s="153"/>
      <c r="S99" s="126" t="str">
        <f>IF(R99="","",3.6*200/(R99))</f>
        <v/>
      </c>
    </row>
    <row r="100" spans="1:19">
      <c r="A100" s="1" t="s">
        <v>1116</v>
      </c>
      <c r="B100" s="1">
        <v>2023</v>
      </c>
      <c r="C100" s="2">
        <v>45002</v>
      </c>
      <c r="D100" s="1" t="s">
        <v>64</v>
      </c>
      <c r="E100" s="3" t="s">
        <v>537</v>
      </c>
      <c r="F100" s="3">
        <v>2</v>
      </c>
      <c r="G100" s="3" t="s">
        <v>182</v>
      </c>
      <c r="H100" s="3" t="s">
        <v>476</v>
      </c>
      <c r="I100" s="10">
        <f>(C100-VLOOKUP(G100,Riders!$A$2:$E$7777,4,FALSE))/365</f>
        <v>22.553424657534247</v>
      </c>
      <c r="J100" s="3">
        <v>2</v>
      </c>
      <c r="K100" s="3">
        <v>1</v>
      </c>
      <c r="L100" s="84">
        <v>10.096</v>
      </c>
      <c r="M100" s="126">
        <f>IF(L100="","",3.6*200/(L100))</f>
        <v>71.315372424722668</v>
      </c>
      <c r="N100" s="3">
        <v>1</v>
      </c>
      <c r="O100" s="3">
        <v>10.061</v>
      </c>
      <c r="P100" s="126">
        <f>IF(O100="","",3.6*200/(O100))</f>
        <v>71.563462876453627</v>
      </c>
      <c r="Q100" s="153"/>
      <c r="R100" s="153"/>
      <c r="S100" s="126" t="str">
        <f>IF(R100="","",3.6*200/(R100))</f>
        <v/>
      </c>
    </row>
    <row r="101" spans="1:19">
      <c r="A101" s="1" t="s">
        <v>1116</v>
      </c>
      <c r="B101" s="1">
        <v>2023</v>
      </c>
      <c r="C101" s="2">
        <v>45002</v>
      </c>
      <c r="D101" s="1" t="s">
        <v>64</v>
      </c>
      <c r="E101" s="3" t="s">
        <v>537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26.101369863013698</v>
      </c>
      <c r="J101" s="3">
        <v>6</v>
      </c>
      <c r="K101" s="3">
        <v>2</v>
      </c>
      <c r="L101" s="84">
        <v>10.182</v>
      </c>
      <c r="M101" s="126">
        <f>IF(L101="","",3.6*200/(L101))</f>
        <v>70.713022981732465</v>
      </c>
      <c r="N101" s="3">
        <v>2</v>
      </c>
      <c r="O101" s="3">
        <v>10.125</v>
      </c>
      <c r="P101" s="126">
        <f>IF(O101="","",3.6*200/(O101))</f>
        <v>71.111111111111114</v>
      </c>
      <c r="Q101" s="153"/>
      <c r="R101" s="153"/>
      <c r="S101" s="126" t="str">
        <f>IF(R101="","",3.6*200/(R101))</f>
        <v/>
      </c>
    </row>
    <row r="102" spans="1:19">
      <c r="A102" s="1" t="s">
        <v>1116</v>
      </c>
      <c r="B102" s="1">
        <v>2023</v>
      </c>
      <c r="C102" s="2">
        <v>45002</v>
      </c>
      <c r="D102" s="1" t="s">
        <v>64</v>
      </c>
      <c r="E102" s="3" t="s">
        <v>537</v>
      </c>
      <c r="F102" s="3">
        <v>3</v>
      </c>
      <c r="G102" s="3" t="s">
        <v>200</v>
      </c>
      <c r="H102" s="3" t="s">
        <v>44</v>
      </c>
      <c r="I102" s="10">
        <f>(C102-VLOOKUP(G102,Riders!$A$2:$E$7777,4,FALSE))/365</f>
        <v>27.676712328767124</v>
      </c>
      <c r="J102" s="3">
        <v>4</v>
      </c>
      <c r="K102" s="3">
        <v>1</v>
      </c>
      <c r="L102" s="84">
        <v>10.28</v>
      </c>
      <c r="M102" s="126">
        <f>IF(L102="","",3.6*200/(L102))</f>
        <v>70.038910505836583</v>
      </c>
      <c r="N102" s="3">
        <v>1</v>
      </c>
      <c r="O102" s="3">
        <v>10.361000000000001</v>
      </c>
      <c r="P102" s="126">
        <f>IF(O102="","",3.6*200/(O102))</f>
        <v>69.491361837660449</v>
      </c>
      <c r="Q102" s="153"/>
      <c r="R102" s="153"/>
      <c r="S102" s="126" t="str">
        <f>IF(R102="","",3.6*200/(R102))</f>
        <v/>
      </c>
    </row>
    <row r="103" spans="1:19">
      <c r="A103" s="1" t="s">
        <v>1116</v>
      </c>
      <c r="B103" s="1">
        <v>2023</v>
      </c>
      <c r="C103" s="2">
        <v>45002</v>
      </c>
      <c r="D103" s="1" t="s">
        <v>64</v>
      </c>
      <c r="E103" s="3" t="s">
        <v>537</v>
      </c>
      <c r="F103" s="3">
        <v>3</v>
      </c>
      <c r="G103" s="3" t="s">
        <v>97</v>
      </c>
      <c r="H103" s="3" t="s">
        <v>26</v>
      </c>
      <c r="I103" s="10">
        <f>(C103-VLOOKUP(G103,Riders!$A$2:$E$7777,4,FALSE))/365</f>
        <v>25.92876712328767</v>
      </c>
      <c r="J103" s="3">
        <v>7</v>
      </c>
      <c r="K103" s="3">
        <v>2</v>
      </c>
      <c r="L103" s="84">
        <v>10.427999999999999</v>
      </c>
      <c r="M103" s="126">
        <f>IF(L103="","",3.6*200/(L103))</f>
        <v>69.04487917146146</v>
      </c>
      <c r="N103" s="3">
        <v>2</v>
      </c>
      <c r="O103" s="3">
        <v>10.397</v>
      </c>
      <c r="P103" s="126">
        <f>IF(O103="","",3.6*200/(O103))</f>
        <v>69.250745407329035</v>
      </c>
      <c r="Q103" s="153"/>
      <c r="R103" s="153"/>
      <c r="S103" s="126" t="str">
        <f>IF(R103="","",3.6*200/(R103))</f>
        <v/>
      </c>
    </row>
    <row r="104" spans="1:19">
      <c r="A104" s="1" t="s">
        <v>1116</v>
      </c>
      <c r="B104" s="1">
        <v>2023</v>
      </c>
      <c r="C104" s="2">
        <v>45002</v>
      </c>
      <c r="D104" s="1" t="s">
        <v>64</v>
      </c>
      <c r="E104" s="3" t="s">
        <v>537</v>
      </c>
      <c r="F104" s="3">
        <v>4</v>
      </c>
      <c r="G104" s="3" t="s">
        <v>467</v>
      </c>
      <c r="H104" s="3" t="s">
        <v>30</v>
      </c>
      <c r="I104" s="10">
        <f>(C104-VLOOKUP(G104,Riders!$A$2:$E$7777,4,FALSE))/365</f>
        <v>23.654794520547945</v>
      </c>
      <c r="J104" s="3">
        <v>3</v>
      </c>
      <c r="K104" s="3">
        <v>1</v>
      </c>
      <c r="L104" s="84">
        <v>10.11</v>
      </c>
      <c r="M104" s="126">
        <f>IF(L104="","",3.6*200/(L104))</f>
        <v>71.2166172106825</v>
      </c>
      <c r="N104" s="3">
        <v>1</v>
      </c>
      <c r="O104" s="3">
        <v>10.061</v>
      </c>
      <c r="P104" s="126">
        <f>IF(O104="","",3.6*200/(O104))</f>
        <v>71.563462876453627</v>
      </c>
      <c r="Q104" s="153"/>
      <c r="R104" s="153"/>
      <c r="S104" s="126" t="str">
        <f>IF(R104="","",3.6*200/(R104))</f>
        <v/>
      </c>
    </row>
    <row r="105" spans="1:19">
      <c r="A105" s="1" t="s">
        <v>1116</v>
      </c>
      <c r="B105" s="1">
        <v>2023</v>
      </c>
      <c r="C105" s="2">
        <v>45002</v>
      </c>
      <c r="D105" s="1" t="s">
        <v>64</v>
      </c>
      <c r="E105" s="3" t="s">
        <v>537</v>
      </c>
      <c r="F105" s="3">
        <v>4</v>
      </c>
      <c r="G105" s="3" t="s">
        <v>96</v>
      </c>
      <c r="H105" s="3" t="s">
        <v>166</v>
      </c>
      <c r="I105" s="10">
        <f>(C105-VLOOKUP(G105,Riders!$A$2:$E$7777,4,FALSE))/365</f>
        <v>29.216438356164385</v>
      </c>
      <c r="J105" s="3">
        <v>8</v>
      </c>
      <c r="K105" s="3">
        <v>2</v>
      </c>
      <c r="L105" s="84">
        <v>10.189</v>
      </c>
      <c r="M105" s="126">
        <f>IF(L105="","",3.6*200/(L105))</f>
        <v>70.664442045343023</v>
      </c>
      <c r="N105" s="3">
        <v>2</v>
      </c>
      <c r="O105" s="3">
        <v>10.119999999999999</v>
      </c>
      <c r="P105" s="126">
        <f>IF(O105="","",3.6*200/(O105))</f>
        <v>71.146245059288546</v>
      </c>
      <c r="Q105" s="153"/>
      <c r="R105" s="153"/>
      <c r="S105" s="126" t="str">
        <f>IF(R105="","",3.6*200/(R105))</f>
        <v/>
      </c>
    </row>
    <row r="106" spans="1:19">
      <c r="A106" s="1" t="s">
        <v>1116</v>
      </c>
      <c r="B106" s="1">
        <v>2023</v>
      </c>
      <c r="C106" s="2">
        <v>45002</v>
      </c>
      <c r="D106" s="1" t="s">
        <v>64</v>
      </c>
      <c r="E106" s="3" t="s">
        <v>538</v>
      </c>
      <c r="F106" s="3">
        <v>1</v>
      </c>
      <c r="G106" s="3" t="s">
        <v>90</v>
      </c>
      <c r="H106" s="3" t="s">
        <v>22</v>
      </c>
      <c r="I106" s="10">
        <f>(C106-VLOOKUP(G106,Riders!$A$2:$E$7777,4,FALSE))/365</f>
        <v>26.024657534246575</v>
      </c>
      <c r="J106" s="3">
        <v>1</v>
      </c>
      <c r="K106" s="3">
        <v>2</v>
      </c>
      <c r="L106" s="84">
        <v>10.191999999999998</v>
      </c>
      <c r="M106" s="126">
        <f>IF(L106="","",3.6*200/(L106))</f>
        <v>70.64364207221351</v>
      </c>
      <c r="N106" s="3">
        <v>1</v>
      </c>
      <c r="O106" s="3">
        <v>10.071</v>
      </c>
      <c r="P106" s="126">
        <f>IF(O106="","",3.6*200/(O106))</f>
        <v>71.492403932082212</v>
      </c>
      <c r="Q106" s="153">
        <v>1</v>
      </c>
      <c r="R106" s="153">
        <v>10.32</v>
      </c>
      <c r="S106" s="126">
        <f>IF(R106="","",3.6*200/(R106))</f>
        <v>69.767441860465112</v>
      </c>
    </row>
    <row r="107" spans="1:19">
      <c r="A107" s="1" t="s">
        <v>1116</v>
      </c>
      <c r="B107" s="1">
        <v>2023</v>
      </c>
      <c r="C107" s="2">
        <v>45002</v>
      </c>
      <c r="D107" s="1" t="s">
        <v>64</v>
      </c>
      <c r="E107" s="3" t="s">
        <v>538</v>
      </c>
      <c r="F107" s="3">
        <v>1</v>
      </c>
      <c r="G107" s="3" t="s">
        <v>467</v>
      </c>
      <c r="H107" s="3" t="s">
        <v>30</v>
      </c>
      <c r="I107" s="10">
        <f>(C107-VLOOKUP(G107,Riders!$A$2:$E$7777,4,FALSE))/365</f>
        <v>23.654794520547945</v>
      </c>
      <c r="J107" s="3">
        <v>3</v>
      </c>
      <c r="K107" s="3">
        <v>1</v>
      </c>
      <c r="L107" s="84">
        <v>10.180999999999999</v>
      </c>
      <c r="M107" s="126">
        <f>IF(L107="","",3.6*200/(L107))</f>
        <v>70.719968568902857</v>
      </c>
      <c r="N107" s="3">
        <v>2</v>
      </c>
      <c r="O107" s="3">
        <v>10.278</v>
      </c>
      <c r="P107" s="126">
        <f>IF(O107="","",3.6*200/(O107))</f>
        <v>70.052539404553414</v>
      </c>
      <c r="Q107" s="153">
        <v>2</v>
      </c>
      <c r="R107" s="153">
        <v>10.459</v>
      </c>
      <c r="S107" s="126">
        <f>IF(R107="","",3.6*200/(R107))</f>
        <v>68.840233291901711</v>
      </c>
    </row>
    <row r="108" spans="1:19">
      <c r="A108" s="1" t="s">
        <v>1116</v>
      </c>
      <c r="B108" s="1">
        <v>2023</v>
      </c>
      <c r="C108" s="2">
        <v>45002</v>
      </c>
      <c r="D108" s="1" t="s">
        <v>64</v>
      </c>
      <c r="E108" s="3" t="s">
        <v>538</v>
      </c>
      <c r="F108" s="3">
        <v>2</v>
      </c>
      <c r="G108" s="3" t="s">
        <v>182</v>
      </c>
      <c r="H108" s="3" t="s">
        <v>476</v>
      </c>
      <c r="I108" s="10">
        <f>(C108-VLOOKUP(G108,Riders!$A$2:$E$7777,4,FALSE))/365</f>
        <v>22.553424657534247</v>
      </c>
      <c r="J108" s="3">
        <v>2</v>
      </c>
      <c r="K108" s="3">
        <v>1</v>
      </c>
      <c r="L108" s="84">
        <v>10.119</v>
      </c>
      <c r="M108" s="126">
        <f>IF(L108="","",3.6*200/(L108))</f>
        <v>71.153276015416552</v>
      </c>
      <c r="N108" s="3">
        <v>1</v>
      </c>
      <c r="O108" s="3">
        <v>10.468</v>
      </c>
      <c r="P108" s="126">
        <f>IF(O108="","",3.6*200/(O108))</f>
        <v>68.781047000382117</v>
      </c>
      <c r="Q108" s="153"/>
      <c r="R108" s="153"/>
      <c r="S108" s="126" t="str">
        <f>IF(R108="","",3.6*200/(R108))</f>
        <v/>
      </c>
    </row>
    <row r="109" spans="1:19">
      <c r="A109" s="1" t="s">
        <v>1116</v>
      </c>
      <c r="B109" s="1">
        <v>2023</v>
      </c>
      <c r="C109" s="2">
        <v>45002</v>
      </c>
      <c r="D109" s="1" t="s">
        <v>64</v>
      </c>
      <c r="E109" s="3" t="s">
        <v>538</v>
      </c>
      <c r="F109" s="3">
        <v>2</v>
      </c>
      <c r="G109" s="3" t="s">
        <v>200</v>
      </c>
      <c r="H109" s="3" t="s">
        <v>44</v>
      </c>
      <c r="I109" s="10">
        <f>(C109-VLOOKUP(G109,Riders!$A$2:$E$7777,4,FALSE))/365</f>
        <v>27.676712328767124</v>
      </c>
      <c r="J109" s="3">
        <v>4</v>
      </c>
      <c r="K109" s="3">
        <v>2</v>
      </c>
      <c r="L109" s="84">
        <v>11.035</v>
      </c>
      <c r="M109" s="126">
        <f>IF(L109="","",3.6*200/(L109))</f>
        <v>65.24694154961486</v>
      </c>
      <c r="N109" s="3">
        <v>2</v>
      </c>
      <c r="O109" s="3">
        <v>10.491999999999999</v>
      </c>
      <c r="P109" s="126">
        <f>IF(O109="","",3.6*200/(O109))</f>
        <v>68.623713305375531</v>
      </c>
      <c r="Q109" s="153"/>
      <c r="R109" s="153"/>
      <c r="S109" s="126" t="str">
        <f>IF(R109="","",3.6*200/(R109))</f>
        <v/>
      </c>
    </row>
    <row r="110" spans="1:19">
      <c r="A110" s="1" t="s">
        <v>1116</v>
      </c>
      <c r="B110" s="1">
        <v>2023</v>
      </c>
      <c r="C110" s="2">
        <v>45002</v>
      </c>
      <c r="D110" s="1" t="s">
        <v>64</v>
      </c>
      <c r="E110" s="3" t="s">
        <v>62</v>
      </c>
      <c r="F110" s="3" t="s">
        <v>539</v>
      </c>
      <c r="G110" s="3" t="s">
        <v>90</v>
      </c>
      <c r="H110" s="3" t="s">
        <v>22</v>
      </c>
      <c r="I110" s="10">
        <f>(C110-VLOOKUP(G110,Riders!$A$2:$E$7777,4,FALSE))/365</f>
        <v>26.024657534246575</v>
      </c>
      <c r="J110" s="3">
        <v>1</v>
      </c>
      <c r="K110" s="3">
        <v>1</v>
      </c>
      <c r="L110" s="84">
        <v>9.9480000000000004</v>
      </c>
      <c r="M110" s="126">
        <f>IF(L110="","",3.6*200/(L110))</f>
        <v>72.376357056694815</v>
      </c>
      <c r="N110" s="3">
        <v>1</v>
      </c>
      <c r="O110" s="3">
        <v>10.019</v>
      </c>
      <c r="P110" s="126">
        <f>IF(O110="","",3.6*200/(O110))</f>
        <v>71.863459427088529</v>
      </c>
      <c r="Q110" s="153"/>
      <c r="R110" s="153"/>
      <c r="S110" s="126" t="str">
        <f>IF(R110="","",3.6*200/(R110))</f>
        <v/>
      </c>
    </row>
    <row r="111" spans="1:19">
      <c r="A111" s="1" t="s">
        <v>1116</v>
      </c>
      <c r="B111" s="1">
        <v>2023</v>
      </c>
      <c r="C111" s="2">
        <v>45002</v>
      </c>
      <c r="D111" s="1" t="s">
        <v>64</v>
      </c>
      <c r="E111" s="3" t="s">
        <v>62</v>
      </c>
      <c r="F111" s="3" t="s">
        <v>539</v>
      </c>
      <c r="G111" s="3" t="s">
        <v>182</v>
      </c>
      <c r="H111" s="3" t="s">
        <v>476</v>
      </c>
      <c r="I111" s="10">
        <f>(C111-VLOOKUP(G111,Riders!$A$2:$E$7777,4,FALSE))/365</f>
        <v>22.553424657534247</v>
      </c>
      <c r="J111" s="3">
        <v>2</v>
      </c>
      <c r="K111" s="3">
        <v>2</v>
      </c>
      <c r="L111" s="84">
        <v>10.013</v>
      </c>
      <c r="M111" s="126">
        <f>IF(L111="","",3.6*200/(L111))</f>
        <v>71.906521522021379</v>
      </c>
      <c r="N111" s="3">
        <v>2</v>
      </c>
      <c r="O111" s="3">
        <v>11.862</v>
      </c>
      <c r="P111" s="126">
        <f>IF(O111="","",3.6*200/(O111))</f>
        <v>60.698027314112288</v>
      </c>
      <c r="Q111" s="153"/>
      <c r="R111" s="153"/>
      <c r="S111" s="126" t="str">
        <f>IF(R111="","",3.6*200/(R111))</f>
        <v/>
      </c>
    </row>
    <row r="112" spans="1:19">
      <c r="A112" s="1" t="s">
        <v>1116</v>
      </c>
      <c r="B112" s="1">
        <v>2023</v>
      </c>
      <c r="C112" s="2">
        <v>45002</v>
      </c>
      <c r="D112" s="1" t="s">
        <v>64</v>
      </c>
      <c r="E112" s="3" t="s">
        <v>62</v>
      </c>
      <c r="F112" s="3" t="s">
        <v>540</v>
      </c>
      <c r="G112" s="3" t="s">
        <v>467</v>
      </c>
      <c r="H112" s="3" t="s">
        <v>30</v>
      </c>
      <c r="I112" s="10">
        <f>(C112-VLOOKUP(G112,Riders!$A$2:$E$7777,4,FALSE))/365</f>
        <v>23.654794520547945</v>
      </c>
      <c r="J112" s="3">
        <v>3</v>
      </c>
      <c r="K112" s="3">
        <v>1</v>
      </c>
      <c r="L112" s="84">
        <v>10.185</v>
      </c>
      <c r="M112" s="126">
        <f>IF(L112="","",3.6*200/(L112))</f>
        <v>70.6921944035346</v>
      </c>
      <c r="N112" s="3">
        <v>1</v>
      </c>
      <c r="O112" s="3">
        <v>10.364000000000001</v>
      </c>
      <c r="P112" s="126">
        <f>IF(O112="","",3.6*200/(O112))</f>
        <v>69.471246622925506</v>
      </c>
      <c r="Q112" s="153"/>
      <c r="R112" s="153"/>
      <c r="S112" s="126" t="str">
        <f>IF(R112="","",3.6*200/(R112))</f>
        <v/>
      </c>
    </row>
    <row r="113" spans="1:19">
      <c r="A113" s="1" t="s">
        <v>1116</v>
      </c>
      <c r="B113" s="1">
        <v>2023</v>
      </c>
      <c r="C113" s="2">
        <v>45002</v>
      </c>
      <c r="D113" s="1" t="s">
        <v>64</v>
      </c>
      <c r="E113" s="3" t="s">
        <v>62</v>
      </c>
      <c r="F113" s="3" t="s">
        <v>540</v>
      </c>
      <c r="G113" s="3" t="s">
        <v>200</v>
      </c>
      <c r="H113" s="3" t="s">
        <v>44</v>
      </c>
      <c r="I113" s="10">
        <f>(C113-VLOOKUP(G113,Riders!$A$2:$E$7777,4,FALSE))/365</f>
        <v>27.676712328767124</v>
      </c>
      <c r="J113" s="3">
        <v>4</v>
      </c>
      <c r="K113" s="3">
        <v>2</v>
      </c>
      <c r="L113" s="84">
        <v>10.363000000000001</v>
      </c>
      <c r="M113" s="126">
        <f>IF(L113="","",3.6*200/(L113))</f>
        <v>69.477950400463172</v>
      </c>
      <c r="N113" s="3">
        <v>2</v>
      </c>
      <c r="O113" s="3">
        <v>10.481000000000002</v>
      </c>
      <c r="P113" s="126">
        <f>IF(O113="","",3.6*200/(O113))</f>
        <v>68.69573513977673</v>
      </c>
      <c r="Q113" s="153"/>
      <c r="R113" s="153"/>
      <c r="S113" s="126" t="str">
        <f>IF(R113="","",3.6*200/(R113))</f>
        <v/>
      </c>
    </row>
    <row r="114" spans="1:19">
      <c r="A114" s="21" t="s">
        <v>1061</v>
      </c>
      <c r="B114" s="21">
        <v>2023</v>
      </c>
      <c r="C114" s="143">
        <v>44983</v>
      </c>
      <c r="D114" s="21" t="s">
        <v>64</v>
      </c>
      <c r="E114" s="25" t="s">
        <v>533</v>
      </c>
      <c r="F114" s="25">
        <v>10</v>
      </c>
      <c r="G114" s="153" t="s">
        <v>95</v>
      </c>
      <c r="H114" s="153" t="s">
        <v>28</v>
      </c>
      <c r="I114" s="10">
        <f>(C114-VLOOKUP(G114,Riders!$A$2:$E$7777,4,FALSE))/365</f>
        <v>31.090410958904108</v>
      </c>
      <c r="J114" s="153">
        <v>13</v>
      </c>
      <c r="K114" s="25">
        <v>1</v>
      </c>
      <c r="L114" s="155">
        <v>10.048</v>
      </c>
      <c r="M114" s="126">
        <f>IF(L114="","",3.6*200/(L114))</f>
        <v>71.656050955414017</v>
      </c>
      <c r="P114" s="126" t="str">
        <f>IF(O114="","",3.6*200/(O114))</f>
        <v/>
      </c>
      <c r="S114" s="126" t="str">
        <f>IF(R114="","",3.6*200/(R114))</f>
        <v/>
      </c>
    </row>
    <row r="115" spans="1:19">
      <c r="A115" s="21" t="s">
        <v>1061</v>
      </c>
      <c r="B115" s="21">
        <v>2023</v>
      </c>
      <c r="C115" s="143">
        <v>44983</v>
      </c>
      <c r="D115" s="21" t="s">
        <v>64</v>
      </c>
      <c r="E115" s="25" t="s">
        <v>533</v>
      </c>
      <c r="F115" s="25">
        <v>11</v>
      </c>
      <c r="G115" s="153" t="s">
        <v>27</v>
      </c>
      <c r="H115" s="153" t="s">
        <v>28</v>
      </c>
      <c r="I115" s="10">
        <f>(C115-VLOOKUP(G115,Riders!$A$2:$E$7777,4,FALSE))/365</f>
        <v>27.194520547945206</v>
      </c>
      <c r="J115" s="153">
        <v>19</v>
      </c>
      <c r="K115" s="25">
        <v>2</v>
      </c>
      <c r="L115" s="155">
        <v>10.372999999999999</v>
      </c>
      <c r="M115" s="126">
        <f>IF(L115="","",3.6*200/(L115))</f>
        <v>69.410970789549793</v>
      </c>
      <c r="P115" s="126" t="str">
        <f>IF(O115="","",3.6*200/(O115))</f>
        <v/>
      </c>
      <c r="S115" s="126" t="str">
        <f>IF(R115="","",3.6*200/(R115))</f>
        <v/>
      </c>
    </row>
    <row r="116" spans="1:19">
      <c r="A116" s="21" t="s">
        <v>1061</v>
      </c>
      <c r="B116" s="21">
        <v>2023</v>
      </c>
      <c r="C116" s="143">
        <v>44983</v>
      </c>
      <c r="D116" s="21" t="s">
        <v>64</v>
      </c>
      <c r="E116" s="25" t="s">
        <v>533</v>
      </c>
      <c r="F116" s="25">
        <v>1</v>
      </c>
      <c r="G116" s="153" t="s">
        <v>103</v>
      </c>
      <c r="H116" s="153" t="s">
        <v>37</v>
      </c>
      <c r="I116" s="10">
        <f>(C116-VLOOKUP(G116,Riders!$A$2:$E$7777,4,FALSE))/365</f>
        <v>24.158904109589042</v>
      </c>
      <c r="J116" s="153">
        <v>4</v>
      </c>
      <c r="K116" s="25">
        <v>1</v>
      </c>
      <c r="L116" s="155">
        <v>10.035</v>
      </c>
      <c r="M116" s="126">
        <f>IF(L116="","",3.6*200/(L116))</f>
        <v>71.74887892376681</v>
      </c>
      <c r="P116" s="126" t="str">
        <f>IF(O116="","",3.6*200/(O116))</f>
        <v/>
      </c>
      <c r="S116" s="126" t="str">
        <f>IF(R116="","",3.6*200/(R116))</f>
        <v/>
      </c>
    </row>
    <row r="117" spans="1:19">
      <c r="A117" s="21" t="s">
        <v>1061</v>
      </c>
      <c r="B117" s="21">
        <v>2023</v>
      </c>
      <c r="C117" s="143">
        <v>44983</v>
      </c>
      <c r="D117" s="21" t="s">
        <v>64</v>
      </c>
      <c r="E117" s="25" t="s">
        <v>533</v>
      </c>
      <c r="F117" s="25">
        <v>1</v>
      </c>
      <c r="G117" s="153" t="s">
        <v>165</v>
      </c>
      <c r="H117" s="153" t="s">
        <v>44</v>
      </c>
      <c r="I117" s="10">
        <f>(C117-VLOOKUP(G117,Riders!$A$2:$E$7777,4,FALSE))/365</f>
        <v>33.156164383561645</v>
      </c>
      <c r="J117" s="153">
        <v>28</v>
      </c>
      <c r="K117" s="25">
        <v>2</v>
      </c>
      <c r="L117" s="155">
        <v>10.135</v>
      </c>
      <c r="M117" s="126">
        <f>IF(L117="","",3.6*200/(L117))</f>
        <v>71.040947212629504</v>
      </c>
      <c r="P117" s="126" t="str">
        <f>IF(O117="","",3.6*200/(O117))</f>
        <v/>
      </c>
      <c r="S117" s="126" t="str">
        <f>IF(R117="","",3.6*200/(R117))</f>
        <v/>
      </c>
    </row>
    <row r="118" spans="1:19">
      <c r="A118" s="21" t="s">
        <v>1061</v>
      </c>
      <c r="B118" s="21">
        <v>2023</v>
      </c>
      <c r="C118" s="143">
        <v>44983</v>
      </c>
      <c r="D118" s="21" t="s">
        <v>64</v>
      </c>
      <c r="E118" s="25" t="s">
        <v>533</v>
      </c>
      <c r="F118" s="25">
        <v>2</v>
      </c>
      <c r="G118" s="153" t="s">
        <v>467</v>
      </c>
      <c r="H118" s="153" t="s">
        <v>30</v>
      </c>
      <c r="I118" s="10">
        <f>(C118-VLOOKUP(G118,Riders!$A$2:$E$7777,4,FALSE))/365</f>
        <v>23.602739726027398</v>
      </c>
      <c r="J118" s="153">
        <v>2</v>
      </c>
      <c r="K118" s="25">
        <v>1</v>
      </c>
      <c r="L118" s="155">
        <v>9.9789999999999992</v>
      </c>
      <c r="M118" s="126">
        <f>IF(L118="","",3.6*200/(L118))</f>
        <v>72.151518188195212</v>
      </c>
      <c r="P118" s="126" t="str">
        <f>IF(O118="","",3.6*200/(O118))</f>
        <v/>
      </c>
      <c r="S118" s="126" t="str">
        <f>IF(R118="","",3.6*200/(R118))</f>
        <v/>
      </c>
    </row>
    <row r="119" spans="1:19">
      <c r="A119" s="21" t="s">
        <v>1061</v>
      </c>
      <c r="B119" s="21">
        <v>2023</v>
      </c>
      <c r="C119" s="143">
        <v>44983</v>
      </c>
      <c r="D119" s="21" t="s">
        <v>64</v>
      </c>
      <c r="E119" s="25" t="s">
        <v>533</v>
      </c>
      <c r="F119" s="25">
        <v>2</v>
      </c>
      <c r="G119" s="153" t="s">
        <v>132</v>
      </c>
      <c r="H119" s="153" t="s">
        <v>32</v>
      </c>
      <c r="I119" s="10">
        <f>(C119-VLOOKUP(G119,Riders!$A$2:$E$7777,4,FALSE))/365</f>
        <v>23.367123287671234</v>
      </c>
      <c r="J119" s="153">
        <v>27</v>
      </c>
      <c r="K119" s="25">
        <v>2</v>
      </c>
      <c r="L119" s="155">
        <v>10.52</v>
      </c>
      <c r="M119" s="126">
        <f>IF(L119="","",3.6*200/(L119))</f>
        <v>68.441064638783274</v>
      </c>
      <c r="P119" s="126" t="str">
        <f>IF(O119="","",3.6*200/(O119))</f>
        <v/>
      </c>
      <c r="S119" s="126" t="str">
        <f>IF(R119="","",3.6*200/(R119))</f>
        <v/>
      </c>
    </row>
    <row r="120" spans="1:19">
      <c r="A120" s="21" t="s">
        <v>1061</v>
      </c>
      <c r="B120" s="21">
        <v>2023</v>
      </c>
      <c r="C120" s="143">
        <v>44983</v>
      </c>
      <c r="D120" s="21" t="s">
        <v>64</v>
      </c>
      <c r="E120" s="25" t="s">
        <v>533</v>
      </c>
      <c r="F120" s="25">
        <v>3</v>
      </c>
      <c r="G120" s="153" t="s">
        <v>194</v>
      </c>
      <c r="H120" s="153" t="s">
        <v>50</v>
      </c>
      <c r="I120" s="10">
        <f>(C120-VLOOKUP(G120,Riders!$A$2:$E$7777,4,FALSE))/365</f>
        <v>35.167123287671231</v>
      </c>
      <c r="J120" s="153">
        <v>7</v>
      </c>
      <c r="K120" s="25">
        <v>1</v>
      </c>
      <c r="L120" s="155">
        <v>10.484999999999999</v>
      </c>
      <c r="M120" s="126">
        <f>IF(L120="","",3.6*200/(L120))</f>
        <v>68.669527896995717</v>
      </c>
      <c r="P120" s="126" t="str">
        <f>IF(O120="","",3.6*200/(O120))</f>
        <v/>
      </c>
      <c r="S120" s="126" t="str">
        <f>IF(R120="","",3.6*200/(R120))</f>
        <v/>
      </c>
    </row>
    <row r="121" spans="1:19">
      <c r="A121" s="21" t="s">
        <v>1061</v>
      </c>
      <c r="B121" s="21">
        <v>2023</v>
      </c>
      <c r="C121" s="143">
        <v>44983</v>
      </c>
      <c r="D121" s="21" t="s">
        <v>64</v>
      </c>
      <c r="E121" s="25" t="s">
        <v>533</v>
      </c>
      <c r="F121" s="25">
        <v>3</v>
      </c>
      <c r="G121" s="153" t="s">
        <v>96</v>
      </c>
      <c r="H121" s="153" t="s">
        <v>166</v>
      </c>
      <c r="I121" s="10">
        <f>(C121-VLOOKUP(G121,Riders!$A$2:$E$7777,4,FALSE))/365</f>
        <v>29.164383561643834</v>
      </c>
      <c r="J121" s="153">
        <v>26</v>
      </c>
      <c r="K121" s="25">
        <v>2</v>
      </c>
      <c r="L121" s="155">
        <v>10.497999999999999</v>
      </c>
      <c r="M121" s="126">
        <f>IF(L121="","",3.6*200/(L121))</f>
        <v>68.584492284244618</v>
      </c>
      <c r="P121" s="126" t="str">
        <f>IF(O121="","",3.6*200/(O121))</f>
        <v/>
      </c>
      <c r="S121" s="126" t="str">
        <f>IF(R121="","",3.6*200/(R121))</f>
        <v/>
      </c>
    </row>
    <row r="122" spans="1:19">
      <c r="A122" s="21" t="s">
        <v>1061</v>
      </c>
      <c r="B122" s="21">
        <v>2023</v>
      </c>
      <c r="C122" s="143">
        <v>44983</v>
      </c>
      <c r="D122" s="21" t="s">
        <v>64</v>
      </c>
      <c r="E122" s="25" t="s">
        <v>533</v>
      </c>
      <c r="F122" s="25">
        <v>4</v>
      </c>
      <c r="G122" s="153" t="s">
        <v>141</v>
      </c>
      <c r="H122" s="153" t="s">
        <v>93</v>
      </c>
      <c r="I122" s="10">
        <f>(C122-VLOOKUP(G122,Riders!$A$2:$E$7777,4,FALSE))/365</f>
        <v>27.904109589041095</v>
      </c>
      <c r="J122" s="153">
        <v>9</v>
      </c>
      <c r="K122" s="25">
        <v>1</v>
      </c>
      <c r="L122" s="155">
        <v>10.103</v>
      </c>
      <c r="M122" s="126">
        <f>IF(L122="","",3.6*200/(L122))</f>
        <v>71.265960605760668</v>
      </c>
      <c r="P122" s="126" t="str">
        <f>IF(O122="","",3.6*200/(O122))</f>
        <v/>
      </c>
      <c r="S122" s="126" t="str">
        <f>IF(R122="","",3.6*200/(R122))</f>
        <v/>
      </c>
    </row>
    <row r="123" spans="1:19">
      <c r="A123" s="21" t="s">
        <v>1061</v>
      </c>
      <c r="B123" s="21">
        <v>2023</v>
      </c>
      <c r="C123" s="143">
        <v>44983</v>
      </c>
      <c r="D123" s="21" t="s">
        <v>64</v>
      </c>
      <c r="E123" s="25" t="s">
        <v>533</v>
      </c>
      <c r="F123" s="25">
        <v>4</v>
      </c>
      <c r="G123" s="153" t="s">
        <v>113</v>
      </c>
      <c r="H123" s="153" t="s">
        <v>114</v>
      </c>
      <c r="I123" s="10">
        <f>(C123-VLOOKUP(G123,Riders!$A$2:$E$7777,4,FALSE))/365</f>
        <v>28.046575342465754</v>
      </c>
      <c r="J123" s="153">
        <v>25</v>
      </c>
      <c r="K123" s="25">
        <v>2</v>
      </c>
      <c r="L123" s="155">
        <v>10.174999999999999</v>
      </c>
      <c r="M123" s="126">
        <f>IF(L123="","",3.6*200/(L123))</f>
        <v>70.761670761670771</v>
      </c>
      <c r="P123" s="126" t="str">
        <f>IF(O123="","",3.6*200/(O123))</f>
        <v/>
      </c>
      <c r="S123" s="126" t="str">
        <f>IF(R123="","",3.6*200/(R123))</f>
        <v/>
      </c>
    </row>
    <row r="124" spans="1:19">
      <c r="A124" s="21" t="s">
        <v>1061</v>
      </c>
      <c r="B124" s="21">
        <v>2023</v>
      </c>
      <c r="C124" s="143">
        <v>44983</v>
      </c>
      <c r="D124" s="21" t="s">
        <v>64</v>
      </c>
      <c r="E124" s="25" t="s">
        <v>533</v>
      </c>
      <c r="F124" s="25">
        <v>5</v>
      </c>
      <c r="G124" s="153" t="s">
        <v>99</v>
      </c>
      <c r="H124" s="153" t="s">
        <v>100</v>
      </c>
      <c r="I124" s="10">
        <f>(C124-VLOOKUP(G124,Riders!$A$2:$E$7777,4,FALSE))/365</f>
        <v>23.87945205479452</v>
      </c>
      <c r="J124" s="153">
        <v>8</v>
      </c>
      <c r="K124" s="25">
        <v>1</v>
      </c>
      <c r="L124" s="155">
        <v>10.153</v>
      </c>
      <c r="M124" s="126">
        <f>IF(L124="","",3.6*200/(L124))</f>
        <v>70.915000492465282</v>
      </c>
      <c r="P124" s="126" t="str">
        <f>IF(O124="","",3.6*200/(O124))</f>
        <v/>
      </c>
      <c r="S124" s="126" t="str">
        <f>IF(R124="","",3.6*200/(R124))</f>
        <v/>
      </c>
    </row>
    <row r="125" spans="1:19">
      <c r="A125" s="21" t="s">
        <v>1061</v>
      </c>
      <c r="B125" s="21">
        <v>2023</v>
      </c>
      <c r="C125" s="143">
        <v>44983</v>
      </c>
      <c r="D125" s="21" t="s">
        <v>64</v>
      </c>
      <c r="E125" s="25" t="s">
        <v>533</v>
      </c>
      <c r="F125" s="25">
        <v>5</v>
      </c>
      <c r="G125" s="153" t="s">
        <v>105</v>
      </c>
      <c r="H125" s="153" t="s">
        <v>166</v>
      </c>
      <c r="I125" s="10">
        <f>(C125-VLOOKUP(G125,Riders!$A$2:$E$7777,4,FALSE))/365</f>
        <v>30.213698630136985</v>
      </c>
      <c r="J125" s="153">
        <v>24</v>
      </c>
      <c r="K125" s="25">
        <v>2</v>
      </c>
      <c r="L125" s="155">
        <v>10.253</v>
      </c>
      <c r="M125" s="126">
        <f>IF(L125="","",3.6*200/(L125))</f>
        <v>70.223349263630155</v>
      </c>
      <c r="P125" s="126" t="str">
        <f>IF(O125="","",3.6*200/(O125))</f>
        <v/>
      </c>
      <c r="S125" s="126" t="str">
        <f>IF(R125="","",3.6*200/(R125))</f>
        <v/>
      </c>
    </row>
    <row r="126" spans="1:19">
      <c r="A126" s="21" t="s">
        <v>1061</v>
      </c>
      <c r="B126" s="21">
        <v>2023</v>
      </c>
      <c r="C126" s="143">
        <v>44983</v>
      </c>
      <c r="D126" s="21" t="s">
        <v>64</v>
      </c>
      <c r="E126" s="25" t="s">
        <v>533</v>
      </c>
      <c r="F126" s="25">
        <v>6</v>
      </c>
      <c r="G126" s="153" t="s">
        <v>200</v>
      </c>
      <c r="H126" s="153" t="s">
        <v>44</v>
      </c>
      <c r="I126" s="10">
        <f>(C126-VLOOKUP(G126,Riders!$A$2:$E$7777,4,FALSE))/365</f>
        <v>27.624657534246577</v>
      </c>
      <c r="J126" s="153">
        <v>10</v>
      </c>
      <c r="K126" s="25">
        <v>1</v>
      </c>
      <c r="L126" s="155">
        <v>10.231999999999999</v>
      </c>
      <c r="M126" s="126">
        <f>IF(L126="","",3.6*200/(L126))</f>
        <v>70.36747458952307</v>
      </c>
      <c r="P126" s="126" t="str">
        <f>IF(O126="","",3.6*200/(O126))</f>
        <v/>
      </c>
      <c r="S126" s="126" t="str">
        <f>IF(R126="","",3.6*200/(R126))</f>
        <v/>
      </c>
    </row>
    <row r="127" spans="1:19">
      <c r="A127" s="21" t="s">
        <v>1061</v>
      </c>
      <c r="B127" s="21">
        <v>2023</v>
      </c>
      <c r="C127" s="143">
        <v>44983</v>
      </c>
      <c r="D127" s="21" t="s">
        <v>64</v>
      </c>
      <c r="E127" s="25" t="s">
        <v>533</v>
      </c>
      <c r="F127" s="25">
        <v>6</v>
      </c>
      <c r="G127" s="153" t="s">
        <v>535</v>
      </c>
      <c r="H127" s="153" t="s">
        <v>226</v>
      </c>
      <c r="I127" s="10">
        <f>(C127-VLOOKUP(G127,Riders!$A$2:$E$7777,4,FALSE))/365</f>
        <v>21.953424657534246</v>
      </c>
      <c r="J127" s="153">
        <v>23</v>
      </c>
      <c r="K127" s="25">
        <v>2</v>
      </c>
      <c r="L127" s="155">
        <v>10.408999999999999</v>
      </c>
      <c r="M127" s="126">
        <f>IF(L127="","",3.6*200/(L127))</f>
        <v>69.170909789605162</v>
      </c>
      <c r="P127" s="126" t="str">
        <f>IF(O127="","",3.6*200/(O127))</f>
        <v/>
      </c>
      <c r="S127" s="126" t="str">
        <f>IF(R127="","",3.6*200/(R127))</f>
        <v/>
      </c>
    </row>
    <row r="128" spans="1:19">
      <c r="A128" s="21" t="s">
        <v>1061</v>
      </c>
      <c r="B128" s="21">
        <v>2023</v>
      </c>
      <c r="C128" s="143">
        <v>44983</v>
      </c>
      <c r="D128" s="21" t="s">
        <v>64</v>
      </c>
      <c r="E128" s="25" t="s">
        <v>533</v>
      </c>
      <c r="F128" s="25">
        <v>7</v>
      </c>
      <c r="G128" s="153" t="s">
        <v>98</v>
      </c>
      <c r="H128" s="153" t="s">
        <v>42</v>
      </c>
      <c r="I128" s="10">
        <f>(C128-VLOOKUP(G128,Riders!$A$2:$E$7777,4,FALSE))/365</f>
        <v>24.347945205479451</v>
      </c>
      <c r="J128" s="153">
        <v>16</v>
      </c>
      <c r="K128" s="25">
        <v>1</v>
      </c>
      <c r="L128" s="155">
        <v>10.106</v>
      </c>
      <c r="M128" s="126">
        <f>IF(L128="","",3.6*200/(L128))</f>
        <v>71.244805066297246</v>
      </c>
      <c r="P128" s="126" t="str">
        <f>IF(O128="","",3.6*200/(O128))</f>
        <v/>
      </c>
      <c r="S128" s="126" t="str">
        <f>IF(R128="","",3.6*200/(R128))</f>
        <v/>
      </c>
    </row>
    <row r="129" spans="1:19">
      <c r="A129" s="21" t="s">
        <v>1061</v>
      </c>
      <c r="B129" s="21">
        <v>2023</v>
      </c>
      <c r="C129" s="143">
        <v>44983</v>
      </c>
      <c r="D129" s="21" t="s">
        <v>64</v>
      </c>
      <c r="E129" s="25" t="s">
        <v>533</v>
      </c>
      <c r="F129" s="25">
        <v>8</v>
      </c>
      <c r="G129" s="153" t="s">
        <v>94</v>
      </c>
      <c r="H129" s="153" t="s">
        <v>26</v>
      </c>
      <c r="I129" s="10">
        <f>(C129-VLOOKUP(G129,Riders!$A$2:$E$7777,4,FALSE))/365</f>
        <v>24.115068493150684</v>
      </c>
      <c r="J129" s="153">
        <v>11</v>
      </c>
      <c r="K129" s="25">
        <v>1</v>
      </c>
      <c r="L129" s="155">
        <v>10.076000000000001</v>
      </c>
      <c r="M129" s="126">
        <f>IF(L129="","",3.6*200/(L129))</f>
        <v>71.456927352123856</v>
      </c>
      <c r="P129" s="126" t="str">
        <f>IF(O129="","",3.6*200/(O129))</f>
        <v/>
      </c>
      <c r="S129" s="126" t="str">
        <f>IF(R129="","",3.6*200/(R129))</f>
        <v/>
      </c>
    </row>
    <row r="130" spans="1:19">
      <c r="A130" s="21" t="s">
        <v>1061</v>
      </c>
      <c r="B130" s="21">
        <v>2023</v>
      </c>
      <c r="C130" s="143">
        <v>44983</v>
      </c>
      <c r="D130" s="21" t="s">
        <v>64</v>
      </c>
      <c r="E130" s="25" t="s">
        <v>533</v>
      </c>
      <c r="F130" s="25">
        <v>8</v>
      </c>
      <c r="G130" s="153" t="s">
        <v>170</v>
      </c>
      <c r="H130" s="153" t="s">
        <v>40</v>
      </c>
      <c r="I130" s="10">
        <f>(C130-VLOOKUP(G130,Riders!$A$2:$E$7777,4,FALSE))/365</f>
        <v>24.36986301369863</v>
      </c>
      <c r="J130" s="153">
        <v>22</v>
      </c>
      <c r="K130" s="25">
        <v>2</v>
      </c>
      <c r="L130" s="155">
        <v>10.113000000000001</v>
      </c>
      <c r="M130" s="126">
        <f>IF(L130="","",3.6*200/(L130))</f>
        <v>71.19549095223968</v>
      </c>
      <c r="P130" s="126" t="str">
        <f>IF(O130="","",3.6*200/(O130))</f>
        <v/>
      </c>
      <c r="S130" s="126" t="str">
        <f>IF(R130="","",3.6*200/(R130))</f>
        <v/>
      </c>
    </row>
    <row r="131" spans="1:19">
      <c r="A131" s="21" t="s">
        <v>1061</v>
      </c>
      <c r="B131" s="21">
        <v>2023</v>
      </c>
      <c r="C131" s="143">
        <v>44983</v>
      </c>
      <c r="D131" s="21" t="s">
        <v>64</v>
      </c>
      <c r="E131" s="25" t="s">
        <v>533</v>
      </c>
      <c r="F131" s="25">
        <v>9</v>
      </c>
      <c r="G131" s="153" t="s">
        <v>110</v>
      </c>
      <c r="H131" s="153" t="s">
        <v>111</v>
      </c>
      <c r="I131" s="10">
        <f>(C131-VLOOKUP(G131,Riders!$A$2:$E$7777,4,FALSE))/365</f>
        <v>25.863013698630137</v>
      </c>
      <c r="J131" s="153">
        <v>12</v>
      </c>
      <c r="K131" s="25">
        <v>1</v>
      </c>
      <c r="L131" s="155">
        <v>10.292</v>
      </c>
      <c r="M131" s="126">
        <f>IF(L131="","",3.6*200/(L131))</f>
        <v>69.957248348231644</v>
      </c>
      <c r="P131" s="126" t="str">
        <f>IF(O131="","",3.6*200/(O131))</f>
        <v/>
      </c>
      <c r="S131" s="126" t="str">
        <f>IF(R131="","",3.6*200/(R131))</f>
        <v/>
      </c>
    </row>
    <row r="132" spans="1:19">
      <c r="A132" s="21" t="s">
        <v>1061</v>
      </c>
      <c r="B132" s="21">
        <v>2023</v>
      </c>
      <c r="C132" s="143">
        <v>44983</v>
      </c>
      <c r="D132" s="21" t="s">
        <v>64</v>
      </c>
      <c r="E132" s="25" t="s">
        <v>533</v>
      </c>
      <c r="F132" s="25">
        <v>9</v>
      </c>
      <c r="G132" s="153" t="s">
        <v>125</v>
      </c>
      <c r="H132" s="153" t="s">
        <v>32</v>
      </c>
      <c r="I132" s="10">
        <f>(C132-VLOOKUP(G132,Riders!$A$2:$E$7777,4,FALSE))/365</f>
        <v>19.764383561643836</v>
      </c>
      <c r="J132" s="153">
        <v>21</v>
      </c>
      <c r="K132" s="25">
        <v>2</v>
      </c>
      <c r="L132" s="155">
        <v>10.385999999999999</v>
      </c>
      <c r="M132" s="126">
        <f>IF(L132="","",3.6*200/(L132))</f>
        <v>69.32409012131717</v>
      </c>
      <c r="P132" s="126" t="str">
        <f>IF(O132="","",3.6*200/(O132))</f>
        <v/>
      </c>
      <c r="S132" s="126" t="str">
        <f>IF(R132="","",3.6*200/(R132))</f>
        <v/>
      </c>
    </row>
    <row r="133" spans="1:19">
      <c r="A133" s="21" t="s">
        <v>1061</v>
      </c>
      <c r="B133" s="21">
        <v>2023</v>
      </c>
      <c r="C133" s="143">
        <v>44983</v>
      </c>
      <c r="D133" s="21" t="s">
        <v>64</v>
      </c>
      <c r="E133" s="25" t="s">
        <v>533</v>
      </c>
      <c r="F133" s="25">
        <v>10</v>
      </c>
      <c r="G133" s="153" t="s">
        <v>123</v>
      </c>
      <c r="H133" s="153" t="s">
        <v>73</v>
      </c>
      <c r="I133" s="10">
        <f>(C133-VLOOKUP(G133,Riders!$A$2:$E$7777,4,FALSE))/365</f>
        <v>26.049315068493151</v>
      </c>
      <c r="J133" s="153">
        <v>20</v>
      </c>
      <c r="K133" s="25">
        <v>2</v>
      </c>
      <c r="L133" s="155">
        <v>10.048</v>
      </c>
      <c r="M133" s="126">
        <f>IF(L133="","",3.6*200/(L133))</f>
        <v>71.656050955414017</v>
      </c>
      <c r="P133" s="126" t="str">
        <f>IF(O133="","",3.6*200/(O133))</f>
        <v/>
      </c>
      <c r="S133" s="126" t="str">
        <f>IF(R133="","",3.6*200/(R133))</f>
        <v/>
      </c>
    </row>
    <row r="134" spans="1:19">
      <c r="A134" s="21" t="s">
        <v>1061</v>
      </c>
      <c r="B134" s="21">
        <v>2023</v>
      </c>
      <c r="C134" s="143">
        <v>44983</v>
      </c>
      <c r="D134" s="21" t="s">
        <v>64</v>
      </c>
      <c r="E134" s="25" t="s">
        <v>533</v>
      </c>
      <c r="F134" s="25">
        <v>11</v>
      </c>
      <c r="G134" s="153" t="s">
        <v>112</v>
      </c>
      <c r="H134" s="153" t="s">
        <v>100</v>
      </c>
      <c r="I134" s="10">
        <f>(C134-VLOOKUP(G134,Riders!$A$2:$E$7777,4,FALSE))/365</f>
        <v>23.046575342465754</v>
      </c>
      <c r="J134" s="153">
        <v>14</v>
      </c>
      <c r="K134" s="25">
        <v>1</v>
      </c>
      <c r="L134" s="155">
        <v>10.301</v>
      </c>
      <c r="M134" s="126">
        <f>IF(L134="","",3.6*200/(L134))</f>
        <v>69.896126589651487</v>
      </c>
      <c r="P134" s="126" t="str">
        <f>IF(O134="","",3.6*200/(O134))</f>
        <v/>
      </c>
      <c r="S134" s="126" t="str">
        <f>IF(R134="","",3.6*200/(R134))</f>
        <v/>
      </c>
    </row>
    <row r="135" spans="1:19">
      <c r="A135" s="21" t="s">
        <v>1061</v>
      </c>
      <c r="B135" s="21">
        <v>2023</v>
      </c>
      <c r="C135" s="143">
        <v>44983</v>
      </c>
      <c r="D135" s="21" t="s">
        <v>64</v>
      </c>
      <c r="E135" s="25" t="s">
        <v>533</v>
      </c>
      <c r="F135" s="25">
        <v>12</v>
      </c>
      <c r="G135" s="153" t="s">
        <v>167</v>
      </c>
      <c r="H135" s="153" t="s">
        <v>30</v>
      </c>
      <c r="I135" s="10">
        <f>(C135-VLOOKUP(G135,Riders!$A$2:$E$7777,4,FALSE))/365</f>
        <v>23.736986301369864</v>
      </c>
      <c r="J135" s="153">
        <v>15</v>
      </c>
      <c r="K135" s="25">
        <v>1</v>
      </c>
      <c r="L135" s="155">
        <v>10.271000000000001</v>
      </c>
      <c r="M135" s="126">
        <f>IF(L135="","",3.6*200/(L135))</f>
        <v>70.100282348359457</v>
      </c>
      <c r="P135" s="126" t="str">
        <f>IF(O135="","",3.6*200/(O135))</f>
        <v/>
      </c>
      <c r="S135" s="126" t="str">
        <f>IF(R135="","",3.6*200/(R135))</f>
        <v/>
      </c>
    </row>
    <row r="136" spans="1:19">
      <c r="A136" s="21" t="s">
        <v>1061</v>
      </c>
      <c r="B136" s="21">
        <v>2023</v>
      </c>
      <c r="C136" s="143">
        <v>44983</v>
      </c>
      <c r="D136" s="21" t="s">
        <v>64</v>
      </c>
      <c r="E136" s="25" t="s">
        <v>533</v>
      </c>
      <c r="F136" s="25">
        <v>12</v>
      </c>
      <c r="G136" s="153" t="s">
        <v>130</v>
      </c>
      <c r="H136" s="153" t="s">
        <v>111</v>
      </c>
      <c r="I136" s="10">
        <f>(C136-VLOOKUP(G136,Riders!$A$2:$E$7777,4,FALSE))/365</f>
        <v>23.641095890410959</v>
      </c>
      <c r="J136" s="153">
        <v>18</v>
      </c>
      <c r="K136" s="25">
        <v>2</v>
      </c>
      <c r="L136" s="155">
        <v>10.295</v>
      </c>
      <c r="M136" s="126">
        <f>IF(L136="","",3.6*200/(L136))</f>
        <v>69.936862554638168</v>
      </c>
      <c r="P136" s="126" t="str">
        <f>IF(O136="","",3.6*200/(O136))</f>
        <v/>
      </c>
      <c r="S136" s="126" t="str">
        <f>IF(R136="","",3.6*200/(R136))</f>
        <v/>
      </c>
    </row>
    <row r="137" spans="1:19">
      <c r="A137" s="21" t="s">
        <v>1061</v>
      </c>
      <c r="B137" s="21">
        <v>2023</v>
      </c>
      <c r="C137" s="143">
        <v>44983</v>
      </c>
      <c r="D137" s="21" t="s">
        <v>64</v>
      </c>
      <c r="E137" s="25" t="s">
        <v>533</v>
      </c>
      <c r="F137" s="25">
        <v>7</v>
      </c>
      <c r="G137" s="153" t="s">
        <v>106</v>
      </c>
      <c r="H137" s="153" t="s">
        <v>107</v>
      </c>
      <c r="I137" s="10">
        <f>(C137-VLOOKUP(G137,Riders!$A$2:$E$7777,4,FALSE))/365</f>
        <v>29.375342465753423</v>
      </c>
      <c r="J137" s="153">
        <v>17</v>
      </c>
      <c r="K137" s="25">
        <v>2</v>
      </c>
      <c r="L137" s="155">
        <v>10.151</v>
      </c>
      <c r="M137" s="126">
        <f>IF(L137="","",3.6*200/(L137))</f>
        <v>70.928972515023148</v>
      </c>
      <c r="P137" s="126" t="str">
        <f>IF(O137="","",3.6*200/(O137))</f>
        <v/>
      </c>
      <c r="S137" s="126" t="str">
        <f>IF(R137="","",3.6*200/(R137))</f>
        <v/>
      </c>
    </row>
    <row r="138" spans="1:19">
      <c r="A138" s="21" t="s">
        <v>1061</v>
      </c>
      <c r="B138" s="21">
        <v>2023</v>
      </c>
      <c r="C138" s="143">
        <v>44983</v>
      </c>
      <c r="D138" s="21" t="s">
        <v>64</v>
      </c>
      <c r="E138" s="25" t="s">
        <v>536</v>
      </c>
      <c r="F138" s="25">
        <v>3</v>
      </c>
      <c r="G138" s="153" t="s">
        <v>95</v>
      </c>
      <c r="H138" s="153" t="s">
        <v>28</v>
      </c>
      <c r="I138" s="10">
        <f>(C138-VLOOKUP(G138,Riders!$A$2:$E$7777,4,FALSE))/365</f>
        <v>31.090410958904108</v>
      </c>
      <c r="J138" s="153">
        <v>13</v>
      </c>
      <c r="K138" s="25">
        <v>2</v>
      </c>
      <c r="L138" s="155">
        <v>10.360000000000001</v>
      </c>
      <c r="M138" s="126">
        <f>IF(L138="","",3.6*200/(L138))</f>
        <v>69.498069498069484</v>
      </c>
      <c r="P138" s="126" t="str">
        <f>IF(O138="","",3.6*200/(O138))</f>
        <v/>
      </c>
      <c r="S138" s="126" t="str">
        <f>IF(R138="","",3.6*200/(R138))</f>
        <v/>
      </c>
    </row>
    <row r="139" spans="1:19">
      <c r="A139" s="21" t="s">
        <v>1061</v>
      </c>
      <c r="B139" s="21">
        <v>2023</v>
      </c>
      <c r="C139" s="143">
        <v>44983</v>
      </c>
      <c r="D139" s="21" t="s">
        <v>64</v>
      </c>
      <c r="E139" s="25" t="s">
        <v>536</v>
      </c>
      <c r="F139" s="25">
        <v>1</v>
      </c>
      <c r="G139" s="153" t="s">
        <v>90</v>
      </c>
      <c r="H139" s="153" t="s">
        <v>22</v>
      </c>
      <c r="I139" s="10">
        <f>(C139-VLOOKUP(G139,Riders!$A$2:$E$7777,4,FALSE))/365</f>
        <v>25.972602739726028</v>
      </c>
      <c r="J139" s="153">
        <v>1</v>
      </c>
      <c r="K139" s="25">
        <v>1</v>
      </c>
      <c r="L139" s="155">
        <v>10.084</v>
      </c>
      <c r="M139" s="126">
        <f>IF(L139="","",3.6*200/(L139))</f>
        <v>71.400238000793337</v>
      </c>
      <c r="P139" s="126" t="str">
        <f>IF(O139="","",3.6*200/(O139))</f>
        <v/>
      </c>
      <c r="S139" s="126" t="str">
        <f>IF(R139="","",3.6*200/(R139))</f>
        <v/>
      </c>
    </row>
    <row r="140" spans="1:19">
      <c r="A140" s="21" t="s">
        <v>1061</v>
      </c>
      <c r="B140" s="21">
        <v>2023</v>
      </c>
      <c r="C140" s="143">
        <v>44983</v>
      </c>
      <c r="D140" s="21" t="s">
        <v>64</v>
      </c>
      <c r="E140" s="25" t="s">
        <v>536</v>
      </c>
      <c r="F140" s="25">
        <v>1</v>
      </c>
      <c r="G140" s="153" t="s">
        <v>167</v>
      </c>
      <c r="H140" s="153" t="s">
        <v>30</v>
      </c>
      <c r="I140" s="10">
        <f>(C140-VLOOKUP(G140,Riders!$A$2:$E$7777,4,FALSE))/365</f>
        <v>23.736986301369864</v>
      </c>
      <c r="J140" s="153">
        <v>15</v>
      </c>
      <c r="K140" s="25">
        <v>2</v>
      </c>
      <c r="L140" s="155">
        <v>10.187999999999999</v>
      </c>
      <c r="M140" s="126">
        <f>IF(L140="","",3.6*200/(L140))</f>
        <v>70.671378091872796</v>
      </c>
      <c r="P140" s="126" t="str">
        <f>IF(O140="","",3.6*200/(O140))</f>
        <v/>
      </c>
      <c r="S140" s="126" t="str">
        <f>IF(R140="","",3.6*200/(R140))</f>
        <v/>
      </c>
    </row>
    <row r="141" spans="1:19">
      <c r="A141" s="21" t="s">
        <v>1061</v>
      </c>
      <c r="B141" s="21">
        <v>2023</v>
      </c>
      <c r="C141" s="143">
        <v>44983</v>
      </c>
      <c r="D141" s="21" t="s">
        <v>64</v>
      </c>
      <c r="E141" s="25" t="s">
        <v>536</v>
      </c>
      <c r="F141" s="25">
        <v>2</v>
      </c>
      <c r="G141" s="153" t="s">
        <v>182</v>
      </c>
      <c r="H141" s="153" t="s">
        <v>476</v>
      </c>
      <c r="I141" s="10">
        <f>(C141-VLOOKUP(G141,Riders!$A$2:$E$7777,4,FALSE))/365</f>
        <v>22.5013698630137</v>
      </c>
      <c r="J141" s="153">
        <v>3</v>
      </c>
      <c r="K141" s="25">
        <v>1</v>
      </c>
      <c r="L141" s="155">
        <v>10.026999999999999</v>
      </c>
      <c r="M141" s="126">
        <f>IF(L141="","",3.6*200/(L141))</f>
        <v>71.806123466640074</v>
      </c>
      <c r="P141" s="126" t="str">
        <f>IF(O141="","",3.6*200/(O141))</f>
        <v/>
      </c>
      <c r="S141" s="126" t="str">
        <f>IF(R141="","",3.6*200/(R141))</f>
        <v/>
      </c>
    </row>
    <row r="142" spans="1:19">
      <c r="A142" s="21" t="s">
        <v>1061</v>
      </c>
      <c r="B142" s="21">
        <v>2023</v>
      </c>
      <c r="C142" s="143">
        <v>44983</v>
      </c>
      <c r="D142" s="21" t="s">
        <v>64</v>
      </c>
      <c r="E142" s="25" t="s">
        <v>536</v>
      </c>
      <c r="F142" s="25">
        <v>2</v>
      </c>
      <c r="G142" s="153" t="s">
        <v>112</v>
      </c>
      <c r="H142" s="153" t="s">
        <v>100</v>
      </c>
      <c r="I142" s="10">
        <f>(C142-VLOOKUP(G142,Riders!$A$2:$E$7777,4,FALSE))/365</f>
        <v>23.046575342465754</v>
      </c>
      <c r="J142" s="153">
        <v>14</v>
      </c>
      <c r="K142" s="25">
        <v>2</v>
      </c>
      <c r="L142" s="155">
        <v>10.039</v>
      </c>
      <c r="M142" s="126">
        <f>IF(L142="","",3.6*200/(L142))</f>
        <v>71.720290865624065</v>
      </c>
      <c r="P142" s="126" t="str">
        <f>IF(O142="","",3.6*200/(O142))</f>
        <v/>
      </c>
      <c r="S142" s="126" t="str">
        <f>IF(R142="","",3.6*200/(R142))</f>
        <v/>
      </c>
    </row>
    <row r="143" spans="1:19">
      <c r="A143" s="21" t="s">
        <v>1061</v>
      </c>
      <c r="B143" s="21">
        <v>2023</v>
      </c>
      <c r="C143" s="143">
        <v>44983</v>
      </c>
      <c r="D143" s="21" t="s">
        <v>64</v>
      </c>
      <c r="E143" s="25" t="s">
        <v>536</v>
      </c>
      <c r="F143" s="25">
        <v>3</v>
      </c>
      <c r="G143" s="153" t="s">
        <v>21</v>
      </c>
      <c r="H143" s="153" t="s">
        <v>22</v>
      </c>
      <c r="I143" s="10">
        <f>(C143-VLOOKUP(G143,Riders!$A$2:$E$7777,4,FALSE))/365</f>
        <v>29.969863013698632</v>
      </c>
      <c r="J143" s="153">
        <v>5</v>
      </c>
      <c r="K143" s="25">
        <v>1</v>
      </c>
      <c r="L143" s="155">
        <v>10.012</v>
      </c>
      <c r="M143" s="126">
        <f>IF(L143="","",3.6*200/(L143))</f>
        <v>71.913703555733122</v>
      </c>
      <c r="P143" s="126" t="str">
        <f>IF(O143="","",3.6*200/(O143))</f>
        <v/>
      </c>
      <c r="S143" s="126" t="str">
        <f>IF(R143="","",3.6*200/(R143))</f>
        <v/>
      </c>
    </row>
    <row r="144" spans="1:19">
      <c r="A144" s="21" t="s">
        <v>1061</v>
      </c>
      <c r="B144" s="21">
        <v>2023</v>
      </c>
      <c r="C144" s="143">
        <v>44983</v>
      </c>
      <c r="D144" s="21" t="s">
        <v>64</v>
      </c>
      <c r="E144" s="25" t="s">
        <v>536</v>
      </c>
      <c r="F144" s="25">
        <v>4</v>
      </c>
      <c r="G144" s="153" t="s">
        <v>97</v>
      </c>
      <c r="H144" s="153" t="s">
        <v>26</v>
      </c>
      <c r="I144" s="10">
        <f>(C144-VLOOKUP(G144,Riders!$A$2:$E$7777,4,FALSE))/365</f>
        <v>25.876712328767123</v>
      </c>
      <c r="J144" s="153">
        <v>6</v>
      </c>
      <c r="K144" s="25">
        <v>1</v>
      </c>
      <c r="L144" s="155">
        <v>10.311999999999999</v>
      </c>
      <c r="M144" s="126">
        <f>IF(L144="","",3.6*200/(L144))</f>
        <v>69.82156710628395</v>
      </c>
      <c r="P144" s="126" t="str">
        <f>IF(O144="","",3.6*200/(O144))</f>
        <v/>
      </c>
      <c r="S144" s="126" t="str">
        <f>IF(R144="","",3.6*200/(R144))</f>
        <v/>
      </c>
    </row>
    <row r="145" spans="1:19">
      <c r="A145" s="21" t="s">
        <v>1061</v>
      </c>
      <c r="B145" s="21">
        <v>2023</v>
      </c>
      <c r="C145" s="143">
        <v>44983</v>
      </c>
      <c r="D145" s="21" t="s">
        <v>64</v>
      </c>
      <c r="E145" s="25" t="s">
        <v>536</v>
      </c>
      <c r="F145" s="25">
        <v>4</v>
      </c>
      <c r="G145" s="153" t="s">
        <v>110</v>
      </c>
      <c r="H145" s="153" t="s">
        <v>111</v>
      </c>
      <c r="I145" s="10">
        <f>(C145-VLOOKUP(G145,Riders!$A$2:$E$7777,4,FALSE))/365</f>
        <v>25.863013698630137</v>
      </c>
      <c r="J145" s="153">
        <v>12</v>
      </c>
      <c r="K145" s="25">
        <v>2</v>
      </c>
      <c r="L145" s="155">
        <v>10.381</v>
      </c>
      <c r="M145" s="126">
        <f>IF(L145="","",3.6*200/(L145))</f>
        <v>69.357480011559574</v>
      </c>
      <c r="P145" s="126" t="str">
        <f>IF(O145="","",3.6*200/(O145))</f>
        <v/>
      </c>
      <c r="S145" s="126" t="str">
        <f>IF(R145="","",3.6*200/(R145))</f>
        <v/>
      </c>
    </row>
    <row r="146" spans="1:19">
      <c r="A146" s="21" t="s">
        <v>1061</v>
      </c>
      <c r="B146" s="21">
        <v>2023</v>
      </c>
      <c r="C146" s="143">
        <v>44983</v>
      </c>
      <c r="D146" s="21" t="s">
        <v>64</v>
      </c>
      <c r="E146" s="25" t="s">
        <v>536</v>
      </c>
      <c r="F146" s="25">
        <v>5</v>
      </c>
      <c r="G146" s="153" t="s">
        <v>103</v>
      </c>
      <c r="H146" s="153" t="s">
        <v>37</v>
      </c>
      <c r="I146" s="10">
        <f>(C146-VLOOKUP(G146,Riders!$A$2:$E$7777,4,FALSE))/365</f>
        <v>24.158904109589042</v>
      </c>
      <c r="J146" s="153">
        <v>4</v>
      </c>
      <c r="K146" s="25">
        <v>1</v>
      </c>
      <c r="L146" s="155">
        <v>9.9320000000000004</v>
      </c>
      <c r="M146" s="126">
        <f>IF(L146="","",3.6*200/(L146))</f>
        <v>72.492952074103897</v>
      </c>
      <c r="P146" s="126" t="str">
        <f>IF(O146="","",3.6*200/(O146))</f>
        <v/>
      </c>
      <c r="S146" s="126" t="str">
        <f>IF(R146="","",3.6*200/(R146))</f>
        <v/>
      </c>
    </row>
    <row r="147" spans="1:19">
      <c r="A147" s="21" t="s">
        <v>1061</v>
      </c>
      <c r="B147" s="21">
        <v>2023</v>
      </c>
      <c r="C147" s="143">
        <v>44983</v>
      </c>
      <c r="D147" s="21" t="s">
        <v>64</v>
      </c>
      <c r="E147" s="25" t="s">
        <v>536</v>
      </c>
      <c r="F147" s="25">
        <v>5</v>
      </c>
      <c r="G147" s="153" t="s">
        <v>94</v>
      </c>
      <c r="H147" s="153" t="s">
        <v>26</v>
      </c>
      <c r="I147" s="10">
        <f>(C147-VLOOKUP(G147,Riders!$A$2:$E$7777,4,FALSE))/365</f>
        <v>24.115068493150684</v>
      </c>
      <c r="J147" s="153">
        <v>11</v>
      </c>
      <c r="K147" s="25">
        <v>2</v>
      </c>
      <c r="L147" s="155">
        <v>9.9670000000000005</v>
      </c>
      <c r="M147" s="126">
        <f>IF(L147="","",3.6*200/(L147))</f>
        <v>72.238386676030899</v>
      </c>
      <c r="P147" s="126" t="str">
        <f>IF(O147="","",3.6*200/(O147))</f>
        <v/>
      </c>
      <c r="S147" s="126" t="str">
        <f>IF(R147="","",3.6*200/(R147))</f>
        <v/>
      </c>
    </row>
    <row r="148" spans="1:19">
      <c r="A148" s="21" t="s">
        <v>1061</v>
      </c>
      <c r="B148" s="21">
        <v>2023</v>
      </c>
      <c r="C148" s="143">
        <v>44983</v>
      </c>
      <c r="D148" s="21" t="s">
        <v>64</v>
      </c>
      <c r="E148" s="25" t="s">
        <v>536</v>
      </c>
      <c r="F148" s="25">
        <v>6</v>
      </c>
      <c r="G148" s="153" t="s">
        <v>467</v>
      </c>
      <c r="H148" s="153" t="s">
        <v>30</v>
      </c>
      <c r="I148" s="10">
        <f>(C148-VLOOKUP(G148,Riders!$A$2:$E$7777,4,FALSE))/365</f>
        <v>23.602739726027398</v>
      </c>
      <c r="J148" s="153">
        <v>2</v>
      </c>
      <c r="K148" s="25">
        <v>1</v>
      </c>
      <c r="L148" s="155">
        <v>9.8439999999999994</v>
      </c>
      <c r="M148" s="126">
        <f>IF(L148="","",3.6*200/(L148))</f>
        <v>73.140999593661121</v>
      </c>
      <c r="P148" s="126" t="str">
        <f>IF(O148="","",3.6*200/(O148))</f>
        <v/>
      </c>
      <c r="S148" s="126" t="str">
        <f>IF(R148="","",3.6*200/(R148))</f>
        <v/>
      </c>
    </row>
    <row r="149" spans="1:19">
      <c r="A149" s="21" t="s">
        <v>1061</v>
      </c>
      <c r="B149" s="21">
        <v>2023</v>
      </c>
      <c r="C149" s="143">
        <v>44983</v>
      </c>
      <c r="D149" s="21" t="s">
        <v>64</v>
      </c>
      <c r="E149" s="25" t="s">
        <v>536</v>
      </c>
      <c r="F149" s="25">
        <v>6</v>
      </c>
      <c r="G149" s="153" t="s">
        <v>98</v>
      </c>
      <c r="H149" s="153" t="s">
        <v>42</v>
      </c>
      <c r="I149" s="10">
        <f>(C149-VLOOKUP(G149,Riders!$A$2:$E$7777,4,FALSE))/365</f>
        <v>24.347945205479451</v>
      </c>
      <c r="J149" s="153">
        <v>16</v>
      </c>
      <c r="K149" s="25">
        <v>2</v>
      </c>
      <c r="L149" s="155">
        <v>10.565</v>
      </c>
      <c r="M149" s="126">
        <f>IF(L149="","",3.6*200/(L149))</f>
        <v>68.149550402271657</v>
      </c>
      <c r="P149" s="126" t="str">
        <f>IF(O149="","",3.6*200/(O149))</f>
        <v/>
      </c>
      <c r="S149" s="126" t="str">
        <f>IF(R149="","",3.6*200/(R149))</f>
        <v/>
      </c>
    </row>
    <row r="150" spans="1:19">
      <c r="A150" s="21" t="s">
        <v>1061</v>
      </c>
      <c r="B150" s="21">
        <v>2023</v>
      </c>
      <c r="C150" s="143">
        <v>44983</v>
      </c>
      <c r="D150" s="21" t="s">
        <v>64</v>
      </c>
      <c r="E150" s="25" t="s">
        <v>536</v>
      </c>
      <c r="F150" s="25">
        <v>7</v>
      </c>
      <c r="G150" s="153" t="s">
        <v>194</v>
      </c>
      <c r="H150" s="153" t="s">
        <v>50</v>
      </c>
      <c r="I150" s="10">
        <f>(C150-VLOOKUP(G150,Riders!$A$2:$E$7777,4,FALSE))/365</f>
        <v>35.167123287671231</v>
      </c>
      <c r="J150" s="153">
        <v>7</v>
      </c>
      <c r="K150" s="25">
        <v>1</v>
      </c>
      <c r="L150" s="155">
        <v>9.9949999999999992</v>
      </c>
      <c r="M150" s="126">
        <f>IF(L150="","",3.6*200/(L150))</f>
        <v>72.036018009004508</v>
      </c>
      <c r="P150" s="126" t="str">
        <f>IF(O150="","",3.6*200/(O150))</f>
        <v/>
      </c>
      <c r="S150" s="126" t="str">
        <f>IF(R150="","",3.6*200/(R150))</f>
        <v/>
      </c>
    </row>
    <row r="151" spans="1:19">
      <c r="A151" s="21" t="s">
        <v>1061</v>
      </c>
      <c r="B151" s="21">
        <v>2023</v>
      </c>
      <c r="C151" s="143">
        <v>44983</v>
      </c>
      <c r="D151" s="21" t="s">
        <v>64</v>
      </c>
      <c r="E151" s="25" t="s">
        <v>536</v>
      </c>
      <c r="F151" s="25">
        <v>7</v>
      </c>
      <c r="G151" s="153" t="s">
        <v>200</v>
      </c>
      <c r="H151" s="153" t="s">
        <v>44</v>
      </c>
      <c r="I151" s="10">
        <f>(C151-VLOOKUP(G151,Riders!$A$2:$E$7777,4,FALSE))/365</f>
        <v>27.624657534246577</v>
      </c>
      <c r="J151" s="153">
        <v>10</v>
      </c>
      <c r="K151" s="25">
        <v>2</v>
      </c>
      <c r="L151" s="155">
        <v>10.338999999999999</v>
      </c>
      <c r="M151" s="126">
        <f>IF(L151="","",3.6*200/(L151))</f>
        <v>69.639230099622793</v>
      </c>
      <c r="P151" s="126" t="str">
        <f>IF(O151="","",3.6*200/(O151))</f>
        <v/>
      </c>
      <c r="S151" s="126" t="str">
        <f>IF(R151="","",3.6*200/(R151))</f>
        <v/>
      </c>
    </row>
    <row r="152" spans="1:19">
      <c r="A152" s="21" t="s">
        <v>1061</v>
      </c>
      <c r="B152" s="21">
        <v>2023</v>
      </c>
      <c r="C152" s="143">
        <v>44983</v>
      </c>
      <c r="D152" s="21" t="s">
        <v>64</v>
      </c>
      <c r="E152" s="25" t="s">
        <v>536</v>
      </c>
      <c r="F152" s="25">
        <v>8</v>
      </c>
      <c r="G152" s="153" t="s">
        <v>99</v>
      </c>
      <c r="H152" s="153" t="s">
        <v>100</v>
      </c>
      <c r="I152" s="10">
        <f>(C152-VLOOKUP(G152,Riders!$A$2:$E$7777,4,FALSE))/365</f>
        <v>23.87945205479452</v>
      </c>
      <c r="J152" s="153">
        <v>8</v>
      </c>
      <c r="K152" s="25">
        <v>1</v>
      </c>
      <c r="L152" s="155">
        <v>10.071</v>
      </c>
      <c r="M152" s="126">
        <f>IF(L152="","",3.6*200/(L152))</f>
        <v>71.492403932082212</v>
      </c>
      <c r="P152" s="126" t="str">
        <f>IF(O152="","",3.6*200/(O152))</f>
        <v/>
      </c>
      <c r="S152" s="126" t="str">
        <f>IF(R152="","",3.6*200/(R152))</f>
        <v/>
      </c>
    </row>
    <row r="153" spans="1:19">
      <c r="A153" s="21" t="s">
        <v>1061</v>
      </c>
      <c r="B153" s="21">
        <v>2023</v>
      </c>
      <c r="C153" s="143">
        <v>44983</v>
      </c>
      <c r="D153" s="21" t="s">
        <v>64</v>
      </c>
      <c r="E153" s="25" t="s">
        <v>536</v>
      </c>
      <c r="F153" s="25">
        <v>8</v>
      </c>
      <c r="G153" s="153" t="s">
        <v>141</v>
      </c>
      <c r="H153" s="153" t="s">
        <v>93</v>
      </c>
      <c r="I153" s="10">
        <f>(C153-VLOOKUP(G153,Riders!$A$2:$E$7777,4,FALSE))/365</f>
        <v>27.904109589041095</v>
      </c>
      <c r="J153" s="153">
        <v>9</v>
      </c>
      <c r="K153" s="25">
        <v>2</v>
      </c>
      <c r="L153" s="155">
        <v>10.173</v>
      </c>
      <c r="M153" s="126">
        <f>IF(L153="","",3.6*200/(L153))</f>
        <v>70.7755824240637</v>
      </c>
      <c r="P153" s="126" t="str">
        <f>IF(O153="","",3.6*200/(O153))</f>
        <v/>
      </c>
      <c r="S153" s="126" t="str">
        <f>IF(R153="","",3.6*200/(R153))</f>
        <v/>
      </c>
    </row>
    <row r="154" spans="1:19">
      <c r="A154" s="21" t="s">
        <v>1061</v>
      </c>
      <c r="B154" s="21">
        <v>2023</v>
      </c>
      <c r="C154" s="143">
        <v>44983</v>
      </c>
      <c r="D154" s="21" t="s">
        <v>64</v>
      </c>
      <c r="E154" s="25" t="s">
        <v>537</v>
      </c>
      <c r="F154" s="25">
        <v>1</v>
      </c>
      <c r="G154" s="153" t="s">
        <v>90</v>
      </c>
      <c r="H154" s="153" t="s">
        <v>22</v>
      </c>
      <c r="I154" s="10">
        <f>(C154-VLOOKUP(G154,Riders!$A$2:$E$7777,4,FALSE))/365</f>
        <v>25.972602739726028</v>
      </c>
      <c r="J154" s="153">
        <v>1</v>
      </c>
      <c r="K154" s="25">
        <v>1</v>
      </c>
      <c r="L154" s="155">
        <v>9.8889999999999993</v>
      </c>
      <c r="M154" s="126">
        <f>IF(L154="","",3.6*200/(L154))</f>
        <v>72.808170694711293</v>
      </c>
      <c r="N154" s="153">
        <v>1</v>
      </c>
      <c r="O154" s="153">
        <v>10.016999999999999</v>
      </c>
      <c r="P154" s="126">
        <f>IF(O154="","",3.6*200/(O154))</f>
        <v>71.877807726864333</v>
      </c>
      <c r="S154" s="126" t="str">
        <f>IF(R154="","",3.6*200/(R154))</f>
        <v/>
      </c>
    </row>
    <row r="155" spans="1:19">
      <c r="A155" s="21" t="s">
        <v>1061</v>
      </c>
      <c r="B155" s="21">
        <v>2023</v>
      </c>
      <c r="C155" s="143">
        <v>44983</v>
      </c>
      <c r="D155" s="21" t="s">
        <v>64</v>
      </c>
      <c r="E155" s="25" t="s">
        <v>537</v>
      </c>
      <c r="F155" s="25">
        <v>1</v>
      </c>
      <c r="G155" s="153" t="s">
        <v>99</v>
      </c>
      <c r="H155" s="153" t="s">
        <v>100</v>
      </c>
      <c r="I155" s="10">
        <f>(C155-VLOOKUP(G155,Riders!$A$2:$E$7777,4,FALSE))/365</f>
        <v>23.87945205479452</v>
      </c>
      <c r="J155" s="153">
        <v>8</v>
      </c>
      <c r="K155" s="25">
        <v>2</v>
      </c>
      <c r="L155" s="155">
        <v>9.9420000000000002</v>
      </c>
      <c r="M155" s="126">
        <f>IF(L155="","",3.6*200/(L155))</f>
        <v>72.420036210018097</v>
      </c>
      <c r="N155" s="153">
        <v>2</v>
      </c>
      <c r="O155" s="153">
        <v>10.016999999999999</v>
      </c>
      <c r="P155" s="126">
        <f>IF(O155="","",3.6*200/(O155))</f>
        <v>71.877807726864333</v>
      </c>
      <c r="S155" s="126" t="str">
        <f>IF(R155="","",3.6*200/(R155))</f>
        <v/>
      </c>
    </row>
    <row r="156" spans="1:19">
      <c r="A156" s="21" t="s">
        <v>1061</v>
      </c>
      <c r="B156" s="21">
        <v>2023</v>
      </c>
      <c r="C156" s="143">
        <v>44983</v>
      </c>
      <c r="D156" s="21" t="s">
        <v>64</v>
      </c>
      <c r="E156" s="25" t="s">
        <v>537</v>
      </c>
      <c r="F156" s="25">
        <v>2</v>
      </c>
      <c r="G156" s="153" t="s">
        <v>182</v>
      </c>
      <c r="H156" s="153" t="s">
        <v>476</v>
      </c>
      <c r="I156" s="10">
        <f>(C156-VLOOKUP(G156,Riders!$A$2:$E$7777,4,FALSE))/365</f>
        <v>22.5013698630137</v>
      </c>
      <c r="J156" s="153">
        <v>3</v>
      </c>
      <c r="K156" s="25">
        <v>2</v>
      </c>
      <c r="L156" s="155">
        <v>10.125</v>
      </c>
      <c r="M156" s="126">
        <f>IF(L156="","",3.6*200/(L156))</f>
        <v>71.111111111111114</v>
      </c>
      <c r="N156" s="153">
        <v>1</v>
      </c>
      <c r="O156" s="153">
        <v>9.8119999999999994</v>
      </c>
      <c r="P156" s="126">
        <f>IF(O156="","",3.6*200/(O156))</f>
        <v>73.379535262943335</v>
      </c>
      <c r="Q156">
        <v>1</v>
      </c>
      <c r="R156">
        <v>9.8450000000000006</v>
      </c>
      <c r="S156" s="126">
        <f>IF(R156="","",3.6*200/(R156))</f>
        <v>73.133570340274247</v>
      </c>
    </row>
    <row r="157" spans="1:19">
      <c r="A157" s="21" t="s">
        <v>1061</v>
      </c>
      <c r="B157" s="21">
        <v>2023</v>
      </c>
      <c r="C157" s="143">
        <v>44983</v>
      </c>
      <c r="D157" s="21" t="s">
        <v>64</v>
      </c>
      <c r="E157" s="25" t="s">
        <v>537</v>
      </c>
      <c r="F157" s="25">
        <v>2</v>
      </c>
      <c r="G157" s="153" t="s">
        <v>194</v>
      </c>
      <c r="H157" s="153" t="s">
        <v>50</v>
      </c>
      <c r="I157" s="10">
        <f>(C157-VLOOKUP(G157,Riders!$A$2:$E$7777,4,FALSE))/365</f>
        <v>35.167123287671231</v>
      </c>
      <c r="J157" s="153">
        <v>7</v>
      </c>
      <c r="K157" s="25">
        <v>1</v>
      </c>
      <c r="L157" s="155">
        <v>10.063000000000001</v>
      </c>
      <c r="M157" s="126">
        <f>IF(L157="","",3.6*200/(L157))</f>
        <v>71.549239789327231</v>
      </c>
      <c r="N157" s="153">
        <v>2</v>
      </c>
      <c r="O157" s="153">
        <v>10.008999999999999</v>
      </c>
      <c r="P157" s="126">
        <f>IF(O157="","",3.6*200/(O157))</f>
        <v>71.935258267559206</v>
      </c>
      <c r="Q157">
        <v>2</v>
      </c>
      <c r="R157">
        <v>10.352</v>
      </c>
      <c r="S157" s="126">
        <f>IF(R157="","",3.6*200/(R157))</f>
        <v>69.551777434312214</v>
      </c>
    </row>
    <row r="158" spans="1:19">
      <c r="A158" s="21" t="s">
        <v>1061</v>
      </c>
      <c r="B158" s="21">
        <v>2023</v>
      </c>
      <c r="C158" s="143">
        <v>44983</v>
      </c>
      <c r="D158" s="21" t="s">
        <v>64</v>
      </c>
      <c r="E158" s="25" t="s">
        <v>537</v>
      </c>
      <c r="F158" s="25">
        <v>3</v>
      </c>
      <c r="G158" s="153" t="s">
        <v>467</v>
      </c>
      <c r="H158" s="153" t="s">
        <v>30</v>
      </c>
      <c r="I158" s="10">
        <f>(C158-VLOOKUP(G158,Riders!$A$2:$E$7777,4,FALSE))/365</f>
        <v>23.602739726027398</v>
      </c>
      <c r="J158" s="153">
        <v>2</v>
      </c>
      <c r="K158" s="25">
        <v>1</v>
      </c>
      <c r="L158" s="155">
        <v>9.7620000000000005</v>
      </c>
      <c r="M158" s="126">
        <f>IF(L158="","",3.6*200/(L158))</f>
        <v>73.755377996312234</v>
      </c>
      <c r="N158" s="153">
        <v>1</v>
      </c>
      <c r="O158" s="153">
        <v>9.8040000000000003</v>
      </c>
      <c r="P158" s="126">
        <f>IF(O158="","",3.6*200/(O158))</f>
        <v>73.439412484700114</v>
      </c>
      <c r="S158" s="126" t="str">
        <f>IF(R158="","",3.6*200/(R158))</f>
        <v/>
      </c>
    </row>
    <row r="159" spans="1:19">
      <c r="A159" s="21" t="s">
        <v>1061</v>
      </c>
      <c r="B159" s="21">
        <v>2023</v>
      </c>
      <c r="C159" s="143">
        <v>44983</v>
      </c>
      <c r="D159" s="21" t="s">
        <v>64</v>
      </c>
      <c r="E159" s="25" t="s">
        <v>537</v>
      </c>
      <c r="F159" s="25">
        <v>3</v>
      </c>
      <c r="G159" s="153" t="s">
        <v>21</v>
      </c>
      <c r="H159" s="153" t="s">
        <v>22</v>
      </c>
      <c r="I159" s="10">
        <f>(C159-VLOOKUP(G159,Riders!$A$2:$E$7777,4,FALSE))/365</f>
        <v>29.969863013698632</v>
      </c>
      <c r="J159" s="153">
        <v>5</v>
      </c>
      <c r="K159" s="25">
        <v>2</v>
      </c>
      <c r="L159" s="155">
        <v>9.7840000000000007</v>
      </c>
      <c r="M159" s="126">
        <f>IF(L159="","",3.6*200/(L159))</f>
        <v>73.589533932951753</v>
      </c>
      <c r="N159" s="153">
        <v>2</v>
      </c>
      <c r="O159" s="153">
        <v>13.823</v>
      </c>
      <c r="P159" s="126">
        <f>IF(O159="","",3.6*200/(O159))</f>
        <v>52.087101208131372</v>
      </c>
      <c r="S159" s="126" t="str">
        <f>IF(R159="","",3.6*200/(R159))</f>
        <v/>
      </c>
    </row>
    <row r="160" spans="1:19">
      <c r="A160" s="21" t="s">
        <v>1061</v>
      </c>
      <c r="B160" s="21">
        <v>2023</v>
      </c>
      <c r="C160" s="143">
        <v>44983</v>
      </c>
      <c r="D160" s="21" t="s">
        <v>64</v>
      </c>
      <c r="E160" s="25" t="s">
        <v>537</v>
      </c>
      <c r="F160" s="25">
        <v>4</v>
      </c>
      <c r="G160" s="153" t="s">
        <v>103</v>
      </c>
      <c r="H160" s="153" t="s">
        <v>37</v>
      </c>
      <c r="I160" s="10">
        <f>(C160-VLOOKUP(G160,Riders!$A$2:$E$7777,4,FALSE))/365</f>
        <v>24.158904109589042</v>
      </c>
      <c r="J160" s="153">
        <v>4</v>
      </c>
      <c r="K160" s="25">
        <v>2</v>
      </c>
      <c r="L160" s="155">
        <v>10.413</v>
      </c>
      <c r="M160" s="126">
        <f>IF(L160="","",3.6*200/(L160))</f>
        <v>69.144338807260155</v>
      </c>
      <c r="N160" s="153">
        <v>1</v>
      </c>
      <c r="O160" s="153">
        <v>10.183999999999999</v>
      </c>
      <c r="P160" s="126">
        <f>IF(O160="","",3.6*200/(O160))</f>
        <v>70.699135899450127</v>
      </c>
      <c r="Q160">
        <v>1</v>
      </c>
      <c r="R160">
        <v>10.11</v>
      </c>
      <c r="S160" s="126">
        <f>IF(R160="","",3.6*200/(R160))</f>
        <v>71.2166172106825</v>
      </c>
    </row>
    <row r="161" spans="1:19">
      <c r="A161" s="21" t="s">
        <v>1061</v>
      </c>
      <c r="B161" s="21">
        <v>2023</v>
      </c>
      <c r="C161" s="143">
        <v>44983</v>
      </c>
      <c r="D161" s="21" t="s">
        <v>64</v>
      </c>
      <c r="E161" s="25" t="s">
        <v>537</v>
      </c>
      <c r="F161" s="25">
        <v>4</v>
      </c>
      <c r="G161" s="153" t="s">
        <v>97</v>
      </c>
      <c r="H161" s="153" t="s">
        <v>26</v>
      </c>
      <c r="I161" s="10">
        <f>(C161-VLOOKUP(G161,Riders!$A$2:$E$7777,4,FALSE))/365</f>
        <v>25.876712328767123</v>
      </c>
      <c r="J161" s="153">
        <v>6</v>
      </c>
      <c r="K161" s="25">
        <v>1</v>
      </c>
      <c r="L161" s="155">
        <v>10.385</v>
      </c>
      <c r="M161" s="126">
        <f>IF(L161="","",3.6*200/(L161))</f>
        <v>69.330765527202701</v>
      </c>
      <c r="N161" s="153">
        <v>2</v>
      </c>
      <c r="O161" s="153">
        <v>10.238</v>
      </c>
      <c r="P161" s="126">
        <f>IF(O161="","",3.6*200/(O161))</f>
        <v>70.326235592889233</v>
      </c>
      <c r="Q161">
        <v>2</v>
      </c>
      <c r="R161">
        <v>10.11</v>
      </c>
      <c r="S161" s="126">
        <f>IF(R161="","",3.6*200/(R161))</f>
        <v>71.2166172106825</v>
      </c>
    </row>
    <row r="162" spans="1:19">
      <c r="A162" s="21" t="s">
        <v>1061</v>
      </c>
      <c r="B162" s="21">
        <v>2023</v>
      </c>
      <c r="C162" s="143">
        <v>44983</v>
      </c>
      <c r="D162" s="21" t="s">
        <v>64</v>
      </c>
      <c r="E162" s="25" t="s">
        <v>538</v>
      </c>
      <c r="F162" s="25">
        <v>1</v>
      </c>
      <c r="G162" s="153" t="s">
        <v>90</v>
      </c>
      <c r="H162" s="153" t="s">
        <v>22</v>
      </c>
      <c r="I162" s="10">
        <f>(C162-VLOOKUP(G162,Riders!$A$2:$E$7777,4,FALSE))/365</f>
        <v>25.972602739726028</v>
      </c>
      <c r="J162" s="153">
        <v>1</v>
      </c>
      <c r="K162" s="25">
        <v>1</v>
      </c>
      <c r="L162" s="155">
        <v>10.098000000000001</v>
      </c>
      <c r="M162" s="126">
        <f>IF(L162="","",3.6*200/(L162))</f>
        <v>71.301247771836003</v>
      </c>
      <c r="N162" s="153">
        <v>1</v>
      </c>
      <c r="O162" s="153">
        <v>10.109</v>
      </c>
      <c r="P162" s="126">
        <f>IF(O162="","",3.6*200/(O162))</f>
        <v>71.223662083292112</v>
      </c>
      <c r="S162" s="126" t="str">
        <f>IF(R162="","",3.6*200/(R162))</f>
        <v/>
      </c>
    </row>
    <row r="163" spans="1:19">
      <c r="A163" s="21" t="s">
        <v>1061</v>
      </c>
      <c r="B163" s="21">
        <v>2023</v>
      </c>
      <c r="C163" s="143">
        <v>44983</v>
      </c>
      <c r="D163" s="21" t="s">
        <v>64</v>
      </c>
      <c r="E163" s="25" t="s">
        <v>538</v>
      </c>
      <c r="F163" s="25">
        <v>1</v>
      </c>
      <c r="G163" s="153" t="s">
        <v>103</v>
      </c>
      <c r="H163" s="153" t="s">
        <v>37</v>
      </c>
      <c r="I163" s="10">
        <f>(C163-VLOOKUP(G163,Riders!$A$2:$E$7777,4,FALSE))/365</f>
        <v>24.158904109589042</v>
      </c>
      <c r="J163" s="153">
        <v>4</v>
      </c>
      <c r="K163" s="25">
        <v>2</v>
      </c>
      <c r="L163" s="155">
        <v>11.193000000000001</v>
      </c>
      <c r="M163" s="126">
        <f>IF(L163="","",3.6*200/(L163))</f>
        <v>64.325917984454563</v>
      </c>
      <c r="N163" s="153">
        <v>2</v>
      </c>
      <c r="O163" s="153">
        <v>11.622</v>
      </c>
      <c r="P163" s="126">
        <f>IF(O163="","",3.6*200/(O163))</f>
        <v>61.951471347444503</v>
      </c>
      <c r="S163" s="126" t="str">
        <f>IF(R163="","",3.6*200/(R163))</f>
        <v/>
      </c>
    </row>
    <row r="164" spans="1:19">
      <c r="A164" s="21" t="s">
        <v>1061</v>
      </c>
      <c r="B164" s="21">
        <v>2023</v>
      </c>
      <c r="C164" s="143">
        <v>44983</v>
      </c>
      <c r="D164" s="21" t="s">
        <v>64</v>
      </c>
      <c r="E164" s="25" t="s">
        <v>538</v>
      </c>
      <c r="F164" s="25">
        <v>2</v>
      </c>
      <c r="G164" s="153" t="s">
        <v>467</v>
      </c>
      <c r="H164" s="153" t="s">
        <v>30</v>
      </c>
      <c r="I164" s="10">
        <f>(C164-VLOOKUP(G164,Riders!$A$2:$E$7777,4,FALSE))/365</f>
        <v>23.602739726027398</v>
      </c>
      <c r="J164" s="153">
        <v>2</v>
      </c>
      <c r="K164" s="25">
        <v>1</v>
      </c>
      <c r="L164" s="155">
        <v>9.8640000000000008</v>
      </c>
      <c r="M164" s="126">
        <f>IF(L164="","",3.6*200/(L164))</f>
        <v>72.992700729926995</v>
      </c>
      <c r="N164" s="153">
        <v>1</v>
      </c>
      <c r="O164" s="153">
        <v>9.8949999999999996</v>
      </c>
      <c r="P164" s="126">
        <f>IF(O164="","",3.6*200/(O164))</f>
        <v>72.764022233451243</v>
      </c>
      <c r="S164" s="126" t="str">
        <f>IF(R164="","",3.6*200/(R164))</f>
        <v/>
      </c>
    </row>
    <row r="165" spans="1:19">
      <c r="A165" s="21" t="s">
        <v>1061</v>
      </c>
      <c r="B165" s="21">
        <v>2023</v>
      </c>
      <c r="C165" s="143">
        <v>44983</v>
      </c>
      <c r="D165" s="21" t="s">
        <v>64</v>
      </c>
      <c r="E165" s="25" t="s">
        <v>538</v>
      </c>
      <c r="F165" s="25">
        <v>2</v>
      </c>
      <c r="G165" s="153" t="s">
        <v>182</v>
      </c>
      <c r="H165" s="153" t="s">
        <v>476</v>
      </c>
      <c r="I165" s="10">
        <f>(C165-VLOOKUP(G165,Riders!$A$2:$E$7777,4,FALSE))/365</f>
        <v>22.5013698630137</v>
      </c>
      <c r="J165" s="153">
        <v>3</v>
      </c>
      <c r="K165" s="25">
        <v>2</v>
      </c>
      <c r="L165" s="155">
        <v>9.8820000000000014</v>
      </c>
      <c r="M165" s="126">
        <f>IF(L165="","",3.6*200/(L165))</f>
        <v>72.859744990892523</v>
      </c>
      <c r="N165" s="153">
        <v>2</v>
      </c>
      <c r="O165" s="153">
        <v>16.259999999999998</v>
      </c>
      <c r="P165" s="126">
        <f>IF(O165="","",3.6*200/(O165))</f>
        <v>44.280442804428048</v>
      </c>
      <c r="S165" s="126" t="str">
        <f>IF(R165="","",3.6*200/(R165))</f>
        <v/>
      </c>
    </row>
    <row r="166" spans="1:19">
      <c r="A166" s="21" t="s">
        <v>1061</v>
      </c>
      <c r="B166" s="21">
        <v>2023</v>
      </c>
      <c r="C166" s="143">
        <v>44983</v>
      </c>
      <c r="D166" s="21" t="s">
        <v>64</v>
      </c>
      <c r="E166" s="25" t="s">
        <v>62</v>
      </c>
      <c r="F166" s="153" t="s">
        <v>539</v>
      </c>
      <c r="G166" s="153" t="s">
        <v>90</v>
      </c>
      <c r="H166" s="153" t="s">
        <v>22</v>
      </c>
      <c r="I166" s="10">
        <f>(C166-VLOOKUP(G166,Riders!$A$2:$E$7777,4,FALSE))/365</f>
        <v>25.972602739726028</v>
      </c>
      <c r="J166" s="153">
        <v>1</v>
      </c>
      <c r="K166" s="25">
        <v>1</v>
      </c>
      <c r="L166" s="155">
        <v>10.006</v>
      </c>
      <c r="M166" s="126">
        <f>IF(L166="","",3.6*200/(L166))</f>
        <v>71.956825904457318</v>
      </c>
      <c r="N166" s="153">
        <v>1</v>
      </c>
      <c r="O166" s="153">
        <v>9.5630000000000006</v>
      </c>
      <c r="P166" s="126">
        <f>IF(O166="","",3.6*200/(O166))</f>
        <v>75.290180905573564</v>
      </c>
      <c r="S166" s="126" t="str">
        <f>IF(R166="","",3.6*200/(R166))</f>
        <v/>
      </c>
    </row>
    <row r="167" spans="1:19">
      <c r="A167" s="21" t="s">
        <v>1061</v>
      </c>
      <c r="B167" s="21">
        <v>2023</v>
      </c>
      <c r="C167" s="143">
        <v>44983</v>
      </c>
      <c r="D167" s="21" t="s">
        <v>64</v>
      </c>
      <c r="E167" s="25" t="s">
        <v>62</v>
      </c>
      <c r="F167" s="153" t="s">
        <v>539</v>
      </c>
      <c r="G167" s="153" t="s">
        <v>467</v>
      </c>
      <c r="H167" s="153" t="s">
        <v>30</v>
      </c>
      <c r="I167" s="10">
        <f>(C167-VLOOKUP(G167,Riders!$A$2:$E$7777,4,FALSE))/365</f>
        <v>23.602739726027398</v>
      </c>
      <c r="J167" s="153">
        <v>2</v>
      </c>
      <c r="K167" s="25">
        <v>2</v>
      </c>
      <c r="L167" s="155">
        <v>10.024000000000001</v>
      </c>
      <c r="M167" s="126">
        <f>IF(L167="","",3.6*200/(L167))</f>
        <v>71.827613727055066</v>
      </c>
      <c r="N167" s="153">
        <v>2</v>
      </c>
      <c r="O167" s="153">
        <v>9.6530000000000005</v>
      </c>
      <c r="P167" s="126">
        <f>IF(O167="","",3.6*200/(O167))</f>
        <v>74.588210918885324</v>
      </c>
      <c r="S167" s="126" t="str">
        <f>IF(R167="","",3.6*200/(R167))</f>
        <v/>
      </c>
    </row>
    <row r="168" spans="1:19">
      <c r="A168" s="21" t="s">
        <v>1061</v>
      </c>
      <c r="B168" s="21">
        <v>2023</v>
      </c>
      <c r="C168" s="143">
        <v>44983</v>
      </c>
      <c r="D168" s="21" t="s">
        <v>64</v>
      </c>
      <c r="E168" s="25" t="s">
        <v>62</v>
      </c>
      <c r="F168" s="153" t="s">
        <v>540</v>
      </c>
      <c r="G168" s="153" t="s">
        <v>182</v>
      </c>
      <c r="H168" s="153" t="s">
        <v>476</v>
      </c>
      <c r="I168" s="10">
        <f>(C168-VLOOKUP(G168,Riders!$A$2:$E$7777,4,FALSE))/365</f>
        <v>22.5013698630137</v>
      </c>
      <c r="J168" s="153">
        <v>3</v>
      </c>
      <c r="K168" s="25">
        <v>1</v>
      </c>
      <c r="L168" s="155">
        <v>10.262</v>
      </c>
      <c r="M168" s="126">
        <f>IF(L168="","",3.6*200/(L168))</f>
        <v>70.161761839797308</v>
      </c>
      <c r="N168" s="153">
        <v>1</v>
      </c>
      <c r="O168" s="153">
        <v>9.875</v>
      </c>
      <c r="P168" s="126">
        <f>IF(O168="","",3.6*200/(O168))</f>
        <v>72.911392405063296</v>
      </c>
      <c r="S168" s="126" t="str">
        <f>IF(R168="","",3.6*200/(R168))</f>
        <v/>
      </c>
    </row>
    <row r="169" spans="1:19">
      <c r="A169" s="21" t="s">
        <v>1061</v>
      </c>
      <c r="B169" s="21">
        <v>2023</v>
      </c>
      <c r="C169" s="143">
        <v>44983</v>
      </c>
      <c r="D169" s="21" t="s">
        <v>64</v>
      </c>
      <c r="E169" s="25" t="s">
        <v>62</v>
      </c>
      <c r="F169" s="153" t="s">
        <v>540</v>
      </c>
      <c r="G169" s="153" t="s">
        <v>103</v>
      </c>
      <c r="H169" s="153" t="s">
        <v>37</v>
      </c>
      <c r="I169" s="10">
        <f>(C169-VLOOKUP(G169,Riders!$A$2:$E$7777,4,FALSE))/365</f>
        <v>24.158904109589042</v>
      </c>
      <c r="J169" s="153">
        <v>4</v>
      </c>
      <c r="K169" s="25">
        <v>2</v>
      </c>
      <c r="L169" s="155">
        <v>10.727</v>
      </c>
      <c r="M169" s="126">
        <f>IF(L169="","",3.6*200/(L169))</f>
        <v>67.120350517386029</v>
      </c>
      <c r="N169" s="153">
        <v>2</v>
      </c>
      <c r="O169" s="153">
        <v>9.9649999999999999</v>
      </c>
      <c r="P169" s="126">
        <f>IF(O169="","",3.6*200/(O169))</f>
        <v>72.252885097842452</v>
      </c>
      <c r="S169" s="126" t="str">
        <f>IF(R169="","",3.6*200/(R169))</f>
        <v/>
      </c>
    </row>
    <row r="170" spans="1:19">
      <c r="A170" s="28" t="s">
        <v>18</v>
      </c>
      <c r="B170" s="28">
        <v>2022</v>
      </c>
      <c r="C170" s="44">
        <v>44849</v>
      </c>
      <c r="D170" s="28" t="s">
        <v>19</v>
      </c>
      <c r="E170" s="28" t="s">
        <v>533</v>
      </c>
      <c r="F170" s="149">
        <v>1</v>
      </c>
      <c r="G170" s="40" t="s">
        <v>112</v>
      </c>
      <c r="H170" s="40" t="s">
        <v>100</v>
      </c>
      <c r="I170" s="10">
        <f>(C170-VLOOKUP(G170,Riders!$A$2:$E$7777,4,FALSE))/365</f>
        <v>22.67945205479452</v>
      </c>
      <c r="J170" s="128">
        <v>9</v>
      </c>
      <c r="K170" s="25">
        <v>1</v>
      </c>
      <c r="L170" s="15">
        <v>10.263</v>
      </c>
      <c r="M170" s="126">
        <f>IF(L170="","",3.6*200/(L170))</f>
        <v>70.154925460391695</v>
      </c>
      <c r="P170" s="126" t="str">
        <f>IF(O170="","",3.6*200/(O170))</f>
        <v/>
      </c>
      <c r="S170" s="126" t="str">
        <f>IF(R170="","",3.6*200/(R170))</f>
        <v/>
      </c>
    </row>
    <row r="171" spans="1:19">
      <c r="A171" s="28" t="s">
        <v>18</v>
      </c>
      <c r="B171" s="28">
        <v>2022</v>
      </c>
      <c r="C171" s="44">
        <v>44849</v>
      </c>
      <c r="D171" s="28" t="s">
        <v>19</v>
      </c>
      <c r="E171" s="28" t="s">
        <v>533</v>
      </c>
      <c r="F171" s="149">
        <v>1</v>
      </c>
      <c r="G171" s="40" t="s">
        <v>34</v>
      </c>
      <c r="H171" s="40" t="s">
        <v>35</v>
      </c>
      <c r="I171" s="10">
        <f>(C171-VLOOKUP(G171,Riders!$A$2:$E$7777,4,FALSE))/365</f>
        <v>24.4</v>
      </c>
      <c r="J171" s="128">
        <v>28</v>
      </c>
      <c r="K171" s="25">
        <v>2</v>
      </c>
      <c r="L171" s="15">
        <f>L170+0.186</f>
        <v>10.449</v>
      </c>
      <c r="M171" s="126">
        <f>IF(L171="","",3.6*200/(L171))</f>
        <v>68.906115417743322</v>
      </c>
      <c r="P171" s="126" t="str">
        <f>IF(O171="","",3.6*200/(O171))</f>
        <v/>
      </c>
      <c r="S171" s="126" t="str">
        <f>IF(R171="","",3.6*200/(R171))</f>
        <v/>
      </c>
    </row>
    <row r="172" spans="1:19">
      <c r="A172" s="28" t="s">
        <v>18</v>
      </c>
      <c r="B172" s="28">
        <v>2022</v>
      </c>
      <c r="C172" s="44">
        <v>44849</v>
      </c>
      <c r="D172" s="28" t="s">
        <v>19</v>
      </c>
      <c r="E172" s="28" t="s">
        <v>533</v>
      </c>
      <c r="F172" s="149">
        <v>2</v>
      </c>
      <c r="G172" s="40" t="s">
        <v>467</v>
      </c>
      <c r="H172" s="40" t="s">
        <v>30</v>
      </c>
      <c r="I172" s="10">
        <f>(C172-VLOOKUP(G172,Riders!$A$2:$E$7777,4,FALSE))/365</f>
        <v>23.235616438356164</v>
      </c>
      <c r="J172" s="128">
        <v>10</v>
      </c>
      <c r="K172" s="25">
        <v>1</v>
      </c>
      <c r="L172" s="15">
        <v>10.272</v>
      </c>
      <c r="M172" s="126">
        <f>IF(L172="","",3.6*200/(L172))</f>
        <v>70.09345794392523</v>
      </c>
      <c r="P172" s="126" t="str">
        <f>IF(O172="","",3.6*200/(O172))</f>
        <v/>
      </c>
      <c r="S172" s="126" t="str">
        <f>IF(R172="","",3.6*200/(R172))</f>
        <v/>
      </c>
    </row>
    <row r="173" spans="1:19">
      <c r="A173" s="28" t="s">
        <v>18</v>
      </c>
      <c r="B173" s="28">
        <v>2022</v>
      </c>
      <c r="C173" s="44">
        <v>44849</v>
      </c>
      <c r="D173" s="28" t="s">
        <v>19</v>
      </c>
      <c r="E173" s="28" t="s">
        <v>533</v>
      </c>
      <c r="F173" s="149">
        <v>2</v>
      </c>
      <c r="G173" s="40" t="s">
        <v>91</v>
      </c>
      <c r="H173" s="40" t="s">
        <v>50</v>
      </c>
      <c r="I173" s="10">
        <f>(C173-VLOOKUP(G173,Riders!$A$2:$E$7777,4,FALSE))/365</f>
        <v>26.904109589041095</v>
      </c>
      <c r="J173" s="128">
        <v>27</v>
      </c>
      <c r="K173" s="25">
        <v>2</v>
      </c>
      <c r="L173" s="15">
        <f>L172+0.073</f>
        <v>10.345000000000001</v>
      </c>
      <c r="M173" s="126">
        <f>IF(L173="","",3.6*200/(L173))</f>
        <v>69.598840019333011</v>
      </c>
      <c r="P173" s="126" t="str">
        <f>IF(O173="","",3.6*200/(O173))</f>
        <v/>
      </c>
      <c r="S173" s="126" t="str">
        <f>IF(R173="","",3.6*200/(R173))</f>
        <v/>
      </c>
    </row>
    <row r="174" spans="1:19">
      <c r="A174" s="28" t="s">
        <v>18</v>
      </c>
      <c r="B174" s="28">
        <v>2022</v>
      </c>
      <c r="C174" s="44">
        <v>44849</v>
      </c>
      <c r="D174" s="28" t="s">
        <v>19</v>
      </c>
      <c r="E174" s="28" t="s">
        <v>533</v>
      </c>
      <c r="F174" s="149">
        <v>3</v>
      </c>
      <c r="G174" s="40" t="s">
        <v>165</v>
      </c>
      <c r="H174" s="40" t="s">
        <v>44</v>
      </c>
      <c r="I174" s="10">
        <f>(C174-VLOOKUP(G174,Riders!$A$2:$E$7777,4,FALSE))/365</f>
        <v>32.789041095890411</v>
      </c>
      <c r="J174" s="128">
        <v>16</v>
      </c>
      <c r="K174" s="25">
        <v>1</v>
      </c>
      <c r="L174" s="15">
        <v>10.082000000000001</v>
      </c>
      <c r="M174" s="126">
        <f>IF(L174="","",3.6*200/(L174))</f>
        <v>71.41440190438405</v>
      </c>
      <c r="P174" s="126" t="str">
        <f>IF(O174="","",3.6*200/(O174))</f>
        <v/>
      </c>
      <c r="S174" s="126" t="str">
        <f>IF(R174="","",3.6*200/(R174))</f>
        <v/>
      </c>
    </row>
    <row r="175" spans="1:19">
      <c r="A175" s="28" t="s">
        <v>18</v>
      </c>
      <c r="B175" s="28">
        <v>2022</v>
      </c>
      <c r="C175" s="44">
        <v>44849</v>
      </c>
      <c r="D175" s="28" t="s">
        <v>19</v>
      </c>
      <c r="E175" s="28" t="s">
        <v>533</v>
      </c>
      <c r="F175" s="149">
        <v>3</v>
      </c>
      <c r="G175" s="40" t="s">
        <v>468</v>
      </c>
      <c r="H175" s="40" t="s">
        <v>26</v>
      </c>
      <c r="I175" s="10">
        <f>(C175-VLOOKUP(G175,Riders!$A$2:$E$7777,4,FALSE))/365</f>
        <v>23.726027397260275</v>
      </c>
      <c r="J175" s="128">
        <v>17</v>
      </c>
      <c r="K175" s="25">
        <v>2</v>
      </c>
      <c r="L175" s="15" t="s">
        <v>534</v>
      </c>
      <c r="M175" s="126"/>
      <c r="P175" s="126" t="str">
        <f>IF(O175="","",3.6*200/(O175))</f>
        <v/>
      </c>
      <c r="S175" s="126" t="str">
        <f>IF(R175="","",3.6*200/(R175))</f>
        <v/>
      </c>
    </row>
    <row r="176" spans="1:19">
      <c r="A176" s="28" t="s">
        <v>18</v>
      </c>
      <c r="B176" s="28">
        <v>2022</v>
      </c>
      <c r="C176" s="44">
        <v>44849</v>
      </c>
      <c r="D176" s="28" t="s">
        <v>19</v>
      </c>
      <c r="E176" s="28" t="s">
        <v>533</v>
      </c>
      <c r="F176" s="149">
        <v>4</v>
      </c>
      <c r="G176" s="40" t="s">
        <v>97</v>
      </c>
      <c r="H176" s="40" t="s">
        <v>26</v>
      </c>
      <c r="I176" s="10">
        <f>(C176-VLOOKUP(G176,Riders!$A$2:$E$7777,4,FALSE))/365</f>
        <v>25.509589041095889</v>
      </c>
      <c r="J176" s="128">
        <v>11</v>
      </c>
      <c r="K176" s="25">
        <v>1</v>
      </c>
      <c r="L176" s="15">
        <v>10.361000000000001</v>
      </c>
      <c r="M176" s="126">
        <f>IF(L176="","",3.6*200/(L176))</f>
        <v>69.491361837660449</v>
      </c>
      <c r="P176" s="126" t="str">
        <f>IF(O176="","",3.6*200/(O176))</f>
        <v/>
      </c>
      <c r="S176" s="126" t="str">
        <f>IF(R176="","",3.6*200/(R176))</f>
        <v/>
      </c>
    </row>
    <row r="177" spans="1:19">
      <c r="A177" s="28" t="s">
        <v>18</v>
      </c>
      <c r="B177" s="28">
        <v>2022</v>
      </c>
      <c r="C177" s="44">
        <v>44849</v>
      </c>
      <c r="D177" s="28" t="s">
        <v>19</v>
      </c>
      <c r="E177" s="28" t="s">
        <v>533</v>
      </c>
      <c r="F177" s="149">
        <v>4</v>
      </c>
      <c r="G177" s="40" t="s">
        <v>47</v>
      </c>
      <c r="H177" s="40" t="s">
        <v>37</v>
      </c>
      <c r="I177" s="10">
        <f>(C177-VLOOKUP(G177,Riders!$A$2:$E$7777,4,FALSE))/365</f>
        <v>21.890410958904109</v>
      </c>
      <c r="J177" s="128">
        <v>26</v>
      </c>
      <c r="K177" s="25">
        <v>2</v>
      </c>
      <c r="L177" s="15">
        <f>L176+0.047</f>
        <v>10.408000000000001</v>
      </c>
      <c r="M177" s="126">
        <f>IF(L177="","",3.6*200/(L177))</f>
        <v>69.177555726364332</v>
      </c>
      <c r="P177" s="126" t="str">
        <f>IF(O177="","",3.6*200/(O177))</f>
        <v/>
      </c>
      <c r="S177" s="126" t="str">
        <f>IF(R177="","",3.6*200/(R177))</f>
        <v/>
      </c>
    </row>
    <row r="178" spans="1:19">
      <c r="A178" s="28" t="s">
        <v>18</v>
      </c>
      <c r="B178" s="28">
        <v>2022</v>
      </c>
      <c r="C178" s="44">
        <v>44849</v>
      </c>
      <c r="D178" s="28" t="s">
        <v>19</v>
      </c>
      <c r="E178" s="28" t="s">
        <v>533</v>
      </c>
      <c r="F178" s="149">
        <v>5</v>
      </c>
      <c r="G178" s="40" t="s">
        <v>130</v>
      </c>
      <c r="H178" s="40" t="s">
        <v>111</v>
      </c>
      <c r="I178" s="10">
        <f>(C178-VLOOKUP(G178,Riders!$A$2:$E$7777,4,FALSE))/365</f>
        <v>23.273972602739725</v>
      </c>
      <c r="J178" s="128">
        <v>5</v>
      </c>
      <c r="K178" s="25">
        <v>1</v>
      </c>
      <c r="L178" s="15">
        <v>10.206</v>
      </c>
      <c r="M178" s="126">
        <f>IF(L178="","",3.6*200/(L178))</f>
        <v>70.546737213403887</v>
      </c>
      <c r="P178" s="126" t="str">
        <f>IF(O178="","",3.6*200/(O178))</f>
        <v/>
      </c>
      <c r="S178" s="126" t="str">
        <f>IF(R178="","",3.6*200/(R178))</f>
        <v/>
      </c>
    </row>
    <row r="179" spans="1:19">
      <c r="A179" s="28" t="s">
        <v>18</v>
      </c>
      <c r="B179" s="28">
        <v>2022</v>
      </c>
      <c r="C179" s="44">
        <v>44849</v>
      </c>
      <c r="D179" s="28" t="s">
        <v>19</v>
      </c>
      <c r="E179" s="28" t="s">
        <v>533</v>
      </c>
      <c r="F179" s="149">
        <v>5</v>
      </c>
      <c r="G179" s="40" t="s">
        <v>45</v>
      </c>
      <c r="H179" s="40" t="s">
        <v>32</v>
      </c>
      <c r="I179" s="10">
        <f>(C179-VLOOKUP(G179,Riders!$A$2:$E$7777,4,FALSE))/365</f>
        <v>25.87945205479452</v>
      </c>
      <c r="J179" s="128">
        <v>25</v>
      </c>
      <c r="K179" s="25">
        <v>2</v>
      </c>
      <c r="L179" s="15">
        <f>L178+0.159</f>
        <v>10.365</v>
      </c>
      <c r="M179" s="126">
        <f>IF(L179="","",3.6*200/(L179))</f>
        <v>69.464544138929085</v>
      </c>
      <c r="P179" s="126" t="str">
        <f>IF(O179="","",3.6*200/(O179))</f>
        <v/>
      </c>
      <c r="S179" s="126" t="str">
        <f>IF(R179="","",3.6*200/(R179))</f>
        <v/>
      </c>
    </row>
    <row r="180" spans="1:19">
      <c r="A180" s="28" t="s">
        <v>18</v>
      </c>
      <c r="B180" s="28">
        <v>2022</v>
      </c>
      <c r="C180" s="44">
        <v>44849</v>
      </c>
      <c r="D180" s="28" t="s">
        <v>19</v>
      </c>
      <c r="E180" s="28" t="s">
        <v>533</v>
      </c>
      <c r="F180" s="149">
        <v>6</v>
      </c>
      <c r="G180" s="40" t="s">
        <v>110</v>
      </c>
      <c r="H180" s="40" t="s">
        <v>111</v>
      </c>
      <c r="I180" s="10">
        <f>(C180-VLOOKUP(G180,Riders!$A$2:$E$7777,4,FALSE))/365</f>
        <v>25.495890410958904</v>
      </c>
      <c r="J180" s="128">
        <v>6</v>
      </c>
      <c r="K180" s="25">
        <v>1</v>
      </c>
      <c r="L180" s="15">
        <v>10.282</v>
      </c>
      <c r="M180" s="126">
        <f>IF(L180="","",3.6*200/(L180))</f>
        <v>70.025286909161636</v>
      </c>
      <c r="P180" s="126" t="str">
        <f>IF(O180="","",3.6*200/(O180))</f>
        <v/>
      </c>
      <c r="S180" s="126" t="str">
        <f>IF(R180="","",3.6*200/(R180))</f>
        <v/>
      </c>
    </row>
    <row r="181" spans="1:19">
      <c r="A181" s="28" t="s">
        <v>18</v>
      </c>
      <c r="B181" s="28">
        <v>2022</v>
      </c>
      <c r="C181" s="44">
        <v>44849</v>
      </c>
      <c r="D181" s="28" t="s">
        <v>19</v>
      </c>
      <c r="E181" s="28" t="s">
        <v>533</v>
      </c>
      <c r="F181" s="149">
        <v>6</v>
      </c>
      <c r="G181" s="40" t="s">
        <v>27</v>
      </c>
      <c r="H181" s="40" t="s">
        <v>28</v>
      </c>
      <c r="I181" s="10">
        <f>(C181-VLOOKUP(G181,Riders!$A$2:$E$7777,4,FALSE))/365</f>
        <v>26.827397260273973</v>
      </c>
      <c r="J181" s="128">
        <v>24</v>
      </c>
      <c r="K181" s="25">
        <v>2</v>
      </c>
      <c r="L181" s="15">
        <f>L180+0.089</f>
        <v>10.371</v>
      </c>
      <c r="M181" s="126">
        <f>IF(L181="","",3.6*200/(L181))</f>
        <v>69.424356378362745</v>
      </c>
      <c r="P181" s="126" t="str">
        <f>IF(O181="","",3.6*200/(O181))</f>
        <v/>
      </c>
      <c r="S181" s="126" t="str">
        <f>IF(R181="","",3.6*200/(R181))</f>
        <v/>
      </c>
    </row>
    <row r="182" spans="1:19">
      <c r="A182" s="28" t="s">
        <v>18</v>
      </c>
      <c r="B182" s="28">
        <v>2022</v>
      </c>
      <c r="C182" s="44">
        <v>44849</v>
      </c>
      <c r="D182" s="28" t="s">
        <v>19</v>
      </c>
      <c r="E182" s="28" t="s">
        <v>533</v>
      </c>
      <c r="F182" s="149">
        <v>7</v>
      </c>
      <c r="G182" s="40" t="s">
        <v>94</v>
      </c>
      <c r="H182" s="40" t="s">
        <v>26</v>
      </c>
      <c r="I182" s="10">
        <f>(C182-VLOOKUP(G182,Riders!$A$2:$E$7777,4,FALSE))/365</f>
        <v>23.747945205479454</v>
      </c>
      <c r="J182" s="128">
        <v>7</v>
      </c>
      <c r="K182" s="25">
        <v>1</v>
      </c>
      <c r="L182" s="15">
        <v>10.028</v>
      </c>
      <c r="M182" s="126">
        <f>IF(L182="","",3.6*200/(L182))</f>
        <v>71.798962903869167</v>
      </c>
      <c r="P182" s="126" t="str">
        <f>IF(O182="","",3.6*200/(O182))</f>
        <v/>
      </c>
      <c r="S182" s="126" t="str">
        <f>IF(R182="","",3.6*200/(R182))</f>
        <v/>
      </c>
    </row>
    <row r="183" spans="1:19">
      <c r="A183" s="28" t="s">
        <v>18</v>
      </c>
      <c r="B183" s="28">
        <v>2022</v>
      </c>
      <c r="C183" s="44">
        <v>44849</v>
      </c>
      <c r="D183" s="28" t="s">
        <v>19</v>
      </c>
      <c r="E183" s="28" t="s">
        <v>533</v>
      </c>
      <c r="F183" s="149">
        <v>7</v>
      </c>
      <c r="G183" s="40" t="s">
        <v>105</v>
      </c>
      <c r="H183" s="40" t="s">
        <v>30</v>
      </c>
      <c r="I183" s="10">
        <f>(C183-VLOOKUP(G183,Riders!$A$2:$E$7777,4,FALSE))/365</f>
        <v>29.846575342465755</v>
      </c>
      <c r="J183" s="128">
        <v>23</v>
      </c>
      <c r="K183" s="25">
        <v>2</v>
      </c>
      <c r="L183" s="15">
        <f>L182+0.024</f>
        <v>10.052</v>
      </c>
      <c r="M183" s="126">
        <f>IF(L183="","",3.6*200/(L183))</f>
        <v>71.627536808595309</v>
      </c>
      <c r="P183" s="126" t="str">
        <f>IF(O183="","",3.6*200/(O183))</f>
        <v/>
      </c>
      <c r="S183" s="126" t="str">
        <f>IF(R183="","",3.6*200/(R183))</f>
        <v/>
      </c>
    </row>
    <row r="184" spans="1:19">
      <c r="A184" s="28" t="s">
        <v>18</v>
      </c>
      <c r="B184" s="28">
        <v>2022</v>
      </c>
      <c r="C184" s="44">
        <v>44849</v>
      </c>
      <c r="D184" s="28" t="s">
        <v>19</v>
      </c>
      <c r="E184" s="28" t="s">
        <v>533</v>
      </c>
      <c r="F184" s="149">
        <v>8</v>
      </c>
      <c r="G184" s="40" t="s">
        <v>106</v>
      </c>
      <c r="H184" s="40" t="s">
        <v>107</v>
      </c>
      <c r="I184" s="10">
        <f>(C184-VLOOKUP(G184,Riders!$A$2:$E$7777,4,FALSE))/365</f>
        <v>29.008219178082193</v>
      </c>
      <c r="J184" s="128">
        <v>8</v>
      </c>
      <c r="K184" s="25">
        <v>1</v>
      </c>
      <c r="L184" s="15">
        <v>10.077999999999999</v>
      </c>
      <c r="M184" s="126">
        <f>IF(L184="","",3.6*200/(L184))</f>
        <v>71.442746576701737</v>
      </c>
      <c r="P184" s="126" t="str">
        <f>IF(O184="","",3.6*200/(O184))</f>
        <v/>
      </c>
      <c r="S184" s="126" t="str">
        <f>IF(R184="","",3.6*200/(R184))</f>
        <v/>
      </c>
    </row>
    <row r="185" spans="1:19">
      <c r="A185" s="28" t="s">
        <v>18</v>
      </c>
      <c r="B185" s="28">
        <v>2022</v>
      </c>
      <c r="C185" s="44">
        <v>44849</v>
      </c>
      <c r="D185" s="28" t="s">
        <v>19</v>
      </c>
      <c r="E185" s="28" t="s">
        <v>533</v>
      </c>
      <c r="F185" s="149">
        <v>8</v>
      </c>
      <c r="G185" s="40" t="s">
        <v>132</v>
      </c>
      <c r="H185" s="40" t="s">
        <v>32</v>
      </c>
      <c r="I185" s="10">
        <f>(C185-VLOOKUP(G185,Riders!$A$2:$E$7777,4,FALSE))/365</f>
        <v>23</v>
      </c>
      <c r="J185" s="128">
        <v>18</v>
      </c>
      <c r="K185" s="25">
        <v>2</v>
      </c>
      <c r="L185" s="15">
        <f>L184+0.133</f>
        <v>10.210999999999999</v>
      </c>
      <c r="M185" s="126">
        <f>IF(L185="","",3.6*200/(L185))</f>
        <v>70.512192733326813</v>
      </c>
      <c r="P185" s="126" t="str">
        <f>IF(O185="","",3.6*200/(O185))</f>
        <v/>
      </c>
      <c r="S185" s="126" t="str">
        <f>IF(R185="","",3.6*200/(R185))</f>
        <v/>
      </c>
    </row>
    <row r="186" spans="1:19">
      <c r="A186" s="28" t="s">
        <v>18</v>
      </c>
      <c r="B186" s="28">
        <v>2022</v>
      </c>
      <c r="C186" s="44">
        <v>44849</v>
      </c>
      <c r="D186" s="28" t="s">
        <v>19</v>
      </c>
      <c r="E186" s="28" t="s">
        <v>533</v>
      </c>
      <c r="F186" s="149">
        <v>9</v>
      </c>
      <c r="G186" s="40" t="s">
        <v>95</v>
      </c>
      <c r="H186" s="40" t="s">
        <v>28</v>
      </c>
      <c r="I186" s="10">
        <f>(C186-VLOOKUP(G186,Riders!$A$2:$E$7777,4,FALSE))/365</f>
        <v>30.723287671232878</v>
      </c>
      <c r="J186" s="128">
        <v>12</v>
      </c>
      <c r="K186" s="25">
        <v>1</v>
      </c>
      <c r="L186" s="15">
        <v>10.02</v>
      </c>
      <c r="M186" s="126">
        <f>IF(L186="","",3.6*200/(L186))</f>
        <v>71.856287425149702</v>
      </c>
      <c r="P186" s="126" t="str">
        <f>IF(O186="","",3.6*200/(O186))</f>
        <v/>
      </c>
      <c r="S186" s="126" t="str">
        <f>IF(R186="","",3.6*200/(R186))</f>
        <v/>
      </c>
    </row>
    <row r="187" spans="1:19">
      <c r="A187" s="28" t="s">
        <v>18</v>
      </c>
      <c r="B187" s="28">
        <v>2022</v>
      </c>
      <c r="C187" s="44">
        <v>44849</v>
      </c>
      <c r="D187" s="28" t="s">
        <v>19</v>
      </c>
      <c r="E187" s="28" t="s">
        <v>533</v>
      </c>
      <c r="F187" s="149">
        <v>9</v>
      </c>
      <c r="G187" s="40" t="s">
        <v>535</v>
      </c>
      <c r="H187" s="40" t="s">
        <v>22</v>
      </c>
      <c r="I187" s="10">
        <f>(C187-VLOOKUP(G187,Riders!$A$2:$E$7777,4,FALSE))/365</f>
        <v>21.586301369863012</v>
      </c>
      <c r="J187" s="128">
        <v>22</v>
      </c>
      <c r="K187" s="25">
        <v>2</v>
      </c>
      <c r="L187" s="15">
        <f>L186+0.078</f>
        <v>10.097999999999999</v>
      </c>
      <c r="M187" s="126">
        <f>IF(L187="","",3.6*200/(L187))</f>
        <v>71.301247771836017</v>
      </c>
      <c r="P187" s="126" t="str">
        <f>IF(O187="","",3.6*200/(O187))</f>
        <v/>
      </c>
      <c r="S187" s="126" t="str">
        <f>IF(R187="","",3.6*200/(R187))</f>
        <v/>
      </c>
    </row>
    <row r="188" spans="1:19">
      <c r="A188" s="28" t="s">
        <v>18</v>
      </c>
      <c r="B188" s="28">
        <v>2022</v>
      </c>
      <c r="C188" s="44">
        <v>44849</v>
      </c>
      <c r="D188" s="28" t="s">
        <v>19</v>
      </c>
      <c r="E188" s="28" t="s">
        <v>533</v>
      </c>
      <c r="F188" s="149">
        <v>10</v>
      </c>
      <c r="G188" s="40" t="s">
        <v>170</v>
      </c>
      <c r="H188" s="40" t="s">
        <v>40</v>
      </c>
      <c r="I188" s="10">
        <f>(C188-VLOOKUP(G188,Riders!$A$2:$E$7777,4,FALSE))/365</f>
        <v>24.002739726027396</v>
      </c>
      <c r="J188" s="128">
        <v>15</v>
      </c>
      <c r="K188" s="25">
        <v>1</v>
      </c>
      <c r="L188" s="15">
        <v>10.231999999999999</v>
      </c>
      <c r="M188" s="126">
        <f>IF(L188="","",3.6*200/(L188))</f>
        <v>70.36747458952307</v>
      </c>
      <c r="P188" s="126" t="str">
        <f>IF(O188="","",3.6*200/(O188))</f>
        <v/>
      </c>
      <c r="S188" s="126" t="str">
        <f>IF(R188="","",3.6*200/(R188))</f>
        <v/>
      </c>
    </row>
    <row r="189" spans="1:19">
      <c r="A189" s="28" t="s">
        <v>18</v>
      </c>
      <c r="B189" s="28">
        <v>2022</v>
      </c>
      <c r="C189" s="44">
        <v>44849</v>
      </c>
      <c r="D189" s="28" t="s">
        <v>19</v>
      </c>
      <c r="E189" s="28" t="s">
        <v>533</v>
      </c>
      <c r="F189" s="149">
        <v>10</v>
      </c>
      <c r="G189" s="40" t="s">
        <v>169</v>
      </c>
      <c r="H189" s="40" t="s">
        <v>80</v>
      </c>
      <c r="I189" s="10">
        <f>(C189-VLOOKUP(G189,Riders!$A$2:$E$7777,4,FALSE))/365</f>
        <v>32.30684931506849</v>
      </c>
      <c r="J189" s="128">
        <v>19</v>
      </c>
      <c r="K189" s="25">
        <v>2</v>
      </c>
      <c r="L189" s="15">
        <v>10.332000000000001</v>
      </c>
      <c r="M189" s="126">
        <f>IF(L189="","",3.6*200/(L189))</f>
        <v>69.686411149825773</v>
      </c>
      <c r="P189" s="126" t="str">
        <f>IF(O189="","",3.6*200/(O189))</f>
        <v/>
      </c>
      <c r="S189" s="126" t="str">
        <f>IF(R189="","",3.6*200/(R189))</f>
        <v/>
      </c>
    </row>
    <row r="190" spans="1:19">
      <c r="A190" s="28" t="s">
        <v>18</v>
      </c>
      <c r="B190" s="28">
        <v>2022</v>
      </c>
      <c r="C190" s="44">
        <v>44849</v>
      </c>
      <c r="D190" s="28" t="s">
        <v>19</v>
      </c>
      <c r="E190" s="28" t="s">
        <v>533</v>
      </c>
      <c r="F190" s="149">
        <v>11</v>
      </c>
      <c r="G190" s="40" t="s">
        <v>41</v>
      </c>
      <c r="H190" s="40" t="s">
        <v>42</v>
      </c>
      <c r="I190" s="10">
        <f>(C190-VLOOKUP(G190,Riders!$A$2:$E$7777,4,FALSE))/365</f>
        <v>22.057534246575344</v>
      </c>
      <c r="J190" s="128">
        <v>13</v>
      </c>
      <c r="K190" s="25">
        <v>1</v>
      </c>
      <c r="L190" s="15">
        <v>9.9420000000000002</v>
      </c>
      <c r="M190" s="126">
        <f>IF(L190="","",3.6*200/(L190))</f>
        <v>72.420036210018097</v>
      </c>
      <c r="P190" s="126" t="str">
        <f>IF(O190="","",3.6*200/(O190))</f>
        <v/>
      </c>
      <c r="S190" s="126" t="str">
        <f>IF(R190="","",3.6*200/(R190))</f>
        <v/>
      </c>
    </row>
    <row r="191" spans="1:19">
      <c r="A191" s="28" t="s">
        <v>18</v>
      </c>
      <c r="B191" s="28">
        <v>2022</v>
      </c>
      <c r="C191" s="44">
        <v>44849</v>
      </c>
      <c r="D191" s="28" t="s">
        <v>19</v>
      </c>
      <c r="E191" s="28" t="s">
        <v>533</v>
      </c>
      <c r="F191" s="149">
        <v>11</v>
      </c>
      <c r="G191" s="40" t="s">
        <v>293</v>
      </c>
      <c r="H191" s="40" t="s">
        <v>22</v>
      </c>
      <c r="I191" s="10">
        <f>(C191-VLOOKUP(G191,Riders!$A$2:$E$7777,4,FALSE))/365</f>
        <v>24.857534246575341</v>
      </c>
      <c r="J191" s="128">
        <v>21</v>
      </c>
      <c r="K191" s="25">
        <v>2</v>
      </c>
      <c r="L191" s="15">
        <f>L190+0.339</f>
        <v>10.281000000000001</v>
      </c>
      <c r="M191" s="126">
        <f>IF(L191="","",3.6*200/(L191))</f>
        <v>70.032098044937257</v>
      </c>
      <c r="P191" s="126" t="str">
        <f>IF(O191="","",3.6*200/(O191))</f>
        <v/>
      </c>
      <c r="S191" s="126" t="str">
        <f>IF(R191="","",3.6*200/(R191))</f>
        <v/>
      </c>
    </row>
    <row r="192" spans="1:19">
      <c r="A192" s="28" t="s">
        <v>18</v>
      </c>
      <c r="B192" s="28">
        <v>2022</v>
      </c>
      <c r="C192" s="44">
        <v>44849</v>
      </c>
      <c r="D192" s="28" t="s">
        <v>19</v>
      </c>
      <c r="E192" s="28" t="s">
        <v>533</v>
      </c>
      <c r="F192" s="149">
        <v>12</v>
      </c>
      <c r="G192" s="40" t="s">
        <v>98</v>
      </c>
      <c r="H192" s="40" t="s">
        <v>42</v>
      </c>
      <c r="I192" s="10">
        <f>(C192-VLOOKUP(G192,Riders!$A$2:$E$7777,4,FALSE))/365</f>
        <v>23.980821917808218</v>
      </c>
      <c r="J192" s="128">
        <v>14</v>
      </c>
      <c r="K192" s="25">
        <v>1</v>
      </c>
      <c r="L192" s="15">
        <v>10.112</v>
      </c>
      <c r="M192" s="126">
        <f>IF(L192="","",3.6*200/(L192))</f>
        <v>71.202531645569621</v>
      </c>
      <c r="P192" s="126" t="str">
        <f>IF(O192="","",3.6*200/(O192))</f>
        <v/>
      </c>
      <c r="S192" s="126" t="str">
        <f>IF(R192="","",3.6*200/(R192))</f>
        <v/>
      </c>
    </row>
    <row r="193" spans="1:19">
      <c r="A193" s="28" t="s">
        <v>18</v>
      </c>
      <c r="B193" s="28">
        <v>2022</v>
      </c>
      <c r="C193" s="44">
        <v>44849</v>
      </c>
      <c r="D193" s="28" t="s">
        <v>19</v>
      </c>
      <c r="E193" s="28" t="s">
        <v>533</v>
      </c>
      <c r="F193" s="149">
        <v>12</v>
      </c>
      <c r="G193" s="40" t="s">
        <v>96</v>
      </c>
      <c r="H193" s="40" t="s">
        <v>30</v>
      </c>
      <c r="I193" s="10">
        <f>(C193-VLOOKUP(G193,Riders!$A$2:$E$7777,4,FALSE))/365</f>
        <v>28.797260273972604</v>
      </c>
      <c r="J193" s="128">
        <v>20</v>
      </c>
      <c r="K193" s="25">
        <v>2</v>
      </c>
      <c r="L193" s="15">
        <f>L192+0.036</f>
        <v>10.148</v>
      </c>
      <c r="M193" s="126">
        <f>IF(L193="","",3.6*200/(L193))</f>
        <v>70.949940875049279</v>
      </c>
      <c r="P193" s="126" t="str">
        <f>IF(O193="","",3.6*200/(O193))</f>
        <v/>
      </c>
      <c r="S193" s="126" t="str">
        <f>IF(R193="","",3.6*200/(R193))</f>
        <v/>
      </c>
    </row>
    <row r="194" spans="1:19">
      <c r="A194" s="78" t="s">
        <v>18</v>
      </c>
      <c r="B194" s="78">
        <v>2022</v>
      </c>
      <c r="C194" s="125">
        <v>44849</v>
      </c>
      <c r="D194" s="78" t="s">
        <v>19</v>
      </c>
      <c r="E194" s="78" t="s">
        <v>536</v>
      </c>
      <c r="F194" s="150">
        <v>1</v>
      </c>
      <c r="G194" s="43" t="s">
        <v>90</v>
      </c>
      <c r="H194" s="43" t="s">
        <v>22</v>
      </c>
      <c r="I194" s="10">
        <f>(C194-VLOOKUP(G194,Riders!$A$2:$E$7777,4,FALSE))/365</f>
        <v>25.605479452054794</v>
      </c>
      <c r="J194" s="90">
        <v>1</v>
      </c>
      <c r="K194" s="25">
        <v>1</v>
      </c>
      <c r="L194" s="15">
        <v>9.8889999999999993</v>
      </c>
      <c r="M194" s="126">
        <f>IF(L194="","",3.6*200/(L194))</f>
        <v>72.808170694711293</v>
      </c>
      <c r="P194" s="126" t="str">
        <f>IF(O194="","",3.6*200/(O194))</f>
        <v/>
      </c>
      <c r="S194" s="126" t="str">
        <f>IF(R194="","",3.6*200/(R194))</f>
        <v/>
      </c>
    </row>
    <row r="195" spans="1:19">
      <c r="A195" s="78" t="s">
        <v>18</v>
      </c>
      <c r="B195" s="78">
        <v>2022</v>
      </c>
      <c r="C195" s="125">
        <v>44849</v>
      </c>
      <c r="D195" s="78" t="s">
        <v>19</v>
      </c>
      <c r="E195" s="78" t="s">
        <v>536</v>
      </c>
      <c r="F195" s="150">
        <v>1</v>
      </c>
      <c r="G195" s="43" t="s">
        <v>98</v>
      </c>
      <c r="H195" s="43" t="s">
        <v>42</v>
      </c>
      <c r="I195" s="10">
        <f>(C195-VLOOKUP(G195,Riders!$A$2:$E$7777,4,FALSE))/365</f>
        <v>23.980821917808218</v>
      </c>
      <c r="J195" s="90">
        <v>14</v>
      </c>
      <c r="K195" s="25">
        <v>2</v>
      </c>
      <c r="L195" s="15">
        <f>L194+0.474</f>
        <v>10.363</v>
      </c>
      <c r="M195" s="126">
        <f>IF(L195="","",3.6*200/(L195))</f>
        <v>69.477950400463186</v>
      </c>
      <c r="P195" s="126" t="str">
        <f>IF(O195="","",3.6*200/(O195))</f>
        <v/>
      </c>
      <c r="S195" s="126" t="str">
        <f>IF(R195="","",3.6*200/(R195))</f>
        <v/>
      </c>
    </row>
    <row r="196" spans="1:19">
      <c r="A196" s="78" t="s">
        <v>18</v>
      </c>
      <c r="B196" s="78">
        <v>2022</v>
      </c>
      <c r="C196" s="125">
        <v>44849</v>
      </c>
      <c r="D196" s="78" t="s">
        <v>19</v>
      </c>
      <c r="E196" s="78" t="s">
        <v>536</v>
      </c>
      <c r="F196" s="150">
        <v>2</v>
      </c>
      <c r="G196" s="43" t="s">
        <v>99</v>
      </c>
      <c r="H196" s="43" t="s">
        <v>100</v>
      </c>
      <c r="I196" s="10">
        <f>(C196-VLOOKUP(G196,Riders!$A$2:$E$7777,4,FALSE))/365</f>
        <v>23.512328767123286</v>
      </c>
      <c r="J196" s="90">
        <v>2</v>
      </c>
      <c r="K196" s="25">
        <v>1</v>
      </c>
      <c r="L196" s="15">
        <v>9.8569999999999993</v>
      </c>
      <c r="M196" s="126">
        <f>IF(L196="","",3.6*200/(L196))</f>
        <v>73.044536877346047</v>
      </c>
      <c r="P196" s="126" t="str">
        <f>IF(O196="","",3.6*200/(O196))</f>
        <v/>
      </c>
      <c r="S196" s="126" t="str">
        <f>IF(R196="","",3.6*200/(R196))</f>
        <v/>
      </c>
    </row>
    <row r="197" spans="1:19">
      <c r="A197" s="78" t="s">
        <v>18</v>
      </c>
      <c r="B197" s="78">
        <v>2022</v>
      </c>
      <c r="C197" s="125">
        <v>44849</v>
      </c>
      <c r="D197" s="78" t="s">
        <v>19</v>
      </c>
      <c r="E197" s="78" t="s">
        <v>536</v>
      </c>
      <c r="F197" s="150">
        <v>2</v>
      </c>
      <c r="G197" s="43" t="s">
        <v>41</v>
      </c>
      <c r="H197" s="43" t="s">
        <v>42</v>
      </c>
      <c r="I197" s="10">
        <f>(C197-VLOOKUP(G197,Riders!$A$2:$E$7777,4,FALSE))/365</f>
        <v>22.057534246575344</v>
      </c>
      <c r="J197" s="90">
        <v>13</v>
      </c>
      <c r="K197" s="25">
        <v>2</v>
      </c>
      <c r="L197" s="15">
        <f>L196+0.176</f>
        <v>10.032999999999999</v>
      </c>
      <c r="M197" s="126">
        <f>IF(L197="","",3.6*200/(L197))</f>
        <v>71.763181501046546</v>
      </c>
      <c r="P197" s="126" t="str">
        <f>IF(O197="","",3.6*200/(O197))</f>
        <v/>
      </c>
      <c r="S197" s="126" t="str">
        <f>IF(R197="","",3.6*200/(R197))</f>
        <v/>
      </c>
    </row>
    <row r="198" spans="1:19">
      <c r="A198" s="78" t="s">
        <v>18</v>
      </c>
      <c r="B198" s="78">
        <v>2022</v>
      </c>
      <c r="C198" s="125">
        <v>44849</v>
      </c>
      <c r="D198" s="78" t="s">
        <v>19</v>
      </c>
      <c r="E198" s="78" t="s">
        <v>536</v>
      </c>
      <c r="F198" s="150">
        <v>3</v>
      </c>
      <c r="G198" s="43" t="s">
        <v>104</v>
      </c>
      <c r="H198" s="43" t="s">
        <v>100</v>
      </c>
      <c r="I198" s="10">
        <f>(C198-VLOOKUP(G198,Riders!$A$2:$E$7777,4,FALSE))/365</f>
        <v>30.161643835616438</v>
      </c>
      <c r="J198" s="90">
        <v>3</v>
      </c>
      <c r="K198" s="25">
        <v>1</v>
      </c>
      <c r="L198" s="15">
        <v>9.9619999999999997</v>
      </c>
      <c r="M198" s="126">
        <f>IF(L198="","",3.6*200/(L198))</f>
        <v>72.274643645854255</v>
      </c>
      <c r="P198" s="126" t="str">
        <f>IF(O198="","",3.6*200/(O198))</f>
        <v/>
      </c>
      <c r="S198" s="126" t="str">
        <f>IF(R198="","",3.6*200/(R198))</f>
        <v/>
      </c>
    </row>
    <row r="199" spans="1:19">
      <c r="A199" s="78" t="s">
        <v>18</v>
      </c>
      <c r="B199" s="78">
        <v>2022</v>
      </c>
      <c r="C199" s="125">
        <v>44849</v>
      </c>
      <c r="D199" s="78" t="s">
        <v>19</v>
      </c>
      <c r="E199" s="78" t="s">
        <v>536</v>
      </c>
      <c r="F199" s="150">
        <v>3</v>
      </c>
      <c r="G199" s="43" t="s">
        <v>170</v>
      </c>
      <c r="H199" s="43" t="s">
        <v>40</v>
      </c>
      <c r="I199" s="10">
        <f>(C199-VLOOKUP(G199,Riders!$A$2:$E$7777,4,FALSE))/365</f>
        <v>24.002739726027396</v>
      </c>
      <c r="J199" s="90">
        <v>15</v>
      </c>
      <c r="K199" s="25">
        <v>2</v>
      </c>
      <c r="L199" s="15">
        <f>L198+0.094</f>
        <v>10.055999999999999</v>
      </c>
      <c r="M199" s="126">
        <f>IF(L199="","",3.6*200/(L199))</f>
        <v>71.599045346062056</v>
      </c>
      <c r="P199" s="126" t="str">
        <f>IF(O199="","",3.6*200/(O199))</f>
        <v/>
      </c>
      <c r="S199" s="126" t="str">
        <f>IF(R199="","",3.6*200/(R199))</f>
        <v/>
      </c>
    </row>
    <row r="200" spans="1:19">
      <c r="A200" s="78" t="s">
        <v>18</v>
      </c>
      <c r="B200" s="78">
        <v>2022</v>
      </c>
      <c r="C200" s="125">
        <v>44849</v>
      </c>
      <c r="D200" s="78" t="s">
        <v>19</v>
      </c>
      <c r="E200" s="78" t="s">
        <v>536</v>
      </c>
      <c r="F200" s="150">
        <v>4</v>
      </c>
      <c r="G200" s="43" t="s">
        <v>200</v>
      </c>
      <c r="H200" s="43" t="s">
        <v>44</v>
      </c>
      <c r="I200" s="10">
        <f>(C200-VLOOKUP(G200,Riders!$A$2:$E$7777,4,FALSE))/365</f>
        <v>27.257534246575343</v>
      </c>
      <c r="J200" s="90">
        <v>4</v>
      </c>
      <c r="K200" s="25">
        <v>1</v>
      </c>
      <c r="L200" s="15">
        <v>10.108000000000001</v>
      </c>
      <c r="M200" s="126">
        <f>IF(L200="","",3.6*200/(L200))</f>
        <v>71.230708349821924</v>
      </c>
      <c r="P200" s="126" t="str">
        <f>IF(O200="","",3.6*200/(O200))</f>
        <v/>
      </c>
      <c r="S200" s="126" t="str">
        <f>IF(R200="","",3.6*200/(R200))</f>
        <v/>
      </c>
    </row>
    <row r="201" spans="1:19">
      <c r="A201" s="78" t="s">
        <v>18</v>
      </c>
      <c r="B201" s="78">
        <v>2022</v>
      </c>
      <c r="C201" s="125">
        <v>44849</v>
      </c>
      <c r="D201" s="78" t="s">
        <v>19</v>
      </c>
      <c r="E201" s="78" t="s">
        <v>536</v>
      </c>
      <c r="F201" s="150">
        <v>4</v>
      </c>
      <c r="G201" s="43" t="s">
        <v>95</v>
      </c>
      <c r="H201" s="43" t="s">
        <v>28</v>
      </c>
      <c r="I201" s="10">
        <f>(C201-VLOOKUP(G201,Riders!$A$2:$E$7777,4,FALSE))/365</f>
        <v>30.723287671232878</v>
      </c>
      <c r="J201" s="90">
        <v>12</v>
      </c>
      <c r="K201" s="25">
        <v>2</v>
      </c>
      <c r="L201" s="15">
        <f>L200+0.054</f>
        <v>10.162000000000001</v>
      </c>
      <c r="M201" s="126">
        <f>IF(L201="","",3.6*200/(L201))</f>
        <v>70.852194449911423</v>
      </c>
      <c r="P201" s="126" t="str">
        <f>IF(O201="","",3.6*200/(O201))</f>
        <v/>
      </c>
      <c r="S201" s="126" t="str">
        <f>IF(R201="","",3.6*200/(R201))</f>
        <v/>
      </c>
    </row>
    <row r="202" spans="1:19">
      <c r="A202" s="78" t="s">
        <v>18</v>
      </c>
      <c r="B202" s="78">
        <v>2022</v>
      </c>
      <c r="C202" s="125">
        <v>44849</v>
      </c>
      <c r="D202" s="78" t="s">
        <v>19</v>
      </c>
      <c r="E202" s="78" t="s">
        <v>536</v>
      </c>
      <c r="F202" s="150">
        <v>5</v>
      </c>
      <c r="G202" s="43" t="s">
        <v>106</v>
      </c>
      <c r="H202" s="43" t="s">
        <v>107</v>
      </c>
      <c r="I202" s="10">
        <f>(C202-VLOOKUP(G202,Riders!$A$2:$E$7777,4,FALSE))/365</f>
        <v>29.008219178082193</v>
      </c>
      <c r="J202" s="90">
        <v>8</v>
      </c>
      <c r="K202" s="25">
        <v>1</v>
      </c>
      <c r="L202" s="15">
        <v>10.117000000000001</v>
      </c>
      <c r="M202" s="126">
        <f>IF(L202="","",3.6*200/(L202))</f>
        <v>71.167342097459709</v>
      </c>
      <c r="P202" s="126" t="str">
        <f>IF(O202="","",3.6*200/(O202))</f>
        <v/>
      </c>
      <c r="S202" s="126" t="str">
        <f>IF(R202="","",3.6*200/(R202))</f>
        <v/>
      </c>
    </row>
    <row r="203" spans="1:19">
      <c r="A203" s="78" t="s">
        <v>18</v>
      </c>
      <c r="B203" s="78">
        <v>2022</v>
      </c>
      <c r="C203" s="125">
        <v>44849</v>
      </c>
      <c r="D203" s="78" t="s">
        <v>19</v>
      </c>
      <c r="E203" s="78" t="s">
        <v>536</v>
      </c>
      <c r="F203" s="150">
        <v>5</v>
      </c>
      <c r="G203" s="43" t="s">
        <v>112</v>
      </c>
      <c r="H203" s="43" t="s">
        <v>100</v>
      </c>
      <c r="I203" s="10">
        <f>(C203-VLOOKUP(G203,Riders!$A$2:$E$7777,4,FALSE))/365</f>
        <v>22.67945205479452</v>
      </c>
      <c r="J203" s="90">
        <v>9</v>
      </c>
      <c r="K203" s="25">
        <v>2</v>
      </c>
      <c r="L203" s="15">
        <f>L202+0.531</f>
        <v>10.648000000000001</v>
      </c>
      <c r="M203" s="126">
        <f>IF(L203="","",3.6*200/(L203))</f>
        <v>67.618332081141986</v>
      </c>
      <c r="P203" s="126" t="str">
        <f>IF(O203="","",3.6*200/(O203))</f>
        <v/>
      </c>
      <c r="S203" s="126" t="str">
        <f>IF(R203="","",3.6*200/(R203))</f>
        <v/>
      </c>
    </row>
    <row r="204" spans="1:19">
      <c r="A204" s="78" t="s">
        <v>18</v>
      </c>
      <c r="B204" s="78">
        <v>2022</v>
      </c>
      <c r="C204" s="125">
        <v>44849</v>
      </c>
      <c r="D204" s="78" t="s">
        <v>19</v>
      </c>
      <c r="E204" s="78" t="s">
        <v>536</v>
      </c>
      <c r="F204" s="150">
        <v>6</v>
      </c>
      <c r="G204" s="43" t="s">
        <v>94</v>
      </c>
      <c r="H204" s="43" t="s">
        <v>26</v>
      </c>
      <c r="I204" s="10">
        <f>(C204-VLOOKUP(G204,Riders!$A$2:$E$7777,4,FALSE))/365</f>
        <v>23.747945205479454</v>
      </c>
      <c r="J204" s="90">
        <v>7</v>
      </c>
      <c r="K204" s="25">
        <v>1</v>
      </c>
      <c r="L204" s="15">
        <v>9.8539999999999992</v>
      </c>
      <c r="M204" s="126">
        <f>IF(L204="","",3.6*200/(L204))</f>
        <v>73.066774913740616</v>
      </c>
      <c r="P204" s="126" t="str">
        <f>IF(O204="","",3.6*200/(O204))</f>
        <v/>
      </c>
      <c r="S204" s="126" t="str">
        <f>IF(R204="","",3.6*200/(R204))</f>
        <v/>
      </c>
    </row>
    <row r="205" spans="1:19">
      <c r="A205" s="78" t="s">
        <v>18</v>
      </c>
      <c r="B205" s="78">
        <v>2022</v>
      </c>
      <c r="C205" s="125">
        <v>44849</v>
      </c>
      <c r="D205" s="78" t="s">
        <v>19</v>
      </c>
      <c r="E205" s="78" t="s">
        <v>536</v>
      </c>
      <c r="F205" s="150">
        <v>6</v>
      </c>
      <c r="G205" s="43" t="s">
        <v>467</v>
      </c>
      <c r="H205" s="43" t="s">
        <v>30</v>
      </c>
      <c r="I205" s="10">
        <f>(C205-VLOOKUP(G205,Riders!$A$2:$E$7777,4,FALSE))/365</f>
        <v>23.235616438356164</v>
      </c>
      <c r="J205" s="90">
        <v>10</v>
      </c>
      <c r="K205" s="25">
        <v>2</v>
      </c>
      <c r="L205" s="15">
        <f>L204+0.027</f>
        <v>9.8809999999999985</v>
      </c>
      <c r="M205" s="126">
        <f>IF(L205="","",3.6*200/(L205))</f>
        <v>72.86711871268092</v>
      </c>
      <c r="P205" s="126" t="str">
        <f>IF(O205="","",3.6*200/(O205))</f>
        <v/>
      </c>
      <c r="S205" s="126" t="str">
        <f>IF(R205="","",3.6*200/(R205))</f>
        <v/>
      </c>
    </row>
    <row r="206" spans="1:19">
      <c r="A206" s="78" t="s">
        <v>18</v>
      </c>
      <c r="B206" s="78">
        <v>2022</v>
      </c>
      <c r="C206" s="125">
        <v>44849</v>
      </c>
      <c r="D206" s="78" t="s">
        <v>19</v>
      </c>
      <c r="E206" s="78" t="s">
        <v>536</v>
      </c>
      <c r="F206" s="150">
        <v>7</v>
      </c>
      <c r="G206" s="43" t="s">
        <v>110</v>
      </c>
      <c r="H206" s="43" t="s">
        <v>111</v>
      </c>
      <c r="I206" s="10">
        <f>(C206-VLOOKUP(G206,Riders!$A$2:$E$7777,4,FALSE))/365</f>
        <v>25.495890410958904</v>
      </c>
      <c r="J206" s="90">
        <v>6</v>
      </c>
      <c r="K206" s="25">
        <v>1</v>
      </c>
      <c r="L206" s="15">
        <v>10.282999999999999</v>
      </c>
      <c r="M206" s="126">
        <f>IF(L206="","",3.6*200/(L206))</f>
        <v>70.018477098123114</v>
      </c>
      <c r="P206" s="126" t="str">
        <f>IF(O206="","",3.6*200/(O206))</f>
        <v/>
      </c>
      <c r="S206" s="126" t="str">
        <f>IF(R206="","",3.6*200/(R206))</f>
        <v/>
      </c>
    </row>
    <row r="207" spans="1:19">
      <c r="A207" s="78" t="s">
        <v>18</v>
      </c>
      <c r="B207" s="78">
        <v>2022</v>
      </c>
      <c r="C207" s="125">
        <v>44849</v>
      </c>
      <c r="D207" s="78" t="s">
        <v>19</v>
      </c>
      <c r="E207" s="78" t="s">
        <v>536</v>
      </c>
      <c r="F207" s="150">
        <v>7</v>
      </c>
      <c r="G207" s="43" t="s">
        <v>165</v>
      </c>
      <c r="H207" s="43" t="s">
        <v>44</v>
      </c>
      <c r="I207" s="10">
        <f>(C207-VLOOKUP(G207,Riders!$A$2:$E$7777,4,FALSE))/365</f>
        <v>32.789041095890411</v>
      </c>
      <c r="J207" s="90">
        <v>16</v>
      </c>
      <c r="K207" s="25">
        <v>2</v>
      </c>
      <c r="L207" s="15">
        <f>L206+0.056</f>
        <v>10.338999999999999</v>
      </c>
      <c r="M207" s="126">
        <f>IF(L207="","",3.6*200/(L207))</f>
        <v>69.639230099622793</v>
      </c>
      <c r="P207" s="126" t="str">
        <f>IF(O207="","",3.6*200/(O207))</f>
        <v/>
      </c>
      <c r="S207" s="126" t="str">
        <f>IF(R207="","",3.6*200/(R207))</f>
        <v/>
      </c>
    </row>
    <row r="208" spans="1:19">
      <c r="A208" s="78" t="s">
        <v>18</v>
      </c>
      <c r="B208" s="78">
        <v>2022</v>
      </c>
      <c r="C208" s="125">
        <v>44849</v>
      </c>
      <c r="D208" s="78" t="s">
        <v>19</v>
      </c>
      <c r="E208" s="78" t="s">
        <v>536</v>
      </c>
      <c r="F208" s="150">
        <v>8</v>
      </c>
      <c r="G208" s="43" t="s">
        <v>130</v>
      </c>
      <c r="H208" s="43" t="s">
        <v>111</v>
      </c>
      <c r="I208" s="10">
        <f>(C208-VLOOKUP(G208,Riders!$A$2:$E$7777,4,FALSE))/365</f>
        <v>23.273972602739725</v>
      </c>
      <c r="J208" s="90">
        <v>5</v>
      </c>
      <c r="K208" s="25">
        <v>1</v>
      </c>
      <c r="L208" s="15">
        <v>9.99</v>
      </c>
      <c r="M208" s="126">
        <f>IF(L208="","",3.6*200/(L208))</f>
        <v>72.072072072072075</v>
      </c>
      <c r="P208" s="126" t="str">
        <f>IF(O208="","",3.6*200/(O208))</f>
        <v/>
      </c>
      <c r="S208" s="126" t="str">
        <f>IF(R208="","",3.6*200/(R208))</f>
        <v/>
      </c>
    </row>
    <row r="209" spans="1:19">
      <c r="A209" s="78" t="s">
        <v>18</v>
      </c>
      <c r="B209" s="78">
        <v>2022</v>
      </c>
      <c r="C209" s="125">
        <v>44849</v>
      </c>
      <c r="D209" s="78" t="s">
        <v>19</v>
      </c>
      <c r="E209" s="78" t="s">
        <v>536</v>
      </c>
      <c r="F209" s="150">
        <v>8</v>
      </c>
      <c r="G209" s="43" t="s">
        <v>97</v>
      </c>
      <c r="H209" s="43" t="s">
        <v>26</v>
      </c>
      <c r="I209" s="10">
        <f>(C209-VLOOKUP(G209,Riders!$A$2:$E$7777,4,FALSE))/365</f>
        <v>25.509589041095889</v>
      </c>
      <c r="J209" s="90">
        <v>11</v>
      </c>
      <c r="K209" s="25">
        <v>2</v>
      </c>
      <c r="L209" s="15">
        <f>L208+0.001</f>
        <v>9.9909999999999997</v>
      </c>
      <c r="M209" s="126">
        <f>IF(L209="","",3.6*200/(L209))</f>
        <v>72.064858372535284</v>
      </c>
      <c r="P209" s="126" t="str">
        <f>IF(O209="","",3.6*200/(O209))</f>
        <v/>
      </c>
      <c r="S209" s="126" t="str">
        <f>IF(R209="","",3.6*200/(R209))</f>
        <v/>
      </c>
    </row>
    <row r="210" spans="1:19">
      <c r="A210" s="87" t="s">
        <v>18</v>
      </c>
      <c r="B210" s="87">
        <v>2022</v>
      </c>
      <c r="C210" s="127">
        <v>44849</v>
      </c>
      <c r="D210" s="87" t="s">
        <v>19</v>
      </c>
      <c r="E210" s="87" t="s">
        <v>537</v>
      </c>
      <c r="F210" s="151">
        <v>1</v>
      </c>
      <c r="G210" s="88" t="s">
        <v>90</v>
      </c>
      <c r="H210" s="88" t="s">
        <v>22</v>
      </c>
      <c r="I210" s="10">
        <f>(C210-VLOOKUP(G210,Riders!$A$2:$E$7777,4,FALSE))/365</f>
        <v>25.605479452054794</v>
      </c>
      <c r="J210" s="89">
        <v>1</v>
      </c>
      <c r="K210" s="25">
        <v>1</v>
      </c>
      <c r="L210" s="15">
        <v>10.039999999999999</v>
      </c>
      <c r="M210" s="126">
        <f>IF(L210="","",3.6*200/(L210))</f>
        <v>71.713147410358573</v>
      </c>
      <c r="P210" s="126" t="str">
        <f>IF(O210="","",3.6*200/(O210))</f>
        <v/>
      </c>
      <c r="S210" s="126" t="str">
        <f>IF(R210="","",3.6*200/(R210))</f>
        <v/>
      </c>
    </row>
    <row r="211" spans="1:19">
      <c r="A211" s="87" t="s">
        <v>18</v>
      </c>
      <c r="B211" s="87">
        <v>2022</v>
      </c>
      <c r="C211" s="127">
        <v>44849</v>
      </c>
      <c r="D211" s="87" t="s">
        <v>19</v>
      </c>
      <c r="E211" s="87" t="s">
        <v>537</v>
      </c>
      <c r="F211" s="151">
        <v>1</v>
      </c>
      <c r="G211" s="88" t="s">
        <v>130</v>
      </c>
      <c r="H211" s="88" t="s">
        <v>111</v>
      </c>
      <c r="I211" s="10">
        <f>(C211-VLOOKUP(G211,Riders!$A$2:$E$7777,4,FALSE))/365</f>
        <v>23.273972602739725</v>
      </c>
      <c r="J211" s="89">
        <v>5</v>
      </c>
      <c r="K211" s="25">
        <v>2</v>
      </c>
      <c r="L211" s="15">
        <f>L210+0.094</f>
        <v>10.133999999999999</v>
      </c>
      <c r="M211" s="126">
        <f>IF(L211="","",3.6*200/(L211))</f>
        <v>71.047957371225593</v>
      </c>
      <c r="P211" s="126" t="str">
        <f>IF(O211="","",3.6*200/(O211))</f>
        <v/>
      </c>
      <c r="S211" s="126" t="str">
        <f>IF(R211="","",3.6*200/(R211))</f>
        <v/>
      </c>
    </row>
    <row r="212" spans="1:19">
      <c r="A212" s="87" t="s">
        <v>18</v>
      </c>
      <c r="B212" s="87">
        <v>2022</v>
      </c>
      <c r="C212" s="127">
        <v>44849</v>
      </c>
      <c r="D212" s="87" t="s">
        <v>19</v>
      </c>
      <c r="E212" s="87" t="s">
        <v>537</v>
      </c>
      <c r="F212" s="151">
        <v>2</v>
      </c>
      <c r="G212" s="88" t="s">
        <v>99</v>
      </c>
      <c r="H212" s="88" t="s">
        <v>100</v>
      </c>
      <c r="I212" s="10">
        <f>(C212-VLOOKUP(G212,Riders!$A$2:$E$7777,4,FALSE))/365</f>
        <v>23.512328767123286</v>
      </c>
      <c r="J212" s="89">
        <v>2</v>
      </c>
      <c r="K212" s="25">
        <v>1</v>
      </c>
      <c r="L212" s="15">
        <v>9.8719999999999999</v>
      </c>
      <c r="M212" s="126">
        <f>IF(L212="","",3.6*200/(L212))</f>
        <v>72.933549432739056</v>
      </c>
      <c r="P212" s="126" t="str">
        <f>IF(O212="","",3.6*200/(O212))</f>
        <v/>
      </c>
      <c r="S212" s="126" t="str">
        <f>IF(R212="","",3.6*200/(R212))</f>
        <v/>
      </c>
    </row>
    <row r="213" spans="1:19">
      <c r="A213" s="87" t="s">
        <v>18</v>
      </c>
      <c r="B213" s="87">
        <v>2022</v>
      </c>
      <c r="C213" s="127">
        <v>44849</v>
      </c>
      <c r="D213" s="87" t="s">
        <v>19</v>
      </c>
      <c r="E213" s="87" t="s">
        <v>537</v>
      </c>
      <c r="F213" s="151">
        <v>2</v>
      </c>
      <c r="G213" s="88" t="s">
        <v>110</v>
      </c>
      <c r="H213" s="88" t="s">
        <v>111</v>
      </c>
      <c r="I213" s="10">
        <f>(C213-VLOOKUP(G213,Riders!$A$2:$E$7777,4,FALSE))/365</f>
        <v>25.495890410958904</v>
      </c>
      <c r="J213" s="89">
        <v>6</v>
      </c>
      <c r="K213" s="25">
        <v>2</v>
      </c>
      <c r="L213" s="15">
        <f>L212+2.267</f>
        <v>12.138999999999999</v>
      </c>
      <c r="M213" s="126">
        <f>IF(L213="","",3.6*200/(L213))</f>
        <v>59.31295823379191</v>
      </c>
      <c r="P213" s="126" t="str">
        <f>IF(O213="","",3.6*200/(O213))</f>
        <v/>
      </c>
      <c r="S213" s="126" t="str">
        <f>IF(R213="","",3.6*200/(R213))</f>
        <v/>
      </c>
    </row>
    <row r="214" spans="1:19">
      <c r="A214" s="87" t="s">
        <v>18</v>
      </c>
      <c r="B214" s="87">
        <v>2022</v>
      </c>
      <c r="C214" s="127">
        <v>44849</v>
      </c>
      <c r="D214" s="87" t="s">
        <v>19</v>
      </c>
      <c r="E214" s="87" t="s">
        <v>537</v>
      </c>
      <c r="F214" s="151">
        <v>3</v>
      </c>
      <c r="G214" s="88" t="s">
        <v>104</v>
      </c>
      <c r="H214" s="88" t="s">
        <v>100</v>
      </c>
      <c r="I214" s="10">
        <f>(C214-VLOOKUP(G214,Riders!$A$2:$E$7777,4,FALSE))/365</f>
        <v>30.161643835616438</v>
      </c>
      <c r="J214" s="89">
        <v>3</v>
      </c>
      <c r="K214" s="25">
        <v>1</v>
      </c>
      <c r="L214" s="15">
        <v>9.7650000000000006</v>
      </c>
      <c r="M214" s="126">
        <f>IF(L214="","",3.6*200/(L214))</f>
        <v>73.73271889400921</v>
      </c>
      <c r="P214" s="126" t="str">
        <f>IF(O214="","",3.6*200/(O214))</f>
        <v/>
      </c>
      <c r="S214" s="126" t="str">
        <f>IF(R214="","",3.6*200/(R214))</f>
        <v/>
      </c>
    </row>
    <row r="215" spans="1:19">
      <c r="A215" s="87" t="s">
        <v>18</v>
      </c>
      <c r="B215" s="87">
        <v>2022</v>
      </c>
      <c r="C215" s="127">
        <v>44849</v>
      </c>
      <c r="D215" s="87" t="s">
        <v>19</v>
      </c>
      <c r="E215" s="87" t="s">
        <v>537</v>
      </c>
      <c r="F215" s="151">
        <v>3</v>
      </c>
      <c r="G215" s="88" t="s">
        <v>94</v>
      </c>
      <c r="H215" s="88" t="s">
        <v>26</v>
      </c>
      <c r="I215" s="10">
        <f>(C215-VLOOKUP(G215,Riders!$A$2:$E$7777,4,FALSE))/365</f>
        <v>23.747945205479454</v>
      </c>
      <c r="J215" s="89">
        <v>7</v>
      </c>
      <c r="K215" s="25">
        <v>2</v>
      </c>
      <c r="L215" s="15">
        <f>L214+0.573</f>
        <v>10.338000000000001</v>
      </c>
      <c r="M215" s="126">
        <f>IF(L215="","",3.6*200/(L215))</f>
        <v>69.645966337782937</v>
      </c>
      <c r="P215" s="126" t="str">
        <f>IF(O215="","",3.6*200/(O215))</f>
        <v/>
      </c>
      <c r="S215" s="126" t="str">
        <f>IF(R215="","",3.6*200/(R215))</f>
        <v/>
      </c>
    </row>
    <row r="216" spans="1:19">
      <c r="A216" s="87" t="s">
        <v>18</v>
      </c>
      <c r="B216" s="87">
        <v>2022</v>
      </c>
      <c r="C216" s="127">
        <v>44849</v>
      </c>
      <c r="D216" s="87" t="s">
        <v>19</v>
      </c>
      <c r="E216" s="87" t="s">
        <v>537</v>
      </c>
      <c r="F216" s="151">
        <v>4</v>
      </c>
      <c r="G216" s="88" t="s">
        <v>200</v>
      </c>
      <c r="H216" s="88" t="s">
        <v>44</v>
      </c>
      <c r="I216" s="10">
        <f>(C216-VLOOKUP(G216,Riders!$A$2:$E$7777,4,FALSE))/365</f>
        <v>27.257534246575343</v>
      </c>
      <c r="J216" s="89">
        <v>4</v>
      </c>
      <c r="K216" s="25">
        <v>1</v>
      </c>
      <c r="L216" s="15">
        <v>10.007</v>
      </c>
      <c r="M216" s="126">
        <f>IF(L216="","",3.6*200/(L216))</f>
        <v>71.949635255321283</v>
      </c>
      <c r="P216" s="126" t="str">
        <f>IF(O216="","",3.6*200/(O216))</f>
        <v/>
      </c>
      <c r="S216" s="126" t="str">
        <f>IF(R216="","",3.6*200/(R216))</f>
        <v/>
      </c>
    </row>
    <row r="217" spans="1:19">
      <c r="A217" s="87" t="s">
        <v>18</v>
      </c>
      <c r="B217" s="87">
        <v>2022</v>
      </c>
      <c r="C217" s="127">
        <v>44849</v>
      </c>
      <c r="D217" s="87" t="s">
        <v>19</v>
      </c>
      <c r="E217" s="87" t="s">
        <v>537</v>
      </c>
      <c r="F217" s="151">
        <v>4</v>
      </c>
      <c r="G217" s="88" t="s">
        <v>106</v>
      </c>
      <c r="H217" s="88" t="s">
        <v>107</v>
      </c>
      <c r="I217" s="10">
        <f>(C217-VLOOKUP(G217,Riders!$A$2:$E$7777,4,FALSE))/365</f>
        <v>29.008219178082193</v>
      </c>
      <c r="J217" s="89">
        <v>8</v>
      </c>
      <c r="K217" s="25">
        <v>2</v>
      </c>
      <c r="L217" s="15">
        <f>L216+0.041</f>
        <v>10.048</v>
      </c>
      <c r="M217" s="126">
        <f>IF(L217="","",3.6*200/(L217))</f>
        <v>71.656050955414017</v>
      </c>
      <c r="P217" s="126" t="str">
        <f>IF(O217="","",3.6*200/(O217))</f>
        <v/>
      </c>
      <c r="S217" s="126" t="str">
        <f>IF(R217="","",3.6*200/(R217))</f>
        <v/>
      </c>
    </row>
    <row r="218" spans="1:19">
      <c r="A218" s="79" t="s">
        <v>18</v>
      </c>
      <c r="B218" s="79">
        <v>2022</v>
      </c>
      <c r="C218" s="44">
        <v>44849</v>
      </c>
      <c r="D218" s="79" t="s">
        <v>19</v>
      </c>
      <c r="E218" s="79" t="s">
        <v>538</v>
      </c>
      <c r="F218" s="152">
        <v>1</v>
      </c>
      <c r="G218" s="81" t="s">
        <v>90</v>
      </c>
      <c r="H218" s="81" t="s">
        <v>22</v>
      </c>
      <c r="I218" s="10">
        <f>(C218-VLOOKUP(G218,Riders!$A$2:$E$7777,4,FALSE))/365</f>
        <v>25.605479452054794</v>
      </c>
      <c r="J218" s="91">
        <v>1</v>
      </c>
      <c r="K218" s="25">
        <v>1</v>
      </c>
      <c r="L218" s="15">
        <v>9.9339999999999993</v>
      </c>
      <c r="M218" s="126">
        <f>IF(L218="","",3.6*200/(L218))</f>
        <v>72.478357157237781</v>
      </c>
      <c r="N218">
        <v>1</v>
      </c>
      <c r="O218">
        <v>9.6989999999999998</v>
      </c>
      <c r="P218" s="126">
        <f>IF(O218="","",3.6*200/(O218))</f>
        <v>74.234457160532017</v>
      </c>
      <c r="S218" s="126" t="str">
        <f>IF(R218="","",3.6*200/(R218))</f>
        <v/>
      </c>
    </row>
    <row r="219" spans="1:19">
      <c r="A219" s="79" t="s">
        <v>18</v>
      </c>
      <c r="B219" s="79">
        <v>2022</v>
      </c>
      <c r="C219" s="44">
        <v>44849</v>
      </c>
      <c r="D219" s="79" t="s">
        <v>19</v>
      </c>
      <c r="E219" s="79" t="s">
        <v>538</v>
      </c>
      <c r="F219" s="152">
        <v>1</v>
      </c>
      <c r="G219" s="81" t="s">
        <v>200</v>
      </c>
      <c r="H219" s="81" t="s">
        <v>44</v>
      </c>
      <c r="I219" s="10">
        <f>(C219-VLOOKUP(G219,Riders!$A$2:$E$7777,4,FALSE))/365</f>
        <v>27.257534246575343</v>
      </c>
      <c r="J219" s="91">
        <v>4</v>
      </c>
      <c r="K219" s="25">
        <v>2</v>
      </c>
      <c r="L219" s="15">
        <f>L218+0.399</f>
        <v>10.332999999999998</v>
      </c>
      <c r="M219" s="126">
        <f>IF(L219="","",3.6*200/(L219))</f>
        <v>69.679667086035039</v>
      </c>
      <c r="N219">
        <v>2</v>
      </c>
      <c r="O219">
        <f>O218+0.146</f>
        <v>9.8450000000000006</v>
      </c>
      <c r="P219" s="126">
        <f>IF(O219="","",3.6*200/(O219))</f>
        <v>73.133570340274247</v>
      </c>
      <c r="S219" s="126" t="str">
        <f>IF(R219="","",3.6*200/(R219))</f>
        <v/>
      </c>
    </row>
    <row r="220" spans="1:19">
      <c r="A220" s="79" t="s">
        <v>18</v>
      </c>
      <c r="B220" s="79">
        <v>2022</v>
      </c>
      <c r="C220" s="44">
        <v>44849</v>
      </c>
      <c r="D220" s="79" t="s">
        <v>19</v>
      </c>
      <c r="E220" s="79" t="s">
        <v>538</v>
      </c>
      <c r="F220" s="152">
        <v>2</v>
      </c>
      <c r="G220" s="81" t="s">
        <v>99</v>
      </c>
      <c r="H220" s="81" t="s">
        <v>100</v>
      </c>
      <c r="I220" s="10">
        <f>(C220-VLOOKUP(G220,Riders!$A$2:$E$7777,4,FALSE))/365</f>
        <v>23.512328767123286</v>
      </c>
      <c r="J220" s="91">
        <v>2</v>
      </c>
      <c r="K220" s="153">
        <v>1</v>
      </c>
      <c r="L220" s="15">
        <v>9.7899999999999991</v>
      </c>
      <c r="M220" s="126">
        <f>IF(L220="","",3.6*200/(L220))</f>
        <v>73.544433094994901</v>
      </c>
      <c r="N220">
        <v>1</v>
      </c>
      <c r="O220">
        <v>9.6839999999999993</v>
      </c>
      <c r="P220" s="126">
        <f>IF(O220="","",3.6*200/(O220))</f>
        <v>74.349442379182165</v>
      </c>
      <c r="S220" s="126" t="str">
        <f>IF(R220="","",3.6*200/(R220))</f>
        <v/>
      </c>
    </row>
    <row r="221" spans="1:19">
      <c r="A221" s="79" t="s">
        <v>18</v>
      </c>
      <c r="B221" s="79">
        <v>2022</v>
      </c>
      <c r="C221" s="44">
        <v>44849</v>
      </c>
      <c r="D221" s="79" t="s">
        <v>19</v>
      </c>
      <c r="E221" s="79" t="s">
        <v>538</v>
      </c>
      <c r="F221" s="152">
        <v>2</v>
      </c>
      <c r="G221" s="81" t="s">
        <v>104</v>
      </c>
      <c r="H221" s="81" t="s">
        <v>100</v>
      </c>
      <c r="I221" s="10">
        <f>(C221-VLOOKUP(G221,Riders!$A$2:$E$7777,4,FALSE))/365</f>
        <v>30.161643835616438</v>
      </c>
      <c r="J221" s="91">
        <v>3</v>
      </c>
      <c r="K221" s="153">
        <v>2</v>
      </c>
      <c r="L221" s="15">
        <f>L220+0.015</f>
        <v>9.8049999999999997</v>
      </c>
      <c r="M221" s="126">
        <f>IF(L221="","",3.6*200/(L221))</f>
        <v>73.431922488526268</v>
      </c>
      <c r="N221">
        <v>2</v>
      </c>
      <c r="O221">
        <f>O220+0.038</f>
        <v>9.7219999999999995</v>
      </c>
      <c r="P221" s="126">
        <f>IF(O221="","",3.6*200/(O221))</f>
        <v>74.058835630528705</v>
      </c>
      <c r="S221" s="126" t="str">
        <f>IF(R221="","",3.6*200/(R221))</f>
        <v/>
      </c>
    </row>
    <row r="222" spans="1:19">
      <c r="A222" s="21" t="s">
        <v>18</v>
      </c>
      <c r="B222" s="21">
        <v>2022</v>
      </c>
      <c r="C222" s="44">
        <v>44849</v>
      </c>
      <c r="D222" s="21" t="s">
        <v>19</v>
      </c>
      <c r="E222" s="21" t="s">
        <v>62</v>
      </c>
      <c r="F222" s="42" t="s">
        <v>539</v>
      </c>
      <c r="G222" s="42" t="s">
        <v>90</v>
      </c>
      <c r="H222" s="42" t="s">
        <v>22</v>
      </c>
      <c r="I222" s="10">
        <f>(C222-VLOOKUP(G222,Riders!$A$2:$E$7777,4,FALSE))/365</f>
        <v>25.605479452054794</v>
      </c>
      <c r="J222" s="92">
        <v>1</v>
      </c>
      <c r="K222" s="153">
        <v>1</v>
      </c>
      <c r="L222" s="15">
        <v>9.6859999999999999</v>
      </c>
      <c r="M222" s="126">
        <f>IF(L222="","",3.6*200/(L222))</f>
        <v>74.334090439810041</v>
      </c>
      <c r="N222">
        <v>1</v>
      </c>
      <c r="O222">
        <v>9.7729999999999997</v>
      </c>
      <c r="P222" s="126">
        <f>IF(O222="","",3.6*200/(O222))</f>
        <v>73.672362631740512</v>
      </c>
      <c r="S222" s="126" t="str">
        <f>IF(R222="","",3.6*200/(R222))</f>
        <v/>
      </c>
    </row>
    <row r="223" spans="1:19">
      <c r="A223" s="21" t="s">
        <v>18</v>
      </c>
      <c r="B223" s="21">
        <v>2022</v>
      </c>
      <c r="C223" s="44">
        <v>44849</v>
      </c>
      <c r="D223" s="21" t="s">
        <v>19</v>
      </c>
      <c r="E223" s="21" t="s">
        <v>62</v>
      </c>
      <c r="F223" s="42" t="s">
        <v>539</v>
      </c>
      <c r="G223" s="42" t="s">
        <v>99</v>
      </c>
      <c r="H223" s="42" t="s">
        <v>100</v>
      </c>
      <c r="I223" s="10">
        <f>(C223-VLOOKUP(G223,Riders!$A$2:$E$7777,4,FALSE))/365</f>
        <v>23.512328767123286</v>
      </c>
      <c r="J223" s="92">
        <v>2</v>
      </c>
      <c r="K223" s="153">
        <v>2</v>
      </c>
      <c r="L223" s="15">
        <f>9.686+0.155</f>
        <v>9.8409999999999993</v>
      </c>
      <c r="M223" s="126">
        <f>IF(L223="","",3.6*200/(L223))</f>
        <v>73.163296412966162</v>
      </c>
      <c r="N223">
        <v>2</v>
      </c>
      <c r="O223">
        <f>9.773+0.083</f>
        <v>9.8559999999999999</v>
      </c>
      <c r="P223" s="126">
        <f>IF(O223="","",3.6*200/(O223))</f>
        <v>73.05194805194806</v>
      </c>
      <c r="S223" s="126" t="str">
        <f>IF(R223="","",3.6*200/(R223))</f>
        <v/>
      </c>
    </row>
    <row r="224" spans="1:19">
      <c r="A224" s="21" t="s">
        <v>18</v>
      </c>
      <c r="B224" s="21">
        <v>2022</v>
      </c>
      <c r="C224" s="44">
        <v>44849</v>
      </c>
      <c r="D224" s="21" t="s">
        <v>19</v>
      </c>
      <c r="E224" s="21" t="s">
        <v>62</v>
      </c>
      <c r="F224" s="42" t="s">
        <v>540</v>
      </c>
      <c r="G224" s="42" t="s">
        <v>104</v>
      </c>
      <c r="H224" s="42" t="s">
        <v>100</v>
      </c>
      <c r="I224" s="10">
        <f>(C224-VLOOKUP(G224,Riders!$A$2:$E$7777,4,FALSE))/365</f>
        <v>30.161643835616438</v>
      </c>
      <c r="J224" s="92">
        <v>3</v>
      </c>
      <c r="K224" s="153">
        <v>1</v>
      </c>
      <c r="L224" s="15">
        <f>9.838</f>
        <v>9.8379999999999992</v>
      </c>
      <c r="M224" s="126">
        <f>IF(L224="","",3.6*200/(L224))</f>
        <v>73.185606830656639</v>
      </c>
      <c r="N224">
        <v>1</v>
      </c>
      <c r="O224">
        <v>9.9640000000000004</v>
      </c>
      <c r="P224" s="126">
        <f>IF(O224="","",3.6*200/(O224))</f>
        <v>72.260136491368925</v>
      </c>
      <c r="S224" s="126" t="str">
        <f>IF(R224="","",3.6*200/(R224))</f>
        <v/>
      </c>
    </row>
    <row r="225" spans="1:19">
      <c r="A225" s="21" t="s">
        <v>18</v>
      </c>
      <c r="B225" s="21">
        <v>2022</v>
      </c>
      <c r="C225" s="44">
        <v>44849</v>
      </c>
      <c r="D225" s="21" t="s">
        <v>19</v>
      </c>
      <c r="E225" s="21" t="s">
        <v>62</v>
      </c>
      <c r="F225" s="42" t="s">
        <v>540</v>
      </c>
      <c r="G225" s="42" t="s">
        <v>200</v>
      </c>
      <c r="H225" s="42" t="s">
        <v>44</v>
      </c>
      <c r="I225" s="10">
        <f>(C225-VLOOKUP(G225,Riders!$A$2:$E$7777,4,FALSE))/365</f>
        <v>27.257534246575343</v>
      </c>
      <c r="J225" s="92">
        <v>4</v>
      </c>
      <c r="K225" s="153">
        <v>2</v>
      </c>
      <c r="L225" s="15">
        <f>9.838+0.223</f>
        <v>10.061</v>
      </c>
      <c r="M225" s="126">
        <f>IF(L225="","",3.6*200/(L225))</f>
        <v>71.563462876453627</v>
      </c>
      <c r="N225">
        <v>2</v>
      </c>
      <c r="O225">
        <f>9.964+0.259</f>
        <v>10.223000000000001</v>
      </c>
      <c r="P225" s="126">
        <f>IF(O225="","",3.6*200/(O225))</f>
        <v>70.429423848185465</v>
      </c>
      <c r="S225" s="126" t="str">
        <f>IF(R225="","",3.6*200/(R225))</f>
        <v/>
      </c>
    </row>
    <row r="226" spans="1:19">
      <c r="A226" s="1" t="s">
        <v>137</v>
      </c>
      <c r="B226" s="1">
        <v>2022</v>
      </c>
      <c r="C226" s="2">
        <v>44752</v>
      </c>
      <c r="D226" s="1" t="s">
        <v>64</v>
      </c>
      <c r="E226" s="28" t="s">
        <v>533</v>
      </c>
      <c r="F226" s="40">
        <v>1</v>
      </c>
      <c r="G226" s="40" t="s">
        <v>27</v>
      </c>
      <c r="H226" s="40" t="s">
        <v>28</v>
      </c>
      <c r="I226" s="10">
        <f>(C226-VLOOKUP(G226,Riders!$A$2:$E$7777,4,FALSE))/365</f>
        <v>26.561643835616437</v>
      </c>
      <c r="J226" s="40">
        <v>5</v>
      </c>
      <c r="K226" s="153">
        <v>1</v>
      </c>
      <c r="L226" s="15">
        <v>10.246</v>
      </c>
      <c r="M226" s="126">
        <f>IF(L226="","",3.6*200/(L226))</f>
        <v>70.271325395276207</v>
      </c>
      <c r="P226" s="126" t="str">
        <f>IF(O226="","",3.6*200/(O226))</f>
        <v/>
      </c>
      <c r="S226" s="126" t="str">
        <f>IF(R226="","",3.6*200/(R226))</f>
        <v/>
      </c>
    </row>
    <row r="227" spans="1:19">
      <c r="A227" s="1" t="s">
        <v>137</v>
      </c>
      <c r="B227" s="1">
        <v>2022</v>
      </c>
      <c r="C227" s="2">
        <v>44752</v>
      </c>
      <c r="D227" s="1" t="s">
        <v>64</v>
      </c>
      <c r="E227" s="28" t="s">
        <v>533</v>
      </c>
      <c r="F227" s="40">
        <v>1</v>
      </c>
      <c r="G227" s="40" t="s">
        <v>146</v>
      </c>
      <c r="H227" s="40" t="s">
        <v>54</v>
      </c>
      <c r="I227" s="10">
        <f>(C227-VLOOKUP(G227,Riders!$A$2:$E$7777,4,FALSE))/365</f>
        <v>28.076712328767123</v>
      </c>
      <c r="J227" s="40">
        <v>28</v>
      </c>
      <c r="K227" s="153">
        <v>2</v>
      </c>
      <c r="L227" s="15">
        <v>10.397</v>
      </c>
      <c r="M227" s="126">
        <f>IF(L227="","",3.6*200/(L227))</f>
        <v>69.250745407329035</v>
      </c>
      <c r="P227" s="126" t="str">
        <f>IF(O227="","",3.6*200/(O227))</f>
        <v/>
      </c>
      <c r="S227" s="126" t="str">
        <f>IF(R227="","",3.6*200/(R227))</f>
        <v/>
      </c>
    </row>
    <row r="228" spans="1:19">
      <c r="A228" s="1" t="s">
        <v>137</v>
      </c>
      <c r="B228" s="1">
        <v>2022</v>
      </c>
      <c r="C228" s="2">
        <v>44752</v>
      </c>
      <c r="D228" s="1" t="s">
        <v>64</v>
      </c>
      <c r="E228" s="28" t="s">
        <v>533</v>
      </c>
      <c r="F228" s="40">
        <v>2</v>
      </c>
      <c r="G228" s="40" t="s">
        <v>106</v>
      </c>
      <c r="H228" s="40" t="s">
        <v>107</v>
      </c>
      <c r="I228" s="10">
        <f>(C228-VLOOKUP(G228,Riders!$A$2:$E$7777,4,FALSE))/365</f>
        <v>28.742465753424657</v>
      </c>
      <c r="J228" s="40">
        <v>9</v>
      </c>
      <c r="K228" s="153">
        <v>1</v>
      </c>
      <c r="L228" s="15">
        <v>10.554</v>
      </c>
      <c r="M228" s="126">
        <f>IF(L228="","",3.6*200/(L228))</f>
        <v>68.22057987492893</v>
      </c>
      <c r="P228" s="126" t="str">
        <f>IF(O228="","",3.6*200/(O228))</f>
        <v/>
      </c>
      <c r="S228" s="126" t="str">
        <f>IF(R228="","",3.6*200/(R228))</f>
        <v/>
      </c>
    </row>
    <row r="229" spans="1:19">
      <c r="A229" s="1" t="s">
        <v>137</v>
      </c>
      <c r="B229" s="1">
        <v>2022</v>
      </c>
      <c r="C229" s="2">
        <v>44752</v>
      </c>
      <c r="D229" s="1" t="s">
        <v>64</v>
      </c>
      <c r="E229" s="28" t="s">
        <v>533</v>
      </c>
      <c r="F229" s="40">
        <v>2</v>
      </c>
      <c r="G229" s="40" t="s">
        <v>92</v>
      </c>
      <c r="H229" s="40" t="s">
        <v>93</v>
      </c>
      <c r="I229" s="10">
        <f>(C229-VLOOKUP(G229,Riders!$A$2:$E$7777,4,FALSE))/365</f>
        <v>27.536986301369861</v>
      </c>
      <c r="J229" s="40">
        <v>27</v>
      </c>
      <c r="K229" s="153">
        <v>2</v>
      </c>
      <c r="L229" s="15">
        <v>10.63</v>
      </c>
      <c r="M229" s="126">
        <f>IF(L229="","",3.6*200/(L229))</f>
        <v>67.732831608654749</v>
      </c>
      <c r="P229" s="126" t="str">
        <f>IF(O229="","",3.6*200/(O229))</f>
        <v/>
      </c>
      <c r="S229" s="126" t="str">
        <f>IF(R229="","",3.6*200/(R229))</f>
        <v/>
      </c>
    </row>
    <row r="230" spans="1:19">
      <c r="A230" s="1" t="s">
        <v>137</v>
      </c>
      <c r="B230" s="1">
        <v>2022</v>
      </c>
      <c r="C230" s="2">
        <v>44752</v>
      </c>
      <c r="D230" s="1" t="s">
        <v>64</v>
      </c>
      <c r="E230" s="28" t="s">
        <v>533</v>
      </c>
      <c r="F230" s="40">
        <v>3</v>
      </c>
      <c r="G230" s="40" t="s">
        <v>103</v>
      </c>
      <c r="H230" s="40" t="s">
        <v>37</v>
      </c>
      <c r="I230" s="10">
        <f>(C230-VLOOKUP(G230,Riders!$A$2:$E$7777,4,FALSE))/365</f>
        <v>23.526027397260275</v>
      </c>
      <c r="J230" s="40">
        <v>6</v>
      </c>
      <c r="K230" s="153">
        <v>1</v>
      </c>
      <c r="L230" s="15">
        <v>10.512</v>
      </c>
      <c r="M230" s="126">
        <f>IF(L230="","",3.6*200/(L230))</f>
        <v>68.493150684931507</v>
      </c>
      <c r="P230" s="126" t="str">
        <f>IF(O230="","",3.6*200/(O230))</f>
        <v/>
      </c>
      <c r="S230" s="126" t="str">
        <f>IF(R230="","",3.6*200/(R230))</f>
        <v/>
      </c>
    </row>
    <row r="231" spans="1:19">
      <c r="A231" s="1" t="s">
        <v>137</v>
      </c>
      <c r="B231" s="1">
        <v>2022</v>
      </c>
      <c r="C231" s="2">
        <v>44752</v>
      </c>
      <c r="D231" s="1" t="s">
        <v>64</v>
      </c>
      <c r="E231" s="28" t="s">
        <v>533</v>
      </c>
      <c r="F231" s="40">
        <v>3</v>
      </c>
      <c r="G231" s="40" t="s">
        <v>53</v>
      </c>
      <c r="H231" s="40" t="s">
        <v>54</v>
      </c>
      <c r="I231" s="10">
        <f>(C231-VLOOKUP(G231,Riders!$A$2:$E$7777,4,FALSE))/365</f>
        <v>21.761643835616439</v>
      </c>
      <c r="J231" s="40">
        <v>26</v>
      </c>
      <c r="K231" s="153">
        <v>2</v>
      </c>
      <c r="L231" s="15">
        <v>10.753</v>
      </c>
      <c r="M231" s="126">
        <f>IF(L231="","",3.6*200/(L231))</f>
        <v>66.958058216311727</v>
      </c>
      <c r="P231" s="126" t="str">
        <f>IF(O231="","",3.6*200/(O231))</f>
        <v/>
      </c>
      <c r="S231" s="126" t="str">
        <f>IF(R231="","",3.6*200/(R231))</f>
        <v/>
      </c>
    </row>
    <row r="232" spans="1:19">
      <c r="A232" s="1" t="s">
        <v>137</v>
      </c>
      <c r="B232" s="1">
        <v>2022</v>
      </c>
      <c r="C232" s="2">
        <v>44752</v>
      </c>
      <c r="D232" s="1" t="s">
        <v>64</v>
      </c>
      <c r="E232" s="28" t="s">
        <v>533</v>
      </c>
      <c r="F232" s="40">
        <v>4</v>
      </c>
      <c r="G232" s="40" t="s">
        <v>25</v>
      </c>
      <c r="H232" s="40" t="s">
        <v>26</v>
      </c>
      <c r="I232" s="10">
        <f>(C232-VLOOKUP(G232,Riders!$A$2:$E$7777,4,FALSE))/365</f>
        <v>24.797260273972604</v>
      </c>
      <c r="J232" s="40">
        <v>7</v>
      </c>
      <c r="K232" s="153">
        <v>1</v>
      </c>
      <c r="L232" s="15">
        <v>11.048</v>
      </c>
      <c r="M232" s="126">
        <f>IF(L232="","",3.6*200/(L232))</f>
        <v>65.170166545981175</v>
      </c>
      <c r="P232" s="126" t="str">
        <f>IF(O232="","",3.6*200/(O232))</f>
        <v/>
      </c>
      <c r="S232" s="126" t="str">
        <f>IF(R232="","",3.6*200/(R232))</f>
        <v/>
      </c>
    </row>
    <row r="233" spans="1:19">
      <c r="A233" s="1" t="s">
        <v>137</v>
      </c>
      <c r="B233" s="1">
        <v>2022</v>
      </c>
      <c r="C233" s="2">
        <v>44752</v>
      </c>
      <c r="D233" s="1" t="s">
        <v>64</v>
      </c>
      <c r="E233" s="28" t="s">
        <v>533</v>
      </c>
      <c r="F233" s="40">
        <v>4</v>
      </c>
      <c r="G233" s="40" t="s">
        <v>139</v>
      </c>
      <c r="H233" s="40" t="s">
        <v>140</v>
      </c>
      <c r="I233" s="10">
        <f>(C233-VLOOKUP(G233,Riders!$A$2:$E$7777,4,FALSE))/365</f>
        <v>28.512328767123286</v>
      </c>
      <c r="J233" s="40">
        <v>25</v>
      </c>
      <c r="K233" s="153">
        <v>2</v>
      </c>
      <c r="L233" s="15">
        <v>11.275</v>
      </c>
      <c r="M233" s="126">
        <f>IF(L233="","",3.6*200/(L233))</f>
        <v>63.85809312638581</v>
      </c>
      <c r="P233" s="126" t="str">
        <f>IF(O233="","",3.6*200/(O233))</f>
        <v/>
      </c>
      <c r="S233" s="126" t="str">
        <f>IF(R233="","",3.6*200/(R233))</f>
        <v/>
      </c>
    </row>
    <row r="234" spans="1:19">
      <c r="A234" s="1" t="s">
        <v>137</v>
      </c>
      <c r="B234" s="1">
        <v>2022</v>
      </c>
      <c r="C234" s="2">
        <v>44752</v>
      </c>
      <c r="D234" s="1" t="s">
        <v>64</v>
      </c>
      <c r="E234" s="28" t="s">
        <v>533</v>
      </c>
      <c r="F234" s="40">
        <v>5</v>
      </c>
      <c r="G234" s="40" t="s">
        <v>36</v>
      </c>
      <c r="H234" s="40" t="s">
        <v>37</v>
      </c>
      <c r="I234" s="10">
        <f>(C234-VLOOKUP(G234,Riders!$A$2:$E$7777,4,FALSE))/365</f>
        <v>21.463013698630139</v>
      </c>
      <c r="J234" s="40">
        <v>10</v>
      </c>
      <c r="K234" s="153">
        <v>1</v>
      </c>
      <c r="L234" s="15">
        <v>10.353999999999999</v>
      </c>
      <c r="M234" s="126">
        <f>IF(L234="","",3.6*200/(L234))</f>
        <v>69.538342669499713</v>
      </c>
      <c r="P234" s="126" t="str">
        <f>IF(O234="","",3.6*200/(O234))</f>
        <v/>
      </c>
      <c r="S234" s="126" t="str">
        <f>IF(R234="","",3.6*200/(R234))</f>
        <v/>
      </c>
    </row>
    <row r="235" spans="1:19">
      <c r="A235" s="1" t="s">
        <v>137</v>
      </c>
      <c r="B235" s="1">
        <v>2022</v>
      </c>
      <c r="C235" s="2">
        <v>44752</v>
      </c>
      <c r="D235" s="1" t="s">
        <v>64</v>
      </c>
      <c r="E235" s="28" t="s">
        <v>533</v>
      </c>
      <c r="F235" s="40">
        <v>5</v>
      </c>
      <c r="G235" s="40" t="s">
        <v>57</v>
      </c>
      <c r="H235" s="40" t="s">
        <v>35</v>
      </c>
      <c r="I235" s="10">
        <f>(C235-VLOOKUP(G235,Riders!$A$2:$E$7777,4,FALSE))/365</f>
        <v>28.660273972602738</v>
      </c>
      <c r="J235" s="40">
        <v>24</v>
      </c>
      <c r="K235" s="153">
        <v>2</v>
      </c>
      <c r="L235" s="15">
        <v>10.603999999999999</v>
      </c>
      <c r="M235" s="126">
        <f>IF(L235="","",3.6*200/(L235))</f>
        <v>67.898906073179944</v>
      </c>
      <c r="P235" s="126" t="str">
        <f>IF(O235="","",3.6*200/(O235))</f>
        <v/>
      </c>
      <c r="S235" s="126" t="str">
        <f>IF(R235="","",3.6*200/(R235))</f>
        <v/>
      </c>
    </row>
    <row r="236" spans="1:19">
      <c r="A236" s="1" t="s">
        <v>137</v>
      </c>
      <c r="B236" s="1">
        <v>2022</v>
      </c>
      <c r="C236" s="2">
        <v>44752</v>
      </c>
      <c r="D236" s="1" t="s">
        <v>64</v>
      </c>
      <c r="E236" s="28" t="s">
        <v>533</v>
      </c>
      <c r="F236" s="40">
        <v>6</v>
      </c>
      <c r="G236" s="40" t="s">
        <v>127</v>
      </c>
      <c r="H236" s="40" t="s">
        <v>33</v>
      </c>
      <c r="I236" s="10">
        <f>(C236-VLOOKUP(G236,Riders!$A$2:$E$7777,4,FALSE))/365</f>
        <v>31.005479452054793</v>
      </c>
      <c r="J236" s="40">
        <v>11</v>
      </c>
      <c r="K236" s="153">
        <v>1</v>
      </c>
      <c r="L236" s="15">
        <v>10.382999999999999</v>
      </c>
      <c r="M236" s="126">
        <f>IF(L236="","",3.6*200/(L236))</f>
        <v>69.344120196475018</v>
      </c>
      <c r="P236" s="126" t="str">
        <f>IF(O236="","",3.6*200/(O236))</f>
        <v/>
      </c>
      <c r="S236" s="126" t="str">
        <f>IF(R236="","",3.6*200/(R236))</f>
        <v/>
      </c>
    </row>
    <row r="237" spans="1:19">
      <c r="A237" s="1" t="s">
        <v>137</v>
      </c>
      <c r="B237" s="1">
        <v>2022</v>
      </c>
      <c r="C237" s="2">
        <v>44752</v>
      </c>
      <c r="D237" s="1" t="s">
        <v>64</v>
      </c>
      <c r="E237" s="28" t="s">
        <v>533</v>
      </c>
      <c r="F237" s="40">
        <v>6</v>
      </c>
      <c r="G237" s="40" t="s">
        <v>156</v>
      </c>
      <c r="H237" s="40" t="s">
        <v>143</v>
      </c>
      <c r="I237" s="10">
        <f>(C237-VLOOKUP(G237,Riders!$A$2:$E$7777,4,FALSE))/365</f>
        <v>36.238356164383561</v>
      </c>
      <c r="J237" s="40">
        <v>23</v>
      </c>
      <c r="K237" s="153">
        <v>2</v>
      </c>
      <c r="L237" s="15">
        <v>10.575999999999999</v>
      </c>
      <c r="M237" s="126">
        <f>IF(L237="","",3.6*200/(L237))</f>
        <v>68.07866868381241</v>
      </c>
      <c r="P237" s="126" t="str">
        <f>IF(O237="","",3.6*200/(O237))</f>
        <v/>
      </c>
      <c r="S237" s="126" t="str">
        <f>IF(R237="","",3.6*200/(R237))</f>
        <v/>
      </c>
    </row>
    <row r="238" spans="1:19">
      <c r="A238" s="1" t="s">
        <v>137</v>
      </c>
      <c r="B238" s="1">
        <v>2022</v>
      </c>
      <c r="C238" s="2">
        <v>44752</v>
      </c>
      <c r="D238" s="1" t="s">
        <v>64</v>
      </c>
      <c r="E238" s="28" t="s">
        <v>533</v>
      </c>
      <c r="F238" s="40">
        <v>7</v>
      </c>
      <c r="G238" s="40" t="s">
        <v>48</v>
      </c>
      <c r="H238" s="40" t="s">
        <v>42</v>
      </c>
      <c r="I238" s="10">
        <f>(C238-VLOOKUP(G238,Riders!$A$2:$E$7777,4,FALSE))/365</f>
        <v>27.991780821917807</v>
      </c>
      <c r="J238" s="40">
        <v>8</v>
      </c>
      <c r="K238" s="153">
        <v>1</v>
      </c>
      <c r="L238" s="15">
        <v>10.156000000000001</v>
      </c>
      <c r="M238" s="126">
        <f>IF(L238="","",3.6*200/(L238))</f>
        <v>70.894052776683736</v>
      </c>
      <c r="P238" s="126" t="str">
        <f>IF(O238="","",3.6*200/(O238))</f>
        <v/>
      </c>
      <c r="S238" s="126" t="str">
        <f>IF(R238="","",3.6*200/(R238))</f>
        <v/>
      </c>
    </row>
    <row r="239" spans="1:19">
      <c r="A239" s="1" t="s">
        <v>137</v>
      </c>
      <c r="B239" s="1">
        <v>2022</v>
      </c>
      <c r="C239" s="2">
        <v>44752</v>
      </c>
      <c r="D239" s="1" t="s">
        <v>64</v>
      </c>
      <c r="E239" s="28" t="s">
        <v>533</v>
      </c>
      <c r="F239" s="40">
        <v>7</v>
      </c>
      <c r="G239" s="40" t="s">
        <v>230</v>
      </c>
      <c r="H239" s="40" t="s">
        <v>210</v>
      </c>
      <c r="I239" s="10">
        <f>(C239-VLOOKUP(G239,Riders!$A$2:$E$7777,4,FALSE))/365</f>
        <v>23.55890410958904</v>
      </c>
      <c r="J239" s="40">
        <v>22</v>
      </c>
      <c r="K239" s="153">
        <v>2</v>
      </c>
      <c r="L239" s="15">
        <v>10.517000000000001</v>
      </c>
      <c r="M239" s="126">
        <f>IF(L239="","",3.6*200/(L239))</f>
        <v>68.460587620043725</v>
      </c>
      <c r="P239" s="126" t="str">
        <f>IF(O239="","",3.6*200/(O239))</f>
        <v/>
      </c>
      <c r="S239" s="126" t="str">
        <f>IF(R239="","",3.6*200/(R239))</f>
        <v/>
      </c>
    </row>
    <row r="240" spans="1:19">
      <c r="A240" s="1" t="s">
        <v>137</v>
      </c>
      <c r="B240" s="1">
        <v>2022</v>
      </c>
      <c r="C240" s="2">
        <v>44752</v>
      </c>
      <c r="D240" s="1" t="s">
        <v>64</v>
      </c>
      <c r="E240" s="28" t="s">
        <v>533</v>
      </c>
      <c r="F240" s="40">
        <v>8</v>
      </c>
      <c r="G240" s="40" t="s">
        <v>108</v>
      </c>
      <c r="H240" s="40" t="s">
        <v>56</v>
      </c>
      <c r="I240" s="10">
        <f>(C240-VLOOKUP(G240,Riders!$A$2:$E$7777,4,FALSE))/365</f>
        <v>24.252054794520546</v>
      </c>
      <c r="J240" s="40">
        <v>16</v>
      </c>
      <c r="K240" s="153">
        <v>1</v>
      </c>
      <c r="L240" s="15">
        <v>10.369</v>
      </c>
      <c r="M240" s="126">
        <f>IF(L240="","",3.6*200/(L240))</f>
        <v>69.437747130870861</v>
      </c>
      <c r="P240" s="126" t="str">
        <f>IF(O240="","",3.6*200/(O240))</f>
        <v/>
      </c>
      <c r="S240" s="126" t="str">
        <f>IF(R240="","",3.6*200/(R240))</f>
        <v/>
      </c>
    </row>
    <row r="241" spans="1:19">
      <c r="A241" s="1" t="s">
        <v>137</v>
      </c>
      <c r="B241" s="1">
        <v>2022</v>
      </c>
      <c r="C241" s="2">
        <v>44752</v>
      </c>
      <c r="D241" s="1" t="s">
        <v>64</v>
      </c>
      <c r="E241" s="28" t="s">
        <v>533</v>
      </c>
      <c r="F241" s="40">
        <v>8</v>
      </c>
      <c r="G241" s="40" t="s">
        <v>113</v>
      </c>
      <c r="H241" s="40" t="s">
        <v>114</v>
      </c>
      <c r="I241" s="10">
        <f>(C241-VLOOKUP(G241,Riders!$A$2:$E$7777,4,FALSE))/365</f>
        <v>27.413698630136988</v>
      </c>
      <c r="J241" s="40">
        <v>17</v>
      </c>
      <c r="K241" s="153">
        <v>2</v>
      </c>
      <c r="L241" s="15">
        <v>10.430999999999999</v>
      </c>
      <c r="M241" s="126">
        <f>IF(L241="","",3.6*200/(L241))</f>
        <v>69.02502157031924</v>
      </c>
      <c r="P241" s="126" t="str">
        <f>IF(O241="","",3.6*200/(O241))</f>
        <v/>
      </c>
      <c r="S241" s="126" t="str">
        <f>IF(R241="","",3.6*200/(R241))</f>
        <v/>
      </c>
    </row>
    <row r="242" spans="1:19">
      <c r="A242" s="1" t="s">
        <v>137</v>
      </c>
      <c r="B242" s="1">
        <v>2022</v>
      </c>
      <c r="C242" s="2">
        <v>44752</v>
      </c>
      <c r="D242" s="1" t="s">
        <v>64</v>
      </c>
      <c r="E242" s="28" t="s">
        <v>533</v>
      </c>
      <c r="F242" s="40">
        <v>9</v>
      </c>
      <c r="G242" s="40" t="s">
        <v>142</v>
      </c>
      <c r="H242" s="40" t="s">
        <v>143</v>
      </c>
      <c r="I242" s="10">
        <f>(C242-VLOOKUP(G242,Riders!$A$2:$E$7777,4,FALSE))/365</f>
        <v>21.969863013698632</v>
      </c>
      <c r="J242" s="40">
        <v>15</v>
      </c>
      <c r="K242" s="153">
        <v>1</v>
      </c>
      <c r="L242" s="15">
        <v>10.686</v>
      </c>
      <c r="M242" s="126">
        <f>IF(L242="","",3.6*200/(L242))</f>
        <v>67.377877596855697</v>
      </c>
      <c r="P242" s="126" t="str">
        <f>IF(O242="","",3.6*200/(O242))</f>
        <v/>
      </c>
      <c r="S242" s="126" t="str">
        <f>IF(R242="","",3.6*200/(R242))</f>
        <v/>
      </c>
    </row>
    <row r="243" spans="1:19">
      <c r="A243" s="1" t="s">
        <v>137</v>
      </c>
      <c r="B243" s="1">
        <v>2022</v>
      </c>
      <c r="C243" s="2">
        <v>44752</v>
      </c>
      <c r="D243" s="1" t="s">
        <v>64</v>
      </c>
      <c r="E243" s="28" t="s">
        <v>533</v>
      </c>
      <c r="F243" s="40">
        <v>9</v>
      </c>
      <c r="G243" s="40" t="s">
        <v>55</v>
      </c>
      <c r="H243" s="40" t="s">
        <v>56</v>
      </c>
      <c r="I243" s="10">
        <f>(C243-VLOOKUP(G243,Riders!$A$2:$E$7777,4,FALSE))/365</f>
        <v>22.493150684931507</v>
      </c>
      <c r="J243" s="40">
        <v>18</v>
      </c>
      <c r="K243" s="153">
        <v>2</v>
      </c>
      <c r="L243" s="15">
        <v>10.712999999999999</v>
      </c>
      <c r="M243" s="126">
        <f>IF(L243="","",3.6*200/(L243))</f>
        <v>67.208064967796147</v>
      </c>
      <c r="P243" s="126" t="str">
        <f>IF(O243="","",3.6*200/(O243))</f>
        <v/>
      </c>
      <c r="S243" s="126" t="str">
        <f>IF(R243="","",3.6*200/(R243))</f>
        <v/>
      </c>
    </row>
    <row r="244" spans="1:19">
      <c r="A244" s="1" t="s">
        <v>137</v>
      </c>
      <c r="B244" s="1">
        <v>2022</v>
      </c>
      <c r="C244" s="2">
        <v>44752</v>
      </c>
      <c r="D244" s="1" t="s">
        <v>64</v>
      </c>
      <c r="E244" s="28" t="s">
        <v>533</v>
      </c>
      <c r="F244" s="40">
        <v>10</v>
      </c>
      <c r="G244" s="40" t="s">
        <v>47</v>
      </c>
      <c r="H244" s="40" t="s">
        <v>717</v>
      </c>
      <c r="I244" s="10">
        <f>(C244-VLOOKUP(G244,Riders!$A$2:$E$7777,4,FALSE))/365</f>
        <v>21.624657534246577</v>
      </c>
      <c r="J244" s="40">
        <v>12</v>
      </c>
      <c r="K244" s="153">
        <v>1</v>
      </c>
      <c r="L244" s="15">
        <v>10.409000000000001</v>
      </c>
      <c r="M244" s="126">
        <f>IF(L244="","",3.6*200/(L244))</f>
        <v>69.170909789605147</v>
      </c>
      <c r="P244" s="126" t="str">
        <f>IF(O244="","",3.6*200/(O244))</f>
        <v/>
      </c>
      <c r="S244" s="126" t="str">
        <f>IF(R244="","",3.6*200/(R244))</f>
        <v/>
      </c>
    </row>
    <row r="245" spans="1:19">
      <c r="A245" s="1" t="s">
        <v>137</v>
      </c>
      <c r="B245" s="1">
        <v>2022</v>
      </c>
      <c r="C245" s="2">
        <v>44752</v>
      </c>
      <c r="D245" s="1" t="s">
        <v>64</v>
      </c>
      <c r="E245" s="28" t="s">
        <v>533</v>
      </c>
      <c r="F245" s="40">
        <v>10</v>
      </c>
      <c r="G245" s="40" t="s">
        <v>141</v>
      </c>
      <c r="H245" s="40" t="s">
        <v>93</v>
      </c>
      <c r="I245" s="10">
        <f>(C245-VLOOKUP(G245,Riders!$A$2:$E$7777,4,FALSE))/365</f>
        <v>27.271232876712329</v>
      </c>
      <c r="J245" s="40">
        <v>21</v>
      </c>
      <c r="K245" s="153">
        <v>2</v>
      </c>
      <c r="L245" s="15">
        <v>10.429</v>
      </c>
      <c r="M245" s="126">
        <f>IF(L245="","",3.6*200/(L245))</f>
        <v>69.038258701697188</v>
      </c>
      <c r="P245" s="126" t="str">
        <f>IF(O245="","",3.6*200/(O245))</f>
        <v/>
      </c>
      <c r="S245" s="126" t="str">
        <f>IF(R245="","",3.6*200/(R245))</f>
        <v/>
      </c>
    </row>
    <row r="246" spans="1:19">
      <c r="A246" s="1" t="s">
        <v>137</v>
      </c>
      <c r="B246" s="1">
        <v>2022</v>
      </c>
      <c r="C246" s="2">
        <v>44752</v>
      </c>
      <c r="D246" s="1" t="s">
        <v>64</v>
      </c>
      <c r="E246" s="28" t="s">
        <v>533</v>
      </c>
      <c r="F246" s="40">
        <v>11</v>
      </c>
      <c r="G246" s="40" t="s">
        <v>134</v>
      </c>
      <c r="H246" s="40" t="s">
        <v>33</v>
      </c>
      <c r="I246" s="10">
        <f>(C246-VLOOKUP(G246,Riders!$A$2:$E$7777,4,FALSE))/365</f>
        <v>25.863013698630137</v>
      </c>
      <c r="J246" s="40">
        <v>13</v>
      </c>
      <c r="K246" s="153">
        <v>1</v>
      </c>
      <c r="L246" s="15">
        <v>10.417999999999999</v>
      </c>
      <c r="M246" s="126">
        <f>IF(L246="","",3.6*200/(L246))</f>
        <v>69.111153772317152</v>
      </c>
      <c r="P246" s="126" t="str">
        <f>IF(O246="","",3.6*200/(O246))</f>
        <v/>
      </c>
      <c r="S246" s="126" t="str">
        <f>IF(R246="","",3.6*200/(R246))</f>
        <v/>
      </c>
    </row>
    <row r="247" spans="1:19">
      <c r="A247" s="1" t="s">
        <v>137</v>
      </c>
      <c r="B247" s="1">
        <v>2022</v>
      </c>
      <c r="C247" s="2">
        <v>44752</v>
      </c>
      <c r="D247" s="1" t="s">
        <v>64</v>
      </c>
      <c r="E247" s="28" t="s">
        <v>533</v>
      </c>
      <c r="F247" s="40">
        <v>11</v>
      </c>
      <c r="G247" s="40" t="s">
        <v>34</v>
      </c>
      <c r="H247" s="40" t="s">
        <v>35</v>
      </c>
      <c r="I247" s="10">
        <f>(C247-VLOOKUP(G247,Riders!$A$2:$E$7777,4,FALSE))/365</f>
        <v>24.134246575342466</v>
      </c>
      <c r="J247" s="40">
        <v>20</v>
      </c>
      <c r="K247" s="153">
        <v>2</v>
      </c>
      <c r="L247" s="15">
        <v>10.536</v>
      </c>
      <c r="M247" s="126">
        <f>IF(L247="","",3.6*200/(L247))</f>
        <v>68.337129840546694</v>
      </c>
      <c r="P247" s="126" t="str">
        <f>IF(O247="","",3.6*200/(O247))</f>
        <v/>
      </c>
      <c r="S247" s="126" t="str">
        <f>IF(R247="","",3.6*200/(R247))</f>
        <v/>
      </c>
    </row>
    <row r="248" spans="1:19">
      <c r="A248" s="1" t="s">
        <v>137</v>
      </c>
      <c r="B248" s="1">
        <v>2022</v>
      </c>
      <c r="C248" s="2">
        <v>44752</v>
      </c>
      <c r="D248" s="1" t="s">
        <v>64</v>
      </c>
      <c r="E248" s="28" t="s">
        <v>533</v>
      </c>
      <c r="F248" s="40">
        <v>12</v>
      </c>
      <c r="G248" s="40" t="s">
        <v>101</v>
      </c>
      <c r="H248" s="40" t="s">
        <v>102</v>
      </c>
      <c r="I248" s="10">
        <f>(C248-VLOOKUP(G248,Riders!$A$2:$E$7777,4,FALSE))/365</f>
        <v>28.457534246575342</v>
      </c>
      <c r="J248" s="40">
        <v>14</v>
      </c>
      <c r="K248" s="153">
        <v>1</v>
      </c>
      <c r="L248" s="15">
        <v>10.416</v>
      </c>
      <c r="M248" s="126">
        <f>IF(L248="","",3.6*200/(L248))</f>
        <v>69.124423963133637</v>
      </c>
      <c r="P248" s="126" t="str">
        <f>IF(O248="","",3.6*200/(O248))</f>
        <v/>
      </c>
      <c r="S248" s="126" t="str">
        <f>IF(R248="","",3.6*200/(R248))</f>
        <v/>
      </c>
    </row>
    <row r="249" spans="1:19">
      <c r="A249" s="1" t="s">
        <v>137</v>
      </c>
      <c r="B249" s="1">
        <v>2022</v>
      </c>
      <c r="C249" s="2">
        <v>44752</v>
      </c>
      <c r="D249" s="1" t="s">
        <v>64</v>
      </c>
      <c r="E249" s="28" t="s">
        <v>533</v>
      </c>
      <c r="F249" s="40">
        <v>12</v>
      </c>
      <c r="G249" s="40" t="s">
        <v>31</v>
      </c>
      <c r="H249" s="40" t="s">
        <v>32</v>
      </c>
      <c r="I249" s="10">
        <f>(C249-VLOOKUP(G249,Riders!$A$2:$E$7777,4,FALSE))/365</f>
        <v>20.663013698630138</v>
      </c>
      <c r="J249" s="40">
        <v>19</v>
      </c>
      <c r="K249" s="153">
        <v>2</v>
      </c>
      <c r="L249" s="15">
        <v>10.452</v>
      </c>
      <c r="M249" s="126">
        <f>IF(L249="","",3.6*200/(L249))</f>
        <v>68.886337543053955</v>
      </c>
      <c r="P249" s="126" t="str">
        <f>IF(O249="","",3.6*200/(O249))</f>
        <v/>
      </c>
      <c r="S249" s="126" t="str">
        <f>IF(R249="","",3.6*200/(R249))</f>
        <v/>
      </c>
    </row>
    <row r="250" spans="1:19">
      <c r="A250" s="11" t="s">
        <v>137</v>
      </c>
      <c r="B250" s="11">
        <v>2022</v>
      </c>
      <c r="C250" s="16">
        <v>44752</v>
      </c>
      <c r="D250" s="11" t="s">
        <v>64</v>
      </c>
      <c r="E250" s="78" t="s">
        <v>536</v>
      </c>
      <c r="F250" s="43">
        <v>1</v>
      </c>
      <c r="G250" s="43" t="s">
        <v>90</v>
      </c>
      <c r="H250" s="43" t="s">
        <v>22</v>
      </c>
      <c r="I250" s="10">
        <f>(C250-VLOOKUP(G250,Riders!$A$2:$E$7777,4,FALSE))/365</f>
        <v>25.339726027397262</v>
      </c>
      <c r="J250" s="43">
        <v>2</v>
      </c>
      <c r="K250" s="153">
        <v>1</v>
      </c>
      <c r="L250" s="15">
        <v>10.231</v>
      </c>
      <c r="M250" s="126">
        <f>IF(L250="","",3.6*200/(L250))</f>
        <v>70.374352458215228</v>
      </c>
      <c r="P250" s="126" t="str">
        <f>IF(O250="","",3.6*200/(O250))</f>
        <v/>
      </c>
      <c r="S250" s="126" t="str">
        <f>IF(R250="","",3.6*200/(R250))</f>
        <v/>
      </c>
    </row>
    <row r="251" spans="1:19">
      <c r="A251" s="11" t="s">
        <v>137</v>
      </c>
      <c r="B251" s="11">
        <v>2022</v>
      </c>
      <c r="C251" s="16">
        <v>44752</v>
      </c>
      <c r="D251" s="11" t="s">
        <v>64</v>
      </c>
      <c r="E251" s="78" t="s">
        <v>536</v>
      </c>
      <c r="F251" s="43">
        <v>1</v>
      </c>
      <c r="G251" s="43" t="s">
        <v>101</v>
      </c>
      <c r="H251" s="43" t="s">
        <v>102</v>
      </c>
      <c r="I251" s="10">
        <f>(C251-VLOOKUP(G251,Riders!$A$2:$E$7777,4,FALSE))/365</f>
        <v>28.457534246575342</v>
      </c>
      <c r="J251" s="43">
        <v>14</v>
      </c>
      <c r="K251" s="153">
        <v>2</v>
      </c>
      <c r="L251" s="15">
        <v>10.599</v>
      </c>
      <c r="M251" s="126">
        <f>IF(L251="","",3.6*200/(L251))</f>
        <v>67.93093688083782</v>
      </c>
      <c r="P251" s="126" t="str">
        <f>IF(O251="","",3.6*200/(O251))</f>
        <v/>
      </c>
      <c r="S251" s="126" t="str">
        <f>IF(R251="","",3.6*200/(R251))</f>
        <v/>
      </c>
    </row>
    <row r="252" spans="1:19">
      <c r="A252" s="11" t="s">
        <v>137</v>
      </c>
      <c r="B252" s="11">
        <v>2022</v>
      </c>
      <c r="C252" s="16">
        <v>44752</v>
      </c>
      <c r="D252" s="11" t="s">
        <v>64</v>
      </c>
      <c r="E252" s="78" t="s">
        <v>536</v>
      </c>
      <c r="F252" s="43">
        <v>2</v>
      </c>
      <c r="G252" s="43" t="s">
        <v>126</v>
      </c>
      <c r="H252" s="43" t="s">
        <v>102</v>
      </c>
      <c r="I252" s="10">
        <f>(C252-VLOOKUP(G252,Riders!$A$2:$E$7777,4,FALSE))/365</f>
        <v>23.81095890410959</v>
      </c>
      <c r="J252" s="43">
        <v>1</v>
      </c>
      <c r="K252" s="153">
        <v>1</v>
      </c>
      <c r="L252" s="15">
        <v>10.082000000000001</v>
      </c>
      <c r="M252" s="126">
        <f>IF(L252="","",3.6*200/(L252))</f>
        <v>71.41440190438405</v>
      </c>
      <c r="P252" s="126" t="str">
        <f>IF(O252="","",3.6*200/(O252))</f>
        <v/>
      </c>
      <c r="S252" s="126" t="str">
        <f>IF(R252="","",3.6*200/(R252))</f>
        <v/>
      </c>
    </row>
    <row r="253" spans="1:19">
      <c r="A253" s="11" t="s">
        <v>137</v>
      </c>
      <c r="B253" s="11">
        <v>2022</v>
      </c>
      <c r="C253" s="16">
        <v>44752</v>
      </c>
      <c r="D253" s="11" t="s">
        <v>64</v>
      </c>
      <c r="E253" s="78" t="s">
        <v>536</v>
      </c>
      <c r="F253" s="43">
        <v>2</v>
      </c>
      <c r="G253" s="43" t="s">
        <v>134</v>
      </c>
      <c r="H253" s="43" t="s">
        <v>33</v>
      </c>
      <c r="I253" s="10">
        <f>(C253-VLOOKUP(G253,Riders!$A$2:$E$7777,4,FALSE))/365</f>
        <v>25.863013698630137</v>
      </c>
      <c r="J253" s="43">
        <v>13</v>
      </c>
      <c r="K253" s="153">
        <v>2</v>
      </c>
      <c r="L253" s="15">
        <v>10.226000000000001</v>
      </c>
      <c r="M253" s="126">
        <f>IF(L253="","",3.6*200/(L253))</f>
        <v>70.408761979268519</v>
      </c>
      <c r="P253" s="126" t="str">
        <f>IF(O253="","",3.6*200/(O253))</f>
        <v/>
      </c>
      <c r="S253" s="126" t="str">
        <f>IF(R253="","",3.6*200/(R253))</f>
        <v/>
      </c>
    </row>
    <row r="254" spans="1:19">
      <c r="A254" s="11" t="s">
        <v>137</v>
      </c>
      <c r="B254" s="11">
        <v>2022</v>
      </c>
      <c r="C254" s="16">
        <v>44752</v>
      </c>
      <c r="D254" s="11" t="s">
        <v>64</v>
      </c>
      <c r="E254" s="78" t="s">
        <v>536</v>
      </c>
      <c r="F254" s="43">
        <v>3</v>
      </c>
      <c r="G254" s="43" t="s">
        <v>21</v>
      </c>
      <c r="H254" s="43" t="s">
        <v>22</v>
      </c>
      <c r="I254" s="10">
        <f>(C254-VLOOKUP(G254,Riders!$A$2:$E$7777,4,FALSE))/365</f>
        <v>29.336986301369862</v>
      </c>
      <c r="J254" s="43">
        <v>3</v>
      </c>
      <c r="K254" s="153">
        <v>1</v>
      </c>
      <c r="L254" s="15">
        <v>10.192</v>
      </c>
      <c r="M254" s="126">
        <f>IF(L254="","",3.6*200/(L254))</f>
        <v>70.643642072213495</v>
      </c>
      <c r="P254" s="126" t="str">
        <f>IF(O254="","",3.6*200/(O254))</f>
        <v/>
      </c>
      <c r="S254" s="126" t="str">
        <f>IF(R254="","",3.6*200/(R254))</f>
        <v/>
      </c>
    </row>
    <row r="255" spans="1:19">
      <c r="A255" s="11" t="s">
        <v>137</v>
      </c>
      <c r="B255" s="11">
        <v>2022</v>
      </c>
      <c r="C255" s="16">
        <v>44752</v>
      </c>
      <c r="D255" s="11" t="s">
        <v>64</v>
      </c>
      <c r="E255" s="78" t="s">
        <v>536</v>
      </c>
      <c r="F255" s="43">
        <v>3</v>
      </c>
      <c r="G255" s="43" t="s">
        <v>47</v>
      </c>
      <c r="H255" s="43" t="s">
        <v>717</v>
      </c>
      <c r="I255" s="10">
        <f>(C255-VLOOKUP(G255,Riders!$A$2:$E$7777,4,FALSE))/365</f>
        <v>21.624657534246577</v>
      </c>
      <c r="J255" s="43">
        <v>12</v>
      </c>
      <c r="K255" s="153">
        <v>2</v>
      </c>
      <c r="L255" s="15">
        <v>10.416</v>
      </c>
      <c r="M255" s="126">
        <f>IF(L255="","",3.6*200/(L255))</f>
        <v>69.124423963133637</v>
      </c>
      <c r="P255" s="126" t="str">
        <f>IF(O255="","",3.6*200/(O255))</f>
        <v/>
      </c>
      <c r="S255" s="126" t="str">
        <f>IF(R255="","",3.6*200/(R255))</f>
        <v/>
      </c>
    </row>
    <row r="256" spans="1:19">
      <c r="A256" s="11" t="s">
        <v>137</v>
      </c>
      <c r="B256" s="11">
        <v>2022</v>
      </c>
      <c r="C256" s="16">
        <v>44752</v>
      </c>
      <c r="D256" s="11" t="s">
        <v>64</v>
      </c>
      <c r="E256" s="78" t="s">
        <v>536</v>
      </c>
      <c r="F256" s="43">
        <v>4</v>
      </c>
      <c r="G256" s="43" t="s">
        <v>41</v>
      </c>
      <c r="H256" s="43" t="s">
        <v>42</v>
      </c>
      <c r="I256" s="10">
        <f>(C256-VLOOKUP(G256,Riders!$A$2:$E$7777,4,FALSE))/365</f>
        <v>21.791780821917808</v>
      </c>
      <c r="J256" s="43">
        <v>4</v>
      </c>
      <c r="K256" s="153">
        <v>1</v>
      </c>
      <c r="L256" s="15">
        <v>10.177</v>
      </c>
      <c r="M256" s="126">
        <f>IF(L256="","",3.6*200/(L256))</f>
        <v>70.747764567161255</v>
      </c>
      <c r="P256" s="126" t="str">
        <f>IF(O256="","",3.6*200/(O256))</f>
        <v/>
      </c>
      <c r="S256" s="126" t="str">
        <f>IF(R256="","",3.6*200/(R256))</f>
        <v/>
      </c>
    </row>
    <row r="257" spans="1:19">
      <c r="A257" s="11" t="s">
        <v>137</v>
      </c>
      <c r="B257" s="11">
        <v>2022</v>
      </c>
      <c r="C257" s="16">
        <v>44752</v>
      </c>
      <c r="D257" s="11" t="s">
        <v>64</v>
      </c>
      <c r="E257" s="78" t="s">
        <v>536</v>
      </c>
      <c r="F257" s="43">
        <v>4</v>
      </c>
      <c r="G257" s="43" t="s">
        <v>142</v>
      </c>
      <c r="H257" s="43" t="s">
        <v>143</v>
      </c>
      <c r="I257" s="10">
        <f>(C257-VLOOKUP(G257,Riders!$A$2:$E$7777,4,FALSE))/365</f>
        <v>21.969863013698632</v>
      </c>
      <c r="J257" s="43">
        <v>15</v>
      </c>
      <c r="K257" s="153">
        <v>2</v>
      </c>
      <c r="L257" s="15">
        <v>10.221</v>
      </c>
      <c r="M257" s="126">
        <f>IF(L257="","",3.6*200/(L257))</f>
        <v>70.443205165835039</v>
      </c>
      <c r="P257" s="126" t="str">
        <f>IF(O257="","",3.6*200/(O257))</f>
        <v/>
      </c>
      <c r="S257" s="126" t="str">
        <f>IF(R257="","",3.6*200/(R257))</f>
        <v/>
      </c>
    </row>
    <row r="258" spans="1:19">
      <c r="A258" s="11" t="s">
        <v>137</v>
      </c>
      <c r="B258" s="11">
        <v>2022</v>
      </c>
      <c r="C258" s="16">
        <v>44752</v>
      </c>
      <c r="D258" s="11" t="s">
        <v>64</v>
      </c>
      <c r="E258" s="78" t="s">
        <v>536</v>
      </c>
      <c r="F258" s="43">
        <v>5</v>
      </c>
      <c r="G258" s="43" t="s">
        <v>27</v>
      </c>
      <c r="H258" s="43" t="s">
        <v>28</v>
      </c>
      <c r="I258" s="10">
        <f>(C258-VLOOKUP(G258,Riders!$A$2:$E$7777,4,FALSE))/365</f>
        <v>26.561643835616437</v>
      </c>
      <c r="J258" s="43">
        <v>5</v>
      </c>
      <c r="K258" s="153">
        <v>1</v>
      </c>
      <c r="L258" s="15">
        <v>10.205</v>
      </c>
      <c r="M258" s="126">
        <f>IF(L258="","",3.6*200/(L258))</f>
        <v>70.553650171484563</v>
      </c>
      <c r="P258" s="126" t="str">
        <f>IF(O258="","",3.6*200/(O258))</f>
        <v/>
      </c>
      <c r="S258" s="126" t="str">
        <f>IF(R258="","",3.6*200/(R258))</f>
        <v/>
      </c>
    </row>
    <row r="259" spans="1:19">
      <c r="A259" s="11" t="s">
        <v>137</v>
      </c>
      <c r="B259" s="11">
        <v>2022</v>
      </c>
      <c r="C259" s="16">
        <v>44752</v>
      </c>
      <c r="D259" s="11" t="s">
        <v>64</v>
      </c>
      <c r="E259" s="78" t="s">
        <v>536</v>
      </c>
      <c r="F259" s="43">
        <v>5</v>
      </c>
      <c r="G259" s="43" t="s">
        <v>108</v>
      </c>
      <c r="H259" s="43" t="s">
        <v>56</v>
      </c>
      <c r="I259" s="10">
        <f>(C259-VLOOKUP(G259,Riders!$A$2:$E$7777,4,FALSE))/365</f>
        <v>24.252054794520546</v>
      </c>
      <c r="J259" s="43">
        <v>16</v>
      </c>
      <c r="K259" s="153">
        <v>2</v>
      </c>
      <c r="L259" s="15">
        <v>10.244999999999999</v>
      </c>
      <c r="M259" s="126">
        <f>IF(L259="","",3.6*200/(L259))</f>
        <v>70.278184480234259</v>
      </c>
      <c r="P259" s="126" t="str">
        <f>IF(O259="","",3.6*200/(O259))</f>
        <v/>
      </c>
      <c r="S259" s="126" t="str">
        <f>IF(R259="","",3.6*200/(R259))</f>
        <v/>
      </c>
    </row>
    <row r="260" spans="1:19">
      <c r="A260" s="11" t="s">
        <v>137</v>
      </c>
      <c r="B260" s="11">
        <v>2022</v>
      </c>
      <c r="C260" s="16">
        <v>44752</v>
      </c>
      <c r="D260" s="11" t="s">
        <v>64</v>
      </c>
      <c r="E260" s="78" t="s">
        <v>536</v>
      </c>
      <c r="F260" s="43">
        <v>6</v>
      </c>
      <c r="G260" s="43" t="s">
        <v>48</v>
      </c>
      <c r="H260" s="43" t="s">
        <v>42</v>
      </c>
      <c r="I260" s="10">
        <f>(C260-VLOOKUP(G260,Riders!$A$2:$E$7777,4,FALSE))/365</f>
        <v>27.991780821917807</v>
      </c>
      <c r="J260" s="43">
        <v>8</v>
      </c>
      <c r="K260" s="153">
        <v>1</v>
      </c>
      <c r="L260" s="15">
        <v>10.077999999999999</v>
      </c>
      <c r="M260" s="126">
        <f>IF(L260="","",3.6*200/(L260))</f>
        <v>71.442746576701737</v>
      </c>
      <c r="P260" s="126" t="str">
        <f>IF(O260="","",3.6*200/(O260))</f>
        <v/>
      </c>
      <c r="S260" s="126" t="str">
        <f>IF(R260="","",3.6*200/(R260))</f>
        <v/>
      </c>
    </row>
    <row r="261" spans="1:19">
      <c r="A261" s="11" t="s">
        <v>137</v>
      </c>
      <c r="B261" s="11">
        <v>2022</v>
      </c>
      <c r="C261" s="16">
        <v>44752</v>
      </c>
      <c r="D261" s="11" t="s">
        <v>64</v>
      </c>
      <c r="E261" s="78" t="s">
        <v>536</v>
      </c>
      <c r="F261" s="43">
        <v>6</v>
      </c>
      <c r="G261" s="43" t="s">
        <v>106</v>
      </c>
      <c r="H261" s="43" t="s">
        <v>107</v>
      </c>
      <c r="I261" s="10">
        <f>(C261-VLOOKUP(G261,Riders!$A$2:$E$7777,4,FALSE))/365</f>
        <v>28.742465753424657</v>
      </c>
      <c r="J261" s="43">
        <v>9</v>
      </c>
      <c r="K261" s="153">
        <v>2</v>
      </c>
      <c r="L261" s="15">
        <v>10.149999999999999</v>
      </c>
      <c r="M261" s="126">
        <f>IF(L261="","",3.6*200/(L261))</f>
        <v>70.935960591133011</v>
      </c>
      <c r="P261" s="126" t="str">
        <f>IF(O261="","",3.6*200/(O261))</f>
        <v/>
      </c>
      <c r="S261" s="126" t="str">
        <f>IF(R261="","",3.6*200/(R261))</f>
        <v/>
      </c>
    </row>
    <row r="262" spans="1:19">
      <c r="A262" s="11" t="s">
        <v>137</v>
      </c>
      <c r="B262" s="11">
        <v>2022</v>
      </c>
      <c r="C262" s="16">
        <v>44752</v>
      </c>
      <c r="D262" s="11" t="s">
        <v>64</v>
      </c>
      <c r="E262" s="78" t="s">
        <v>536</v>
      </c>
      <c r="F262" s="43">
        <v>7</v>
      </c>
      <c r="G262" s="43" t="s">
        <v>103</v>
      </c>
      <c r="H262" s="43" t="s">
        <v>37</v>
      </c>
      <c r="I262" s="10">
        <f>(C262-VLOOKUP(G262,Riders!$A$2:$E$7777,4,FALSE))/365</f>
        <v>23.526027397260275</v>
      </c>
      <c r="J262" s="43">
        <v>6</v>
      </c>
      <c r="K262" s="153">
        <v>1</v>
      </c>
      <c r="L262" s="15">
        <v>10.09</v>
      </c>
      <c r="M262" s="126">
        <f>IF(L262="","",3.6*200/(L262))</f>
        <v>71.357779980178393</v>
      </c>
      <c r="P262" s="126" t="str">
        <f>IF(O262="","",3.6*200/(O262))</f>
        <v/>
      </c>
      <c r="S262" s="126" t="str">
        <f>IF(R262="","",3.6*200/(R262))</f>
        <v/>
      </c>
    </row>
    <row r="263" spans="1:19">
      <c r="A263" s="11" t="s">
        <v>137</v>
      </c>
      <c r="B263" s="11">
        <v>2022</v>
      </c>
      <c r="C263" s="16">
        <v>44752</v>
      </c>
      <c r="D263" s="11" t="s">
        <v>64</v>
      </c>
      <c r="E263" s="78" t="s">
        <v>536</v>
      </c>
      <c r="F263" s="43">
        <v>7</v>
      </c>
      <c r="G263" s="43" t="s">
        <v>127</v>
      </c>
      <c r="H263" s="43" t="s">
        <v>33</v>
      </c>
      <c r="I263" s="10">
        <f>(C263-VLOOKUP(G263,Riders!$A$2:$E$7777,4,FALSE))/365</f>
        <v>31.005479452054793</v>
      </c>
      <c r="J263" s="43">
        <v>11</v>
      </c>
      <c r="K263" s="153">
        <v>2</v>
      </c>
      <c r="L263" s="15">
        <v>10.134</v>
      </c>
      <c r="M263" s="126">
        <f>IF(L263="","",3.6*200/(L263))</f>
        <v>71.047957371225579</v>
      </c>
      <c r="P263" s="126" t="str">
        <f>IF(O263="","",3.6*200/(O263))</f>
        <v/>
      </c>
      <c r="S263" s="126" t="str">
        <f>IF(R263="","",3.6*200/(R263))</f>
        <v/>
      </c>
    </row>
    <row r="264" spans="1:19">
      <c r="A264" s="11" t="s">
        <v>137</v>
      </c>
      <c r="B264" s="11">
        <v>2022</v>
      </c>
      <c r="C264" s="16">
        <v>44752</v>
      </c>
      <c r="D264" s="11" t="s">
        <v>64</v>
      </c>
      <c r="E264" s="78" t="s">
        <v>536</v>
      </c>
      <c r="F264" s="43">
        <v>8</v>
      </c>
      <c r="G264" s="43" t="s">
        <v>25</v>
      </c>
      <c r="H264" s="43" t="s">
        <v>26</v>
      </c>
      <c r="I264" s="10">
        <f>(C264-VLOOKUP(G264,Riders!$A$2:$E$7777,4,FALSE))/365</f>
        <v>24.797260273972604</v>
      </c>
      <c r="J264" s="43">
        <v>7</v>
      </c>
      <c r="K264" s="153">
        <v>1</v>
      </c>
      <c r="L264" s="15">
        <v>10.282999999999999</v>
      </c>
      <c r="M264" s="126">
        <f>IF(L264="","",3.6*200/(L264))</f>
        <v>70.018477098123114</v>
      </c>
      <c r="P264" s="126" t="str">
        <f>IF(O264="","",3.6*200/(O264))</f>
        <v/>
      </c>
      <c r="S264" s="126" t="str">
        <f>IF(R264="","",3.6*200/(R264))</f>
        <v/>
      </c>
    </row>
    <row r="265" spans="1:19">
      <c r="A265" s="11" t="s">
        <v>137</v>
      </c>
      <c r="B265" s="11">
        <v>2022</v>
      </c>
      <c r="C265" s="16">
        <v>44752</v>
      </c>
      <c r="D265" s="11" t="s">
        <v>64</v>
      </c>
      <c r="E265" s="78" t="s">
        <v>536</v>
      </c>
      <c r="F265" s="43">
        <v>8</v>
      </c>
      <c r="G265" s="43" t="s">
        <v>36</v>
      </c>
      <c r="H265" s="43" t="s">
        <v>37</v>
      </c>
      <c r="I265" s="10">
        <f>(C265-VLOOKUP(G265,Riders!$A$2:$E$7777,4,FALSE))/365</f>
        <v>21.463013698630139</v>
      </c>
      <c r="J265" s="43">
        <v>10</v>
      </c>
      <c r="K265" s="153">
        <v>2</v>
      </c>
      <c r="L265" s="15">
        <v>10.298999999999999</v>
      </c>
      <c r="M265" s="126">
        <f>IF(L265="","",3.6*200/(L265))</f>
        <v>69.90969997087096</v>
      </c>
      <c r="P265" s="126" t="str">
        <f>IF(O265="","",3.6*200/(O265))</f>
        <v/>
      </c>
      <c r="S265" s="126" t="str">
        <f>IF(R265="","",3.6*200/(R265))</f>
        <v/>
      </c>
    </row>
    <row r="266" spans="1:19">
      <c r="A266" s="141" t="s">
        <v>137</v>
      </c>
      <c r="B266" s="141">
        <v>2022</v>
      </c>
      <c r="C266" s="146">
        <v>44752</v>
      </c>
      <c r="D266" s="141" t="s">
        <v>64</v>
      </c>
      <c r="E266" s="124" t="s">
        <v>537</v>
      </c>
      <c r="F266" s="30">
        <v>1</v>
      </c>
      <c r="G266" s="30" t="s">
        <v>90</v>
      </c>
      <c r="H266" s="30" t="s">
        <v>22</v>
      </c>
      <c r="I266" s="10">
        <f>(C266-VLOOKUP(G266,Riders!$A$2:$E$7777,4,FALSE))/365</f>
        <v>25.339726027397262</v>
      </c>
      <c r="J266" s="30">
        <v>2</v>
      </c>
      <c r="K266" s="153">
        <v>1</v>
      </c>
      <c r="L266" s="15">
        <v>10.259</v>
      </c>
      <c r="M266" s="126">
        <f>IF(L266="","",3.6*200/(L266))</f>
        <v>70.182278974558926</v>
      </c>
      <c r="N266">
        <v>1</v>
      </c>
      <c r="O266">
        <v>10.206</v>
      </c>
      <c r="P266" s="126">
        <f>IF(O266="","",3.6*200/(O266))</f>
        <v>70.546737213403887</v>
      </c>
      <c r="S266" s="126" t="str">
        <f>IF(R266="","",3.6*200/(R266))</f>
        <v/>
      </c>
    </row>
    <row r="267" spans="1:19">
      <c r="A267" s="141" t="s">
        <v>137</v>
      </c>
      <c r="B267" s="141">
        <v>2022</v>
      </c>
      <c r="C267" s="146">
        <v>44752</v>
      </c>
      <c r="D267" s="141" t="s">
        <v>64</v>
      </c>
      <c r="E267" s="124" t="s">
        <v>537</v>
      </c>
      <c r="F267" s="30">
        <v>1</v>
      </c>
      <c r="G267" s="30" t="s">
        <v>25</v>
      </c>
      <c r="H267" s="30" t="s">
        <v>26</v>
      </c>
      <c r="I267" s="10">
        <f>(C267-VLOOKUP(G267,Riders!$A$2:$E$7777,4,FALSE))/365</f>
        <v>24.797260273972604</v>
      </c>
      <c r="J267" s="30">
        <v>7</v>
      </c>
      <c r="K267" s="153">
        <v>2</v>
      </c>
      <c r="L267" s="15">
        <v>10.448</v>
      </c>
      <c r="M267" s="126">
        <f>IF(L267="","",3.6*200/(L267))</f>
        <v>68.912710566615615</v>
      </c>
      <c r="N267">
        <v>2</v>
      </c>
      <c r="O267">
        <v>10.305999999999999</v>
      </c>
      <c r="P267" s="126">
        <f>IF(O267="","",3.6*200/(O267))</f>
        <v>69.862216184746757</v>
      </c>
      <c r="S267" s="126" t="str">
        <f>IF(R267="","",3.6*200/(R267))</f>
        <v/>
      </c>
    </row>
    <row r="268" spans="1:19">
      <c r="A268" s="141" t="s">
        <v>137</v>
      </c>
      <c r="B268" s="141">
        <v>2022</v>
      </c>
      <c r="C268" s="146">
        <v>44752</v>
      </c>
      <c r="D268" s="141" t="s">
        <v>64</v>
      </c>
      <c r="E268" s="124" t="s">
        <v>537</v>
      </c>
      <c r="F268" s="30">
        <v>2</v>
      </c>
      <c r="G268" s="30" t="s">
        <v>126</v>
      </c>
      <c r="H268" s="30" t="s">
        <v>102</v>
      </c>
      <c r="I268" s="10">
        <f>(C268-VLOOKUP(G268,Riders!$A$2:$E$7777,4,FALSE))/365</f>
        <v>23.81095890410959</v>
      </c>
      <c r="J268" s="30">
        <v>1</v>
      </c>
      <c r="K268" s="153">
        <v>1</v>
      </c>
      <c r="L268" s="15">
        <v>10.069000000000001</v>
      </c>
      <c r="M268" s="126">
        <f>IF(L268="","",3.6*200/(L268))</f>
        <v>71.506604429436877</v>
      </c>
      <c r="N268">
        <v>1</v>
      </c>
      <c r="O268">
        <v>10.337999999999999</v>
      </c>
      <c r="P268" s="126">
        <f>IF(O268="","",3.6*200/(O268))</f>
        <v>69.645966337782937</v>
      </c>
      <c r="S268" s="126" t="str">
        <f>IF(R268="","",3.6*200/(R268))</f>
        <v/>
      </c>
    </row>
    <row r="269" spans="1:19">
      <c r="A269" s="141" t="s">
        <v>137</v>
      </c>
      <c r="B269" s="141">
        <v>2022</v>
      </c>
      <c r="C269" s="146">
        <v>44752</v>
      </c>
      <c r="D269" s="141" t="s">
        <v>64</v>
      </c>
      <c r="E269" s="124" t="s">
        <v>537</v>
      </c>
      <c r="F269" s="30">
        <v>2</v>
      </c>
      <c r="G269" s="30" t="s">
        <v>103</v>
      </c>
      <c r="H269" s="30" t="s">
        <v>37</v>
      </c>
      <c r="I269" s="10">
        <f>(C269-VLOOKUP(G269,Riders!$A$2:$E$7777,4,FALSE))/365</f>
        <v>23.526027397260275</v>
      </c>
      <c r="J269" s="30">
        <v>6</v>
      </c>
      <c r="K269" s="153">
        <v>2</v>
      </c>
      <c r="L269" s="15">
        <v>10.719000000000001</v>
      </c>
      <c r="M269" s="126">
        <f>IF(L269="","",3.6*200/(L269))</f>
        <v>67.170445004198143</v>
      </c>
      <c r="N269">
        <v>2</v>
      </c>
      <c r="O269">
        <v>11.052</v>
      </c>
      <c r="P269" s="126">
        <f>IF(O269="","",3.6*200/(O269))</f>
        <v>65.146579804560261</v>
      </c>
      <c r="S269" s="126" t="str">
        <f>IF(R269="","",3.6*200/(R269))</f>
        <v/>
      </c>
    </row>
    <row r="270" spans="1:19">
      <c r="A270" s="141" t="s">
        <v>137</v>
      </c>
      <c r="B270" s="141">
        <v>2022</v>
      </c>
      <c r="C270" s="146">
        <v>44752</v>
      </c>
      <c r="D270" s="141" t="s">
        <v>64</v>
      </c>
      <c r="E270" s="124" t="s">
        <v>537</v>
      </c>
      <c r="F270" s="30">
        <v>3</v>
      </c>
      <c r="G270" s="30" t="s">
        <v>21</v>
      </c>
      <c r="H270" s="30" t="s">
        <v>22</v>
      </c>
      <c r="I270" s="10">
        <f>(C270-VLOOKUP(G270,Riders!$A$2:$E$7777,4,FALSE))/365</f>
        <v>29.336986301369862</v>
      </c>
      <c r="J270" s="30">
        <v>3</v>
      </c>
      <c r="K270" s="153">
        <v>1</v>
      </c>
      <c r="L270" s="15">
        <v>9.8829999999999991</v>
      </c>
      <c r="M270" s="126">
        <f>IF(L270="","",3.6*200/(L270))</f>
        <v>72.852372761307308</v>
      </c>
      <c r="N270">
        <v>1</v>
      </c>
      <c r="O270">
        <v>10.009</v>
      </c>
      <c r="P270" s="126">
        <f>IF(O270="","",3.6*200/(O270))</f>
        <v>71.935258267559192</v>
      </c>
      <c r="S270" s="126" t="str">
        <f>IF(R270="","",3.6*200/(R270))</f>
        <v/>
      </c>
    </row>
    <row r="271" spans="1:19">
      <c r="A271" s="141" t="s">
        <v>137</v>
      </c>
      <c r="B271" s="141">
        <v>2022</v>
      </c>
      <c r="C271" s="146">
        <v>44752</v>
      </c>
      <c r="D271" s="141" t="s">
        <v>64</v>
      </c>
      <c r="E271" s="124" t="s">
        <v>537</v>
      </c>
      <c r="F271" s="30">
        <v>3</v>
      </c>
      <c r="G271" s="30" t="s">
        <v>48</v>
      </c>
      <c r="H271" s="30" t="s">
        <v>42</v>
      </c>
      <c r="I271" s="10">
        <f>(C271-VLOOKUP(G271,Riders!$A$2:$E$7777,4,FALSE))/365</f>
        <v>27.991780821917807</v>
      </c>
      <c r="J271" s="30">
        <v>8</v>
      </c>
      <c r="K271" s="153">
        <v>2</v>
      </c>
      <c r="L271" s="15">
        <v>10.026</v>
      </c>
      <c r="M271" s="126">
        <f>IF(L271="","",3.6*200/(L271))</f>
        <v>71.813285457809698</v>
      </c>
      <c r="N271">
        <v>2</v>
      </c>
      <c r="O271">
        <v>10.297000000000001</v>
      </c>
      <c r="P271" s="126">
        <f>IF(O271="","",3.6*200/(O271))</f>
        <v>69.923278624842183</v>
      </c>
      <c r="S271" s="126" t="str">
        <f>IF(R271="","",3.6*200/(R271))</f>
        <v/>
      </c>
    </row>
    <row r="272" spans="1:19">
      <c r="A272" s="141" t="s">
        <v>137</v>
      </c>
      <c r="B272" s="141">
        <v>2022</v>
      </c>
      <c r="C272" s="146">
        <v>44752</v>
      </c>
      <c r="D272" s="141" t="s">
        <v>64</v>
      </c>
      <c r="E272" s="124" t="s">
        <v>537</v>
      </c>
      <c r="F272" s="30">
        <v>4</v>
      </c>
      <c r="G272" s="30" t="s">
        <v>41</v>
      </c>
      <c r="H272" s="30" t="s">
        <v>42</v>
      </c>
      <c r="I272" s="10">
        <f>(C272-VLOOKUP(G272,Riders!$A$2:$E$7777,4,FALSE))/365</f>
        <v>21.791780821917808</v>
      </c>
      <c r="J272" s="30">
        <v>4</v>
      </c>
      <c r="K272" s="153">
        <v>1</v>
      </c>
      <c r="L272" s="15">
        <v>10.086</v>
      </c>
      <c r="M272" s="126">
        <f>IF(L272="","",3.6*200/(L272))</f>
        <v>71.386079714455676</v>
      </c>
      <c r="N272">
        <v>1</v>
      </c>
      <c r="O272">
        <v>10.215</v>
      </c>
      <c r="P272" s="126">
        <f>IF(O272="","",3.6*200/(O272))</f>
        <v>70.484581497797365</v>
      </c>
      <c r="S272" s="126" t="str">
        <f>IF(R272="","",3.6*200/(R272))</f>
        <v/>
      </c>
    </row>
    <row r="273" spans="1:19">
      <c r="A273" s="141" t="s">
        <v>137</v>
      </c>
      <c r="B273" s="141">
        <v>2022</v>
      </c>
      <c r="C273" s="146">
        <v>44752</v>
      </c>
      <c r="D273" s="141" t="s">
        <v>64</v>
      </c>
      <c r="E273" s="124" t="s">
        <v>537</v>
      </c>
      <c r="F273" s="30">
        <v>4</v>
      </c>
      <c r="G273" s="30" t="s">
        <v>27</v>
      </c>
      <c r="H273" s="30" t="s">
        <v>28</v>
      </c>
      <c r="I273" s="10">
        <f>(C273-VLOOKUP(G273,Riders!$A$2:$E$7777,4,FALSE))/365</f>
        <v>26.561643835616437</v>
      </c>
      <c r="J273" s="30">
        <v>5</v>
      </c>
      <c r="K273" s="153">
        <v>2</v>
      </c>
      <c r="L273" s="15">
        <v>10.164</v>
      </c>
      <c r="M273" s="126">
        <f>IF(L273="","",3.6*200/(L273))</f>
        <v>70.838252656434477</v>
      </c>
      <c r="N273">
        <v>2</v>
      </c>
      <c r="O273">
        <v>10.247999999999999</v>
      </c>
      <c r="P273" s="126">
        <f>IF(O273="","",3.6*200/(O273))</f>
        <v>70.257611241217802</v>
      </c>
      <c r="S273" s="126" t="str">
        <f>IF(R273="","",3.6*200/(R273))</f>
        <v/>
      </c>
    </row>
    <row r="274" spans="1:19">
      <c r="A274" s="142" t="s">
        <v>137</v>
      </c>
      <c r="B274" s="142">
        <v>2022</v>
      </c>
      <c r="C274" s="147">
        <v>44752</v>
      </c>
      <c r="D274" s="142" t="s">
        <v>64</v>
      </c>
      <c r="E274" s="79" t="s">
        <v>538</v>
      </c>
      <c r="F274" s="81">
        <v>1</v>
      </c>
      <c r="G274" s="81" t="s">
        <v>90</v>
      </c>
      <c r="H274" s="81" t="s">
        <v>22</v>
      </c>
      <c r="I274" s="10">
        <f>(C274-VLOOKUP(G274,Riders!$A$2:$E$7777,4,FALSE))/365</f>
        <v>25.339726027397262</v>
      </c>
      <c r="J274" s="81">
        <v>2</v>
      </c>
      <c r="K274" s="153">
        <v>1</v>
      </c>
      <c r="L274" s="15">
        <v>9.9350000000000005</v>
      </c>
      <c r="M274" s="126">
        <f>IF(L274="","",3.6*200/(L274))</f>
        <v>72.471061902365378</v>
      </c>
      <c r="N274">
        <v>1</v>
      </c>
      <c r="O274">
        <v>10.15</v>
      </c>
      <c r="P274" s="126">
        <f>IF(O274="","",3.6*200/(O274))</f>
        <v>70.935960591132996</v>
      </c>
      <c r="S274" s="126" t="str">
        <f>IF(R274="","",3.6*200/(R274))</f>
        <v/>
      </c>
    </row>
    <row r="275" spans="1:19">
      <c r="A275" s="142" t="s">
        <v>137</v>
      </c>
      <c r="B275" s="142">
        <v>2022</v>
      </c>
      <c r="C275" s="147">
        <v>44752</v>
      </c>
      <c r="D275" s="142" t="s">
        <v>64</v>
      </c>
      <c r="E275" s="79" t="s">
        <v>538</v>
      </c>
      <c r="F275" s="81">
        <v>1</v>
      </c>
      <c r="G275" s="81" t="s">
        <v>41</v>
      </c>
      <c r="H275" s="81" t="s">
        <v>42</v>
      </c>
      <c r="I275" s="10">
        <f>(C275-VLOOKUP(G275,Riders!$A$2:$E$7777,4,FALSE))/365</f>
        <v>21.791780821917808</v>
      </c>
      <c r="J275" s="81">
        <v>4</v>
      </c>
      <c r="K275" s="153">
        <v>2</v>
      </c>
      <c r="L275" s="15">
        <v>10.026</v>
      </c>
      <c r="M275" s="126">
        <f>IF(L275="","",3.6*200/(L275))</f>
        <v>71.813285457809698</v>
      </c>
      <c r="N275">
        <v>2</v>
      </c>
      <c r="O275">
        <v>10.353</v>
      </c>
      <c r="P275" s="126">
        <f>IF(O275="","",3.6*200/(O275))</f>
        <v>69.545059403071576</v>
      </c>
      <c r="S275" s="126" t="str">
        <f>IF(R275="","",3.6*200/(R275))</f>
        <v/>
      </c>
    </row>
    <row r="276" spans="1:19">
      <c r="A276" s="142" t="s">
        <v>137</v>
      </c>
      <c r="B276" s="142">
        <v>2022</v>
      </c>
      <c r="C276" s="147">
        <v>44752</v>
      </c>
      <c r="D276" s="142" t="s">
        <v>64</v>
      </c>
      <c r="E276" s="79" t="s">
        <v>538</v>
      </c>
      <c r="F276" s="81">
        <v>2</v>
      </c>
      <c r="G276" s="81" t="s">
        <v>126</v>
      </c>
      <c r="H276" s="81" t="s">
        <v>102</v>
      </c>
      <c r="I276" s="10">
        <f>(C276-VLOOKUP(G276,Riders!$A$2:$E$7777,4,FALSE))/365</f>
        <v>23.81095890410959</v>
      </c>
      <c r="J276" s="81">
        <v>1</v>
      </c>
      <c r="K276">
        <v>1</v>
      </c>
      <c r="L276" s="15">
        <v>10.125</v>
      </c>
      <c r="M276" s="126">
        <f>IF(L276="","",3.6*200/(L276))</f>
        <v>71.111111111111114</v>
      </c>
      <c r="N276">
        <v>1</v>
      </c>
      <c r="O276">
        <v>9.8249999999999993</v>
      </c>
      <c r="P276" s="126">
        <f>IF(O276="","",3.6*200/(O276))</f>
        <v>73.282442748091611</v>
      </c>
      <c r="S276" s="126" t="str">
        <f>IF(R276="","",3.6*200/(R276))</f>
        <v/>
      </c>
    </row>
    <row r="277" spans="1:19">
      <c r="A277" s="142" t="s">
        <v>137</v>
      </c>
      <c r="B277" s="142">
        <v>2022</v>
      </c>
      <c r="C277" s="147">
        <v>44752</v>
      </c>
      <c r="D277" s="142" t="s">
        <v>64</v>
      </c>
      <c r="E277" s="79" t="s">
        <v>538</v>
      </c>
      <c r="F277" s="81">
        <v>2</v>
      </c>
      <c r="G277" s="81" t="s">
        <v>21</v>
      </c>
      <c r="H277" s="81" t="s">
        <v>22</v>
      </c>
      <c r="I277" s="10">
        <f>(C277-VLOOKUP(G277,Riders!$A$2:$E$7777,4,FALSE))/365</f>
        <v>29.336986301369862</v>
      </c>
      <c r="J277" s="81">
        <v>3</v>
      </c>
      <c r="K277">
        <v>2</v>
      </c>
      <c r="L277" s="15">
        <v>10.567</v>
      </c>
      <c r="M277" s="126">
        <f>IF(L277="","",3.6*200/(L277))</f>
        <v>68.136651840635935</v>
      </c>
      <c r="N277">
        <v>2</v>
      </c>
      <c r="O277">
        <v>10.087</v>
      </c>
      <c r="P277" s="126">
        <f>IF(O277="","",3.6*200/(O277))</f>
        <v>71.379002676712602</v>
      </c>
      <c r="S277" s="126" t="str">
        <f>IF(R277="","",3.6*200/(R277))</f>
        <v/>
      </c>
    </row>
    <row r="278" spans="1:19">
      <c r="A278" s="23" t="s">
        <v>137</v>
      </c>
      <c r="B278" s="23">
        <v>2022</v>
      </c>
      <c r="C278" s="24">
        <v>44752</v>
      </c>
      <c r="D278" s="23" t="s">
        <v>64</v>
      </c>
      <c r="E278" s="22" t="s">
        <v>62</v>
      </c>
      <c r="F278" s="22" t="s">
        <v>539</v>
      </c>
      <c r="G278" s="80" t="s">
        <v>126</v>
      </c>
      <c r="H278" s="80" t="s">
        <v>102</v>
      </c>
      <c r="I278" s="10">
        <f>(C278-VLOOKUP(G278,Riders!$A$2:$E$7777,4,FALSE))/365</f>
        <v>23.81095890410959</v>
      </c>
      <c r="J278" s="80">
        <v>1</v>
      </c>
      <c r="K278">
        <v>1</v>
      </c>
      <c r="L278" s="15">
        <v>9.8019999999999996</v>
      </c>
      <c r="M278" s="126">
        <f>IF(L278="","",3.6*200/(L278))</f>
        <v>73.454397061824125</v>
      </c>
      <c r="N278">
        <v>1</v>
      </c>
      <c r="O278">
        <v>9.8140000000000001</v>
      </c>
      <c r="P278" s="126">
        <f>IF(O278="","",3.6*200/(O278))</f>
        <v>73.364581210515595</v>
      </c>
      <c r="S278" s="126" t="str">
        <f>IF(R278="","",3.6*200/(R278))</f>
        <v/>
      </c>
    </row>
    <row r="279" spans="1:19">
      <c r="A279" s="23" t="s">
        <v>137</v>
      </c>
      <c r="B279" s="23">
        <v>2022</v>
      </c>
      <c r="C279" s="24">
        <v>44752</v>
      </c>
      <c r="D279" s="23" t="s">
        <v>64</v>
      </c>
      <c r="E279" s="22" t="s">
        <v>62</v>
      </c>
      <c r="F279" s="22" t="s">
        <v>539</v>
      </c>
      <c r="G279" s="80" t="s">
        <v>90</v>
      </c>
      <c r="H279" s="80" t="s">
        <v>22</v>
      </c>
      <c r="I279" s="10">
        <f>(C279-VLOOKUP(G279,Riders!$A$2:$E$7777,4,FALSE))/365</f>
        <v>25.339726027397262</v>
      </c>
      <c r="J279" s="80">
        <v>2</v>
      </c>
      <c r="K279">
        <v>2</v>
      </c>
      <c r="L279" s="15">
        <v>9.9149999999999991</v>
      </c>
      <c r="M279" s="126">
        <f>IF(L279="","",3.6*200/(L279))</f>
        <v>72.617246596066579</v>
      </c>
      <c r="N279">
        <v>2</v>
      </c>
      <c r="O279">
        <v>9.8260000000000005</v>
      </c>
      <c r="P279" s="126">
        <f>IF(O279="","",3.6*200/(O279))</f>
        <v>73.274984734378179</v>
      </c>
      <c r="S279" s="126" t="str">
        <f>IF(R279="","",3.6*200/(R279))</f>
        <v/>
      </c>
    </row>
    <row r="280" spans="1:19">
      <c r="A280" s="23" t="s">
        <v>137</v>
      </c>
      <c r="B280" s="23">
        <v>2022</v>
      </c>
      <c r="C280" s="24">
        <v>44752</v>
      </c>
      <c r="D280" s="23" t="s">
        <v>64</v>
      </c>
      <c r="E280" s="22" t="s">
        <v>62</v>
      </c>
      <c r="F280" s="22" t="s">
        <v>540</v>
      </c>
      <c r="G280" s="80" t="s">
        <v>21</v>
      </c>
      <c r="H280" s="80" t="s">
        <v>22</v>
      </c>
      <c r="I280" s="10">
        <f>(C280-VLOOKUP(G280,Riders!$A$2:$E$7777,4,FALSE))/365</f>
        <v>29.336986301369862</v>
      </c>
      <c r="J280" s="80">
        <v>3</v>
      </c>
      <c r="K280">
        <v>1</v>
      </c>
      <c r="L280" s="15">
        <v>10.244999999999999</v>
      </c>
      <c r="M280" s="126">
        <f>IF(L280="","",3.6*200/(L280))</f>
        <v>70.278184480234259</v>
      </c>
      <c r="N280">
        <v>1</v>
      </c>
      <c r="O280">
        <v>10.78</v>
      </c>
      <c r="P280" s="126">
        <f>IF(O280="","",3.6*200/(O280))</f>
        <v>66.790352504638221</v>
      </c>
      <c r="S280" s="126" t="str">
        <f>IF(R280="","",3.6*200/(R280))</f>
        <v/>
      </c>
    </row>
    <row r="281" spans="1:19">
      <c r="A281" s="23" t="s">
        <v>137</v>
      </c>
      <c r="B281" s="23">
        <v>2022</v>
      </c>
      <c r="C281" s="24">
        <v>44752</v>
      </c>
      <c r="D281" s="23" t="s">
        <v>64</v>
      </c>
      <c r="E281" s="22" t="s">
        <v>62</v>
      </c>
      <c r="F281" s="154" t="s">
        <v>540</v>
      </c>
      <c r="G281" s="80" t="s">
        <v>41</v>
      </c>
      <c r="H281" s="80" t="s">
        <v>42</v>
      </c>
      <c r="I281" s="10">
        <f>(C281-VLOOKUP(G281,Riders!$A$2:$E$7777,4,FALSE))/365</f>
        <v>21.791780821917808</v>
      </c>
      <c r="J281" s="80">
        <v>4</v>
      </c>
      <c r="K281">
        <v>2</v>
      </c>
      <c r="L281" s="15">
        <v>10.37</v>
      </c>
      <c r="M281" s="126">
        <f>IF(L281="","",3.6*200/(L281))</f>
        <v>69.431051108968177</v>
      </c>
      <c r="N281">
        <v>2</v>
      </c>
      <c r="O281">
        <v>24.751999999999999</v>
      </c>
      <c r="P281" s="126">
        <f>IF(O281="","",3.6*200/(O281))</f>
        <v>29.088558500323206</v>
      </c>
      <c r="S281" s="126" t="str">
        <f>IF(R281="","",3.6*200/(R281))</f>
        <v/>
      </c>
    </row>
    <row r="282" spans="1:19">
      <c r="A282" s="4" t="s">
        <v>160</v>
      </c>
      <c r="B282" s="4">
        <v>2022</v>
      </c>
      <c r="C282" s="76">
        <v>44696</v>
      </c>
      <c r="D282" s="4" t="s">
        <v>64</v>
      </c>
      <c r="E282" s="22" t="s">
        <v>533</v>
      </c>
      <c r="F282" s="80">
        <v>1</v>
      </c>
      <c r="G282" t="s">
        <v>169</v>
      </c>
      <c r="H282" t="s">
        <v>80</v>
      </c>
      <c r="I282" s="10">
        <f>(C282-VLOOKUP(G282,Riders!$A$2:$E$7777,4,FALSE))/365</f>
        <v>31.887671232876713</v>
      </c>
      <c r="J282">
        <v>9</v>
      </c>
      <c r="K282">
        <v>1</v>
      </c>
      <c r="L282" s="15">
        <v>10.106999999999999</v>
      </c>
      <c r="M282" s="126">
        <f>IF(L282="","",3.6*200/(L282))</f>
        <v>71.237756010685672</v>
      </c>
      <c r="P282" s="126" t="str">
        <f>IF(O282="","",3.6*200/(O282))</f>
        <v/>
      </c>
      <c r="S282" s="126" t="str">
        <f>IF(R282="","",3.6*200/(R282))</f>
        <v/>
      </c>
    </row>
    <row r="283" spans="1:19">
      <c r="A283" s="4" t="s">
        <v>160</v>
      </c>
      <c r="B283" s="4">
        <v>2022</v>
      </c>
      <c r="C283" s="76">
        <v>44696</v>
      </c>
      <c r="D283" s="4" t="s">
        <v>64</v>
      </c>
      <c r="E283" s="22" t="s">
        <v>533</v>
      </c>
      <c r="F283" s="80">
        <v>1</v>
      </c>
      <c r="G283" t="s">
        <v>60</v>
      </c>
      <c r="H283" t="s">
        <v>61</v>
      </c>
      <c r="I283" s="10">
        <f>(C283-VLOOKUP(G283,Riders!$A$2:$E$7777,4,FALSE))/365</f>
        <v>32.484931506849314</v>
      </c>
      <c r="J283">
        <v>28</v>
      </c>
      <c r="K283">
        <v>2</v>
      </c>
      <c r="L283" s="15">
        <v>10.991</v>
      </c>
      <c r="M283" s="126">
        <f>IF(L283="","",3.6*200/(L283))</f>
        <v>65.508143026112279</v>
      </c>
      <c r="P283" s="126" t="str">
        <f>IF(O283="","",3.6*200/(O283))</f>
        <v/>
      </c>
      <c r="S283" s="126" t="str">
        <f>IF(R283="","",3.6*200/(R283))</f>
        <v/>
      </c>
    </row>
    <row r="284" spans="1:19">
      <c r="A284" s="4" t="s">
        <v>160</v>
      </c>
      <c r="B284" s="4">
        <v>2022</v>
      </c>
      <c r="C284" s="76">
        <v>44696</v>
      </c>
      <c r="D284" s="4" t="s">
        <v>64</v>
      </c>
      <c r="E284" s="22" t="s">
        <v>533</v>
      </c>
      <c r="F284" s="80">
        <v>2</v>
      </c>
      <c r="G284" t="s">
        <v>132</v>
      </c>
      <c r="H284" t="s">
        <v>32</v>
      </c>
      <c r="I284" s="10">
        <f>(C284-VLOOKUP(G284,Riders!$A$2:$E$7777,4,FALSE))/365</f>
        <v>22.580821917808219</v>
      </c>
      <c r="J284">
        <v>10</v>
      </c>
      <c r="K284">
        <v>1</v>
      </c>
      <c r="L284" s="15">
        <v>10.166</v>
      </c>
      <c r="M284" s="126">
        <f>IF(L284="","",3.6*200/(L284))</f>
        <v>70.824316348613024</v>
      </c>
      <c r="P284" s="126" t="str">
        <f>IF(O284="","",3.6*200/(O284))</f>
        <v/>
      </c>
      <c r="S284" s="126" t="str">
        <f>IF(R284="","",3.6*200/(R284))</f>
        <v/>
      </c>
    </row>
    <row r="285" spans="1:19">
      <c r="A285" s="4" t="s">
        <v>160</v>
      </c>
      <c r="B285" s="4">
        <v>2022</v>
      </c>
      <c r="C285" s="76">
        <v>44696</v>
      </c>
      <c r="D285" s="4" t="s">
        <v>64</v>
      </c>
      <c r="E285" s="22" t="s">
        <v>533</v>
      </c>
      <c r="F285" s="80">
        <v>2</v>
      </c>
      <c r="G285" t="s">
        <v>101</v>
      </c>
      <c r="H285" t="s">
        <v>102</v>
      </c>
      <c r="I285" s="10">
        <f>(C285-VLOOKUP(G285,Riders!$A$2:$E$7777,4,FALSE))/365</f>
        <v>28.304109589041097</v>
      </c>
      <c r="J285">
        <v>27</v>
      </c>
      <c r="K285">
        <v>2</v>
      </c>
      <c r="L285" s="15">
        <v>10.819000000000001</v>
      </c>
      <c r="M285" s="126">
        <f>IF(L285="","",3.6*200/(L285))</f>
        <v>66.549588686569919</v>
      </c>
      <c r="P285" s="126" t="str">
        <f>IF(O285="","",3.6*200/(O285))</f>
        <v/>
      </c>
      <c r="S285" s="126" t="str">
        <f>IF(R285="","",3.6*200/(R285))</f>
        <v/>
      </c>
    </row>
    <row r="286" spans="1:19">
      <c r="A286" s="4" t="s">
        <v>160</v>
      </c>
      <c r="B286" s="4">
        <v>2022</v>
      </c>
      <c r="C286" s="76">
        <v>44696</v>
      </c>
      <c r="D286" s="4" t="s">
        <v>64</v>
      </c>
      <c r="E286" s="22" t="s">
        <v>533</v>
      </c>
      <c r="F286" s="80">
        <v>3</v>
      </c>
      <c r="G286" t="s">
        <v>45</v>
      </c>
      <c r="H286" t="s">
        <v>32</v>
      </c>
      <c r="I286" s="10">
        <f>(C286-VLOOKUP(G286,Riders!$A$2:$E$7777,4,FALSE))/365</f>
        <v>25.460273972602739</v>
      </c>
      <c r="J286">
        <v>11</v>
      </c>
      <c r="K286">
        <v>1</v>
      </c>
      <c r="L286" s="15">
        <v>10.659000000000001</v>
      </c>
      <c r="M286" s="126">
        <f>IF(L286="","",3.6*200/(L286))</f>
        <v>67.548550520686746</v>
      </c>
      <c r="P286" s="126" t="str">
        <f>IF(O286="","",3.6*200/(O286))</f>
        <v/>
      </c>
      <c r="S286" s="126" t="str">
        <f>IF(R286="","",3.6*200/(R286))</f>
        <v/>
      </c>
    </row>
    <row r="287" spans="1:19">
      <c r="A287" s="4" t="s">
        <v>160</v>
      </c>
      <c r="B287" s="4">
        <v>2022</v>
      </c>
      <c r="C287" s="76">
        <v>44696</v>
      </c>
      <c r="D287" s="4" t="s">
        <v>64</v>
      </c>
      <c r="E287" s="22" t="s">
        <v>533</v>
      </c>
      <c r="F287" s="80">
        <v>3</v>
      </c>
      <c r="G287" t="s">
        <v>172</v>
      </c>
      <c r="H287" t="s">
        <v>35</v>
      </c>
      <c r="I287" s="10">
        <f>(C287-VLOOKUP(G287,Riders!$A$2:$E$7777,4,FALSE))/365</f>
        <v>32.016438356164386</v>
      </c>
      <c r="J287">
        <v>26</v>
      </c>
      <c r="K287">
        <v>2</v>
      </c>
      <c r="L287" s="15">
        <v>10.850000000000001</v>
      </c>
      <c r="M287" s="126">
        <f>IF(L287="","",3.6*200/(L287))</f>
        <v>66.359447004608285</v>
      </c>
      <c r="P287" s="126" t="str">
        <f>IF(O287="","",3.6*200/(O287))</f>
        <v/>
      </c>
      <c r="S287" s="126" t="str">
        <f>IF(R287="","",3.6*200/(R287))</f>
        <v/>
      </c>
    </row>
    <row r="288" spans="1:19">
      <c r="A288" s="4" t="s">
        <v>160</v>
      </c>
      <c r="B288" s="4">
        <v>2022</v>
      </c>
      <c r="C288" s="76">
        <v>44696</v>
      </c>
      <c r="D288" s="4" t="s">
        <v>64</v>
      </c>
      <c r="E288" s="22" t="s">
        <v>533</v>
      </c>
      <c r="F288" s="80">
        <v>4</v>
      </c>
      <c r="G288" t="s">
        <v>123</v>
      </c>
      <c r="H288" t="s">
        <v>73</v>
      </c>
      <c r="I288" s="10">
        <f>(C288-VLOOKUP(G288,Riders!$A$2:$E$7777,4,FALSE))/365</f>
        <v>25.263013698630136</v>
      </c>
      <c r="J288">
        <v>12</v>
      </c>
      <c r="K288">
        <v>1</v>
      </c>
      <c r="L288" s="15">
        <v>10.317</v>
      </c>
      <c r="M288" s="126">
        <f>IF(L288="","",3.6*200/(L288))</f>
        <v>69.787728990985755</v>
      </c>
      <c r="P288" s="126" t="str">
        <f>IF(O288="","",3.6*200/(O288))</f>
        <v/>
      </c>
      <c r="S288" s="126" t="str">
        <f>IF(R288="","",3.6*200/(R288))</f>
        <v/>
      </c>
    </row>
    <row r="289" spans="1:19">
      <c r="A289" s="4" t="s">
        <v>160</v>
      </c>
      <c r="B289" s="4">
        <v>2022</v>
      </c>
      <c r="C289" s="76">
        <v>44696</v>
      </c>
      <c r="D289" s="4" t="s">
        <v>64</v>
      </c>
      <c r="E289" s="22" t="s">
        <v>533</v>
      </c>
      <c r="F289" s="80">
        <v>4</v>
      </c>
      <c r="G289" t="s">
        <v>736</v>
      </c>
      <c r="H289" t="s">
        <v>40</v>
      </c>
      <c r="I289" s="10">
        <f>(C289-VLOOKUP(G289,Riders!$A$2:$E$7777,4,FALSE))/365</f>
        <v>28.80821917808219</v>
      </c>
      <c r="J289">
        <v>25</v>
      </c>
      <c r="K289">
        <v>2</v>
      </c>
      <c r="L289" s="15">
        <v>10.456</v>
      </c>
      <c r="M289" s="126">
        <f>IF(L289="","",3.6*200/(L289))</f>
        <v>68.859984697781186</v>
      </c>
      <c r="P289" s="126" t="str">
        <f>IF(O289="","",3.6*200/(O289))</f>
        <v/>
      </c>
      <c r="S289" s="126" t="str">
        <f>IF(R289="","",3.6*200/(R289))</f>
        <v/>
      </c>
    </row>
    <row r="290" spans="1:19">
      <c r="A290" s="4" t="s">
        <v>160</v>
      </c>
      <c r="B290" s="4">
        <v>2022</v>
      </c>
      <c r="C290" s="76">
        <v>44696</v>
      </c>
      <c r="D290" s="4" t="s">
        <v>64</v>
      </c>
      <c r="E290" s="22" t="s">
        <v>533</v>
      </c>
      <c r="F290" s="80">
        <v>5</v>
      </c>
      <c r="G290" t="s">
        <v>293</v>
      </c>
      <c r="H290" t="s">
        <v>226</v>
      </c>
      <c r="I290" s="10">
        <f>(C290-VLOOKUP(G290,Riders!$A$2:$E$7777,4,FALSE))/365</f>
        <v>24.438356164383563</v>
      </c>
      <c r="J290">
        <v>6</v>
      </c>
      <c r="K290">
        <v>1</v>
      </c>
      <c r="L290" s="15">
        <v>10.256</v>
      </c>
      <c r="M290" s="126">
        <f>IF(L290="","",3.6*200/(L290))</f>
        <v>70.20280811232449</v>
      </c>
      <c r="P290" s="126" t="str">
        <f>IF(O290="","",3.6*200/(O290))</f>
        <v/>
      </c>
      <c r="S290" s="126" t="str">
        <f>IF(R290="","",3.6*200/(R290))</f>
        <v/>
      </c>
    </row>
    <row r="291" spans="1:19">
      <c r="A291" s="4" t="s">
        <v>160</v>
      </c>
      <c r="B291" s="4">
        <v>2022</v>
      </c>
      <c r="C291" s="76">
        <v>44696</v>
      </c>
      <c r="D291" s="4" t="s">
        <v>64</v>
      </c>
      <c r="E291" s="22" t="s">
        <v>533</v>
      </c>
      <c r="F291" s="80">
        <v>5</v>
      </c>
      <c r="G291" t="s">
        <v>34</v>
      </c>
      <c r="H291" t="s">
        <v>35</v>
      </c>
      <c r="I291" s="10">
        <f>(C291-VLOOKUP(G291,Riders!$A$2:$E$7777,4,FALSE))/365</f>
        <v>23.980821917808218</v>
      </c>
      <c r="J291">
        <v>24</v>
      </c>
      <c r="K291">
        <v>2</v>
      </c>
      <c r="L291" s="15">
        <v>10.449</v>
      </c>
      <c r="M291" s="126">
        <f>IF(L291="","",3.6*200/(L291))</f>
        <v>68.906115417743322</v>
      </c>
      <c r="P291" s="126" t="str">
        <f>IF(O291="","",3.6*200/(O291))</f>
        <v/>
      </c>
      <c r="S291" s="126" t="str">
        <f>IF(R291="","",3.6*200/(R291))</f>
        <v/>
      </c>
    </row>
    <row r="292" spans="1:19">
      <c r="A292" s="4" t="s">
        <v>160</v>
      </c>
      <c r="B292" s="4">
        <v>2022</v>
      </c>
      <c r="C292" s="76">
        <v>44696</v>
      </c>
      <c r="D292" s="4" t="s">
        <v>64</v>
      </c>
      <c r="E292" s="22" t="s">
        <v>533</v>
      </c>
      <c r="F292" s="80">
        <v>6</v>
      </c>
      <c r="G292" t="s">
        <v>21</v>
      </c>
      <c r="H292" t="s">
        <v>22</v>
      </c>
      <c r="I292" s="10">
        <f>(C292-VLOOKUP(G292,Riders!$A$2:$E$7777,4,FALSE))/365</f>
        <v>29.183561643835617</v>
      </c>
      <c r="J292">
        <v>2</v>
      </c>
      <c r="K292">
        <v>1</v>
      </c>
      <c r="L292" s="15">
        <v>10.023999999999999</v>
      </c>
      <c r="M292" s="126">
        <f>IF(L292="","",3.6*200/(L292))</f>
        <v>71.827613727055081</v>
      </c>
      <c r="P292" s="126" t="str">
        <f>IF(O292="","",3.6*200/(O292))</f>
        <v/>
      </c>
      <c r="S292" s="126" t="str">
        <f>IF(R292="","",3.6*200/(R292))</f>
        <v/>
      </c>
    </row>
    <row r="293" spans="1:19">
      <c r="A293" s="4" t="s">
        <v>160</v>
      </c>
      <c r="B293" s="4">
        <v>2022</v>
      </c>
      <c r="C293" s="76">
        <v>44696</v>
      </c>
      <c r="D293" s="4" t="s">
        <v>64</v>
      </c>
      <c r="E293" s="22" t="s">
        <v>533</v>
      </c>
      <c r="F293" s="80">
        <v>6</v>
      </c>
      <c r="G293" t="s">
        <v>48</v>
      </c>
      <c r="H293" t="s">
        <v>42</v>
      </c>
      <c r="I293" s="10">
        <f>(C293-VLOOKUP(G293,Riders!$A$2:$E$7777,4,FALSE))/365</f>
        <v>27.838356164383562</v>
      </c>
      <c r="J293">
        <v>23</v>
      </c>
      <c r="K293">
        <v>2</v>
      </c>
      <c r="L293" s="15">
        <v>10.353999999999999</v>
      </c>
      <c r="M293" s="126">
        <f>IF(L293="","",3.6*200/(L293))</f>
        <v>69.538342669499713</v>
      </c>
      <c r="P293" s="126" t="str">
        <f>IF(O293="","",3.6*200/(O293))</f>
        <v/>
      </c>
      <c r="S293" s="126" t="str">
        <f>IF(R293="","",3.6*200/(R293))</f>
        <v/>
      </c>
    </row>
    <row r="294" spans="1:19">
      <c r="A294" s="4" t="s">
        <v>160</v>
      </c>
      <c r="B294" s="4">
        <v>2022</v>
      </c>
      <c r="C294" s="76">
        <v>44696</v>
      </c>
      <c r="D294" s="4" t="s">
        <v>64</v>
      </c>
      <c r="E294" s="22" t="s">
        <v>533</v>
      </c>
      <c r="F294" s="80">
        <v>7</v>
      </c>
      <c r="G294" t="s">
        <v>105</v>
      </c>
      <c r="H294" t="s">
        <v>166</v>
      </c>
      <c r="I294" s="10">
        <f>(C294-VLOOKUP(G294,Riders!$A$2:$E$7777,4,FALSE))/365</f>
        <v>29.427397260273974</v>
      </c>
      <c r="J294">
        <v>7</v>
      </c>
      <c r="K294">
        <v>1</v>
      </c>
      <c r="L294" s="15">
        <v>10.313000000000001</v>
      </c>
      <c r="M294" s="126">
        <f>IF(L294="","",3.6*200/(L294))</f>
        <v>69.814796858334134</v>
      </c>
      <c r="P294" s="126" t="str">
        <f>IF(O294="","",3.6*200/(O294))</f>
        <v/>
      </c>
      <c r="S294" s="126" t="str">
        <f>IF(R294="","",3.6*200/(R294))</f>
        <v/>
      </c>
    </row>
    <row r="295" spans="1:19">
      <c r="A295" s="4" t="s">
        <v>160</v>
      </c>
      <c r="B295" s="4">
        <v>2022</v>
      </c>
      <c r="C295" s="76">
        <v>44696</v>
      </c>
      <c r="D295" s="4" t="s">
        <v>64</v>
      </c>
      <c r="E295" s="22" t="s">
        <v>533</v>
      </c>
      <c r="F295" s="80">
        <v>7</v>
      </c>
      <c r="G295" t="s">
        <v>171</v>
      </c>
      <c r="H295" t="s">
        <v>44</v>
      </c>
      <c r="I295" s="10">
        <f>(C295-VLOOKUP(G295,Riders!$A$2:$E$7777,4,FALSE))/365</f>
        <v>22.723287671232878</v>
      </c>
      <c r="J295">
        <v>22</v>
      </c>
      <c r="K295">
        <v>2</v>
      </c>
      <c r="L295" s="15">
        <v>10.325000000000001</v>
      </c>
      <c r="M295" s="126">
        <f>IF(L295="","",3.6*200/(L295))</f>
        <v>69.733656174334129</v>
      </c>
      <c r="P295" s="126" t="str">
        <f>IF(O295="","",3.6*200/(O295))</f>
        <v/>
      </c>
      <c r="S295" s="126" t="str">
        <f>IF(R295="","",3.6*200/(R295))</f>
        <v/>
      </c>
    </row>
    <row r="296" spans="1:19">
      <c r="A296" s="4" t="s">
        <v>160</v>
      </c>
      <c r="B296" s="4">
        <v>2022</v>
      </c>
      <c r="C296" s="76">
        <v>44696</v>
      </c>
      <c r="D296" s="4" t="s">
        <v>64</v>
      </c>
      <c r="E296" s="22" t="s">
        <v>533</v>
      </c>
      <c r="F296" s="80">
        <v>8</v>
      </c>
      <c r="G296" t="s">
        <v>29</v>
      </c>
      <c r="H296" t="s">
        <v>30</v>
      </c>
      <c r="I296" s="10">
        <f>(C296-VLOOKUP(G296,Riders!$A$2:$E$7777,4,FALSE))/365</f>
        <v>26.224657534246575</v>
      </c>
      <c r="J296">
        <v>8</v>
      </c>
      <c r="K296">
        <v>1</v>
      </c>
      <c r="L296" s="15">
        <v>10.042</v>
      </c>
      <c r="M296" s="126">
        <f>IF(L296="","",3.6*200/(L296))</f>
        <v>71.698864767974513</v>
      </c>
      <c r="P296" s="126" t="str">
        <f>IF(O296="","",3.6*200/(O296))</f>
        <v/>
      </c>
      <c r="S296" s="126" t="str">
        <f>IF(R296="","",3.6*200/(R296))</f>
        <v/>
      </c>
    </row>
    <row r="297" spans="1:19">
      <c r="A297" s="4" t="s">
        <v>160</v>
      </c>
      <c r="B297" s="4">
        <v>2022</v>
      </c>
      <c r="C297" s="76">
        <v>44696</v>
      </c>
      <c r="D297" s="4" t="s">
        <v>64</v>
      </c>
      <c r="E297" s="22" t="s">
        <v>533</v>
      </c>
      <c r="F297" s="80">
        <v>8</v>
      </c>
      <c r="G297" t="s">
        <v>96</v>
      </c>
      <c r="H297" t="s">
        <v>166</v>
      </c>
      <c r="I297" s="10">
        <f>(C297-VLOOKUP(G297,Riders!$A$2:$E$7777,4,FALSE))/365</f>
        <v>28.378082191780823</v>
      </c>
      <c r="J297">
        <v>21</v>
      </c>
      <c r="K297">
        <v>2</v>
      </c>
      <c r="L297" s="15">
        <v>10.047000000000001</v>
      </c>
      <c r="M297" s="126">
        <f>IF(L297="","",3.6*200/(L297))</f>
        <v>71.663183039713346</v>
      </c>
      <c r="P297" s="126" t="str">
        <f>IF(O297="","",3.6*200/(O297))</f>
        <v/>
      </c>
      <c r="S297" s="126" t="str">
        <f>IF(R297="","",3.6*200/(R297))</f>
        <v/>
      </c>
    </row>
    <row r="298" spans="1:19">
      <c r="A298" s="4" t="s">
        <v>160</v>
      </c>
      <c r="B298" s="4">
        <v>2022</v>
      </c>
      <c r="C298" s="76">
        <v>44696</v>
      </c>
      <c r="D298" s="4" t="s">
        <v>64</v>
      </c>
      <c r="E298" s="22" t="s">
        <v>533</v>
      </c>
      <c r="F298" s="80">
        <v>9</v>
      </c>
      <c r="G298" t="s">
        <v>670</v>
      </c>
      <c r="H298" t="s">
        <v>37</v>
      </c>
      <c r="I298" s="10">
        <f>(C298-VLOOKUP(G298,Riders!$A$2:$E$7777,4,FALSE))/365</f>
        <v>24.18082191780822</v>
      </c>
      <c r="J298">
        <v>13</v>
      </c>
      <c r="K298">
        <v>1</v>
      </c>
      <c r="L298" s="15">
        <v>10.14</v>
      </c>
      <c r="M298" s="126">
        <f>IF(L298="","",3.6*200/(L298))</f>
        <v>71.005917159763314</v>
      </c>
      <c r="P298" s="126" t="str">
        <f>IF(O298="","",3.6*200/(O298))</f>
        <v/>
      </c>
      <c r="S298" s="126" t="str">
        <f>IF(R298="","",3.6*200/(R298))</f>
        <v/>
      </c>
    </row>
    <row r="299" spans="1:19">
      <c r="A299" s="4" t="s">
        <v>160</v>
      </c>
      <c r="B299" s="4">
        <v>2022</v>
      </c>
      <c r="C299" s="76">
        <v>44696</v>
      </c>
      <c r="D299" s="4" t="s">
        <v>64</v>
      </c>
      <c r="E299" s="22" t="s">
        <v>533</v>
      </c>
      <c r="F299" s="80">
        <v>9</v>
      </c>
      <c r="G299" t="s">
        <v>103</v>
      </c>
      <c r="H299" t="s">
        <v>37</v>
      </c>
      <c r="I299" s="10">
        <f>(C299-VLOOKUP(G299,Riders!$A$2:$E$7777,4,FALSE))/365</f>
        <v>23.372602739726027</v>
      </c>
      <c r="J299">
        <v>20</v>
      </c>
      <c r="K299">
        <v>2</v>
      </c>
      <c r="L299" s="15">
        <v>10.329000000000001</v>
      </c>
      <c r="M299" s="126">
        <f>IF(L299="","",3.6*200/(L299))</f>
        <v>69.706651176299729</v>
      </c>
      <c r="P299" s="126" t="str">
        <f>IF(O299="","",3.6*200/(O299))</f>
        <v/>
      </c>
      <c r="S299" s="126" t="str">
        <f>IF(R299="","",3.6*200/(R299))</f>
        <v/>
      </c>
    </row>
    <row r="300" spans="1:19">
      <c r="A300" s="4" t="s">
        <v>160</v>
      </c>
      <c r="B300" s="4">
        <v>2022</v>
      </c>
      <c r="C300" s="76">
        <v>44696</v>
      </c>
      <c r="D300" s="4" t="s">
        <v>64</v>
      </c>
      <c r="E300" s="22" t="s">
        <v>533</v>
      </c>
      <c r="F300" s="80">
        <v>10</v>
      </c>
      <c r="G300" t="s">
        <v>130</v>
      </c>
      <c r="H300" t="s">
        <v>111</v>
      </c>
      <c r="I300" s="10">
        <f>(C300-VLOOKUP(G300,Riders!$A$2:$E$7777,4,FALSE))/365</f>
        <v>22.854794520547944</v>
      </c>
      <c r="J300">
        <v>16</v>
      </c>
      <c r="K300">
        <v>1</v>
      </c>
      <c r="L300" s="15">
        <v>10.427</v>
      </c>
      <c r="M300" s="126">
        <f>IF(L300="","",3.6*200/(L300))</f>
        <v>69.051500911096198</v>
      </c>
      <c r="P300" s="126" t="str">
        <f>IF(O300="","",3.6*200/(O300))</f>
        <v/>
      </c>
      <c r="S300" s="126" t="str">
        <f>IF(R300="","",3.6*200/(R300))</f>
        <v/>
      </c>
    </row>
    <row r="301" spans="1:19">
      <c r="A301" s="4" t="s">
        <v>160</v>
      </c>
      <c r="B301" s="4">
        <v>2022</v>
      </c>
      <c r="C301" s="76">
        <v>44696</v>
      </c>
      <c r="D301" s="4" t="s">
        <v>64</v>
      </c>
      <c r="E301" s="22" t="s">
        <v>533</v>
      </c>
      <c r="F301" s="80">
        <v>10</v>
      </c>
      <c r="G301" t="s">
        <v>141</v>
      </c>
      <c r="H301" t="s">
        <v>93</v>
      </c>
      <c r="I301" s="10">
        <f>(C301-VLOOKUP(G301,Riders!$A$2:$E$7777,4,FALSE))/365</f>
        <v>27.117808219178084</v>
      </c>
      <c r="J301">
        <v>17</v>
      </c>
      <c r="K301">
        <v>2</v>
      </c>
      <c r="L301" s="15">
        <v>10.44</v>
      </c>
      <c r="M301" s="126">
        <f>IF(L301="","",3.6*200/(L301))</f>
        <v>68.965517241379317</v>
      </c>
      <c r="P301" s="126" t="str">
        <f>IF(O301="","",3.6*200/(O301))</f>
        <v/>
      </c>
      <c r="S301" s="126" t="str">
        <f>IF(R301="","",3.6*200/(R301))</f>
        <v/>
      </c>
    </row>
    <row r="302" spans="1:19">
      <c r="A302" s="4" t="s">
        <v>160</v>
      </c>
      <c r="B302" s="4">
        <v>2022</v>
      </c>
      <c r="C302" s="76">
        <v>44696</v>
      </c>
      <c r="D302" s="4" t="s">
        <v>64</v>
      </c>
      <c r="E302" s="22" t="s">
        <v>533</v>
      </c>
      <c r="F302" s="80">
        <v>11</v>
      </c>
      <c r="G302" t="s">
        <v>98</v>
      </c>
      <c r="H302" t="s">
        <v>42</v>
      </c>
      <c r="I302" s="10">
        <f>(C302-VLOOKUP(G302,Riders!$A$2:$E$7777,4,FALSE))/365</f>
        <v>23.561643835616437</v>
      </c>
      <c r="J302">
        <v>14</v>
      </c>
      <c r="K302">
        <v>1</v>
      </c>
      <c r="L302" s="15">
        <v>10.336</v>
      </c>
      <c r="M302" s="126">
        <f>IF(L302="","",3.6*200/(L302))</f>
        <v>69.659442724458202</v>
      </c>
      <c r="P302" s="126" t="str">
        <f>IF(O302="","",3.6*200/(O302))</f>
        <v/>
      </c>
      <c r="S302" s="126" t="str">
        <f>IF(R302="","",3.6*200/(R302))</f>
        <v/>
      </c>
    </row>
    <row r="303" spans="1:19">
      <c r="A303" s="4" t="s">
        <v>160</v>
      </c>
      <c r="B303" s="4">
        <v>2022</v>
      </c>
      <c r="C303" s="76">
        <v>44696</v>
      </c>
      <c r="D303" s="4" t="s">
        <v>64</v>
      </c>
      <c r="E303" s="22" t="s">
        <v>533</v>
      </c>
      <c r="F303" s="80">
        <v>11</v>
      </c>
      <c r="G303" t="s">
        <v>535</v>
      </c>
      <c r="H303" t="s">
        <v>226</v>
      </c>
      <c r="I303" s="10">
        <f>(C303-VLOOKUP(G303,Riders!$A$2:$E$7777,4,FALSE))/365</f>
        <v>21.167123287671235</v>
      </c>
      <c r="J303">
        <v>19</v>
      </c>
      <c r="K303">
        <v>2</v>
      </c>
      <c r="L303" s="15">
        <v>10.412000000000001</v>
      </c>
      <c r="M303" s="126">
        <f>IF(L303="","",3.6*200/(L303))</f>
        <v>69.150979638878212</v>
      </c>
      <c r="P303" s="126" t="str">
        <f>IF(O303="","",3.6*200/(O303))</f>
        <v/>
      </c>
      <c r="S303" s="126" t="str">
        <f>IF(R303="","",3.6*200/(R303))</f>
        <v/>
      </c>
    </row>
    <row r="304" spans="1:19">
      <c r="A304" s="4" t="s">
        <v>160</v>
      </c>
      <c r="B304" s="4">
        <v>2022</v>
      </c>
      <c r="C304" s="76">
        <v>44696</v>
      </c>
      <c r="D304" s="4" t="s">
        <v>64</v>
      </c>
      <c r="E304" s="22" t="s">
        <v>533</v>
      </c>
      <c r="F304" s="80">
        <v>12</v>
      </c>
      <c r="G304" t="s">
        <v>170</v>
      </c>
      <c r="H304" t="s">
        <v>40</v>
      </c>
      <c r="I304" s="10">
        <f>(C304-VLOOKUP(G304,Riders!$A$2:$E$7777,4,FALSE))/365</f>
        <v>23.583561643835615</v>
      </c>
      <c r="J304">
        <v>15</v>
      </c>
      <c r="K304">
        <v>1</v>
      </c>
      <c r="L304" s="15">
        <v>10.422000000000001</v>
      </c>
      <c r="M304" s="126">
        <f>IF(L304="","",3.6*200/(L304))</f>
        <v>69.084628670120892</v>
      </c>
      <c r="P304" s="126" t="str">
        <f>IF(O304="","",3.6*200/(O304))</f>
        <v/>
      </c>
      <c r="S304" s="126" t="str">
        <f>IF(R304="","",3.6*200/(R304))</f>
        <v/>
      </c>
    </row>
    <row r="305" spans="1:19">
      <c r="A305" s="4" t="s">
        <v>160</v>
      </c>
      <c r="B305" s="4">
        <v>2022</v>
      </c>
      <c r="C305" s="76">
        <v>44696</v>
      </c>
      <c r="D305" s="4" t="s">
        <v>64</v>
      </c>
      <c r="E305" s="22" t="s">
        <v>533</v>
      </c>
      <c r="F305" s="80">
        <v>12</v>
      </c>
      <c r="G305" t="s">
        <v>95</v>
      </c>
      <c r="H305" t="s">
        <v>28</v>
      </c>
      <c r="I305" s="10">
        <f>(C305-VLOOKUP(G305,Riders!$A$2:$E$7777,4,FALSE))/365</f>
        <v>30.304109589041097</v>
      </c>
      <c r="J305">
        <v>18</v>
      </c>
      <c r="K305">
        <v>2</v>
      </c>
      <c r="L305" s="15">
        <v>10.523000000000001</v>
      </c>
      <c r="M305" s="126">
        <f>IF(L305="","",3.6*200/(L305))</f>
        <v>68.421552789128569</v>
      </c>
      <c r="P305" s="126" t="str">
        <f>IF(O305="","",3.6*200/(O305))</f>
        <v/>
      </c>
      <c r="S305" s="126" t="str">
        <f>IF(R305="","",3.6*200/(R305))</f>
        <v/>
      </c>
    </row>
    <row r="306" spans="1:19">
      <c r="A306" s="4" t="s">
        <v>160</v>
      </c>
      <c r="B306" s="4">
        <v>2022</v>
      </c>
      <c r="C306" s="76">
        <v>44696</v>
      </c>
      <c r="D306" s="4" t="s">
        <v>64</v>
      </c>
      <c r="E306" s="22" t="s">
        <v>536</v>
      </c>
      <c r="F306" s="80">
        <v>1</v>
      </c>
      <c r="G306" t="s">
        <v>99</v>
      </c>
      <c r="H306" t="s">
        <v>100</v>
      </c>
      <c r="I306" s="10">
        <f>(C306-VLOOKUP(G306,Riders!$A$2:$E$7777,4,FALSE))/365</f>
        <v>23.093150684931508</v>
      </c>
      <c r="J306">
        <v>1</v>
      </c>
      <c r="K306">
        <v>1</v>
      </c>
      <c r="L306" s="15">
        <v>10.494</v>
      </c>
      <c r="M306" s="126">
        <f>IF(L306="","",3.6*200/(L306))</f>
        <v>68.610634648370493</v>
      </c>
      <c r="P306" s="126" t="str">
        <f>IF(O306="","",3.6*200/(O306))</f>
        <v/>
      </c>
      <c r="S306" s="126" t="str">
        <f>IF(R306="","",3.6*200/(R306))</f>
        <v/>
      </c>
    </row>
    <row r="307" spans="1:19">
      <c r="A307" s="4" t="s">
        <v>160</v>
      </c>
      <c r="B307" s="4">
        <v>2022</v>
      </c>
      <c r="C307" s="76">
        <v>44696</v>
      </c>
      <c r="D307" s="4" t="s">
        <v>64</v>
      </c>
      <c r="E307" s="22" t="s">
        <v>536</v>
      </c>
      <c r="F307" s="80">
        <v>1</v>
      </c>
      <c r="G307" t="s">
        <v>170</v>
      </c>
      <c r="H307" t="s">
        <v>40</v>
      </c>
      <c r="I307" s="10">
        <f>(C307-VLOOKUP(G307,Riders!$A$2:$E$7777,4,FALSE))/365</f>
        <v>23.583561643835615</v>
      </c>
      <c r="J307">
        <v>15</v>
      </c>
      <c r="K307">
        <v>2</v>
      </c>
      <c r="L307" s="15">
        <v>12.221</v>
      </c>
      <c r="M307" s="126">
        <f>IF(L307="","",3.6*200/(L307))</f>
        <v>58.914982407331642</v>
      </c>
      <c r="P307" s="126" t="str">
        <f>IF(O307="","",3.6*200/(O307))</f>
        <v/>
      </c>
      <c r="S307" s="126" t="str">
        <f>IF(R307="","",3.6*200/(R307))</f>
        <v/>
      </c>
    </row>
    <row r="308" spans="1:19">
      <c r="A308" s="4" t="s">
        <v>160</v>
      </c>
      <c r="B308" s="4">
        <v>2022</v>
      </c>
      <c r="C308" s="76">
        <v>44696</v>
      </c>
      <c r="D308" s="4" t="s">
        <v>64</v>
      </c>
      <c r="E308" s="22" t="s">
        <v>536</v>
      </c>
      <c r="F308" s="80">
        <v>2</v>
      </c>
      <c r="G308" t="s">
        <v>104</v>
      </c>
      <c r="H308" t="s">
        <v>100</v>
      </c>
      <c r="I308" s="10">
        <f>(C308-VLOOKUP(G308,Riders!$A$2:$E$7777,4,FALSE))/365</f>
        <v>29.742465753424657</v>
      </c>
      <c r="J308">
        <v>5</v>
      </c>
      <c r="K308">
        <v>1</v>
      </c>
      <c r="L308" s="15">
        <v>9.9939999999999998</v>
      </c>
      <c r="M308" s="126">
        <f>IF(L308="","",3.6*200/(L308))</f>
        <v>72.043225935561338</v>
      </c>
      <c r="P308" s="126" t="str">
        <f>IF(O308="","",3.6*200/(O308))</f>
        <v/>
      </c>
      <c r="S308" s="126" t="str">
        <f>IF(R308="","",3.6*200/(R308))</f>
        <v/>
      </c>
    </row>
    <row r="309" spans="1:19">
      <c r="A309" s="4" t="s">
        <v>160</v>
      </c>
      <c r="B309" s="4">
        <v>2022</v>
      </c>
      <c r="C309" s="76">
        <v>44696</v>
      </c>
      <c r="D309" s="4" t="s">
        <v>64</v>
      </c>
      <c r="E309" s="22" t="s">
        <v>536</v>
      </c>
      <c r="F309" s="80">
        <v>2</v>
      </c>
      <c r="G309" t="s">
        <v>98</v>
      </c>
      <c r="H309" t="s">
        <v>42</v>
      </c>
      <c r="I309" s="10">
        <f>(C309-VLOOKUP(G309,Riders!$A$2:$E$7777,4,FALSE))/365</f>
        <v>23.561643835616437</v>
      </c>
      <c r="J309">
        <v>14</v>
      </c>
      <c r="K309">
        <v>2</v>
      </c>
      <c r="L309" s="15">
        <v>10.188000000000001</v>
      </c>
      <c r="M309" s="126">
        <f>IF(L309="","",3.6*200/(L309))</f>
        <v>70.671378091872782</v>
      </c>
      <c r="P309" s="126" t="str">
        <f>IF(O309="","",3.6*200/(O309))</f>
        <v/>
      </c>
      <c r="S309" s="126" t="str">
        <f>IF(R309="","",3.6*200/(R309))</f>
        <v/>
      </c>
    </row>
    <row r="310" spans="1:19">
      <c r="A310" s="4" t="s">
        <v>160</v>
      </c>
      <c r="B310" s="4">
        <v>2022</v>
      </c>
      <c r="C310" s="76">
        <v>44696</v>
      </c>
      <c r="D310" s="4" t="s">
        <v>64</v>
      </c>
      <c r="E310" s="22" t="s">
        <v>536</v>
      </c>
      <c r="F310" s="80">
        <v>3</v>
      </c>
      <c r="G310" t="s">
        <v>200</v>
      </c>
      <c r="H310" t="s">
        <v>44</v>
      </c>
      <c r="I310" s="10">
        <f>(C310-VLOOKUP(G310,Riders!$A$2:$E$7777,4,FALSE))/365</f>
        <v>26.838356164383562</v>
      </c>
      <c r="J310">
        <v>4</v>
      </c>
      <c r="K310">
        <v>1</v>
      </c>
      <c r="L310" s="15">
        <v>10.147</v>
      </c>
      <c r="M310" s="126">
        <f>IF(L310="","",3.6*200/(L310))</f>
        <v>70.956933083670052</v>
      </c>
      <c r="P310" s="126" t="str">
        <f>IF(O310="","",3.6*200/(O310))</f>
        <v/>
      </c>
      <c r="S310" s="126" t="str">
        <f>IF(R310="","",3.6*200/(R310))</f>
        <v/>
      </c>
    </row>
    <row r="311" spans="1:19">
      <c r="A311" s="4" t="s">
        <v>160</v>
      </c>
      <c r="B311" s="4">
        <v>2022</v>
      </c>
      <c r="C311" s="76">
        <v>44696</v>
      </c>
      <c r="D311" s="4" t="s">
        <v>64</v>
      </c>
      <c r="E311" s="22" t="s">
        <v>536</v>
      </c>
      <c r="F311" s="80">
        <v>3</v>
      </c>
      <c r="G311" t="s">
        <v>130</v>
      </c>
      <c r="H311" t="s">
        <v>111</v>
      </c>
      <c r="I311" s="10">
        <f>(C311-VLOOKUP(G311,Riders!$A$2:$E$7777,4,FALSE))/365</f>
        <v>22.854794520547944</v>
      </c>
      <c r="J311">
        <v>16</v>
      </c>
      <c r="K311">
        <v>2</v>
      </c>
      <c r="L311" s="15">
        <v>10.196</v>
      </c>
      <c r="M311" s="126">
        <f>IF(L311="","",3.6*200/(L311))</f>
        <v>70.615927814829348</v>
      </c>
      <c r="P311" s="126" t="str">
        <f>IF(O311="","",3.6*200/(O311))</f>
        <v/>
      </c>
      <c r="S311" s="126" t="str">
        <f>IF(R311="","",3.6*200/(R311))</f>
        <v/>
      </c>
    </row>
    <row r="312" spans="1:19">
      <c r="A312" s="4" t="s">
        <v>160</v>
      </c>
      <c r="B312" s="4">
        <v>2022</v>
      </c>
      <c r="C312" s="76">
        <v>44696</v>
      </c>
      <c r="D312" s="4" t="s">
        <v>64</v>
      </c>
      <c r="E312" s="22" t="s">
        <v>536</v>
      </c>
      <c r="F312" s="80">
        <v>4</v>
      </c>
      <c r="G312" t="s">
        <v>110</v>
      </c>
      <c r="H312" t="s">
        <v>73</v>
      </c>
      <c r="I312" s="10">
        <f>(C312-VLOOKUP(G312,Riders!$A$2:$E$7777,4,FALSE))/365</f>
        <v>25.076712328767123</v>
      </c>
      <c r="J312">
        <v>3</v>
      </c>
      <c r="K312">
        <v>1</v>
      </c>
      <c r="L312" s="15">
        <v>10.172000000000001</v>
      </c>
      <c r="M312" s="126">
        <f>IF(L312="","",3.6*200/(L312))</f>
        <v>70.782540306724343</v>
      </c>
      <c r="P312" s="126" t="str">
        <f>IF(O312="","",3.6*200/(O312))</f>
        <v/>
      </c>
      <c r="S312" s="126" t="str">
        <f>IF(R312="","",3.6*200/(R312))</f>
        <v/>
      </c>
    </row>
    <row r="313" spans="1:19">
      <c r="A313" s="4" t="s">
        <v>160</v>
      </c>
      <c r="B313" s="4">
        <v>2022</v>
      </c>
      <c r="C313" s="76">
        <v>44696</v>
      </c>
      <c r="D313" s="4" t="s">
        <v>64</v>
      </c>
      <c r="E313" s="22" t="s">
        <v>536</v>
      </c>
      <c r="F313" s="80">
        <v>4</v>
      </c>
      <c r="G313" t="s">
        <v>670</v>
      </c>
      <c r="H313" t="s">
        <v>37</v>
      </c>
      <c r="I313" s="10">
        <f>(C313-VLOOKUP(G313,Riders!$A$2:$E$7777,4,FALSE))/365</f>
        <v>24.18082191780822</v>
      </c>
      <c r="J313">
        <v>13</v>
      </c>
      <c r="K313">
        <v>2</v>
      </c>
      <c r="L313" s="15">
        <v>10.215</v>
      </c>
      <c r="M313" s="126">
        <f>IF(L313="","",3.6*200/(L313))</f>
        <v>70.484581497797365</v>
      </c>
      <c r="P313" s="126" t="str">
        <f>IF(O313="","",3.6*200/(O313))</f>
        <v/>
      </c>
      <c r="S313" s="126" t="str">
        <f>IF(R313="","",3.6*200/(R313))</f>
        <v/>
      </c>
    </row>
    <row r="314" spans="1:19">
      <c r="A314" s="4" t="s">
        <v>160</v>
      </c>
      <c r="B314" s="4">
        <v>2022</v>
      </c>
      <c r="C314" s="76">
        <v>44696</v>
      </c>
      <c r="D314" s="4" t="s">
        <v>64</v>
      </c>
      <c r="E314" s="22" t="s">
        <v>536</v>
      </c>
      <c r="F314" s="80">
        <v>5</v>
      </c>
      <c r="G314" t="s">
        <v>29</v>
      </c>
      <c r="H314" t="s">
        <v>30</v>
      </c>
      <c r="I314" s="10">
        <f>(C314-VLOOKUP(G314,Riders!$A$2:$E$7777,4,FALSE))/365</f>
        <v>26.224657534246575</v>
      </c>
      <c r="J314">
        <v>8</v>
      </c>
      <c r="K314">
        <v>1</v>
      </c>
      <c r="L314" s="15">
        <v>10.121</v>
      </c>
      <c r="M314" s="126">
        <f>IF(L314="","",3.6*200/(L314))</f>
        <v>71.139215492540259</v>
      </c>
      <c r="P314" s="126" t="str">
        <f>IF(O314="","",3.6*200/(O314))</f>
        <v/>
      </c>
      <c r="S314" s="126" t="str">
        <f>IF(R314="","",3.6*200/(R314))</f>
        <v/>
      </c>
    </row>
    <row r="315" spans="1:19">
      <c r="A315" s="4" t="s">
        <v>160</v>
      </c>
      <c r="B315" s="4">
        <v>2022</v>
      </c>
      <c r="C315" s="76">
        <v>44696</v>
      </c>
      <c r="D315" s="4" t="s">
        <v>64</v>
      </c>
      <c r="E315" s="22" t="s">
        <v>536</v>
      </c>
      <c r="F315" s="80">
        <v>5</v>
      </c>
      <c r="G315" t="s">
        <v>169</v>
      </c>
      <c r="H315" t="s">
        <v>80</v>
      </c>
      <c r="I315" s="10">
        <f>(C315-VLOOKUP(G315,Riders!$A$2:$E$7777,4,FALSE))/365</f>
        <v>31.887671232876713</v>
      </c>
      <c r="J315">
        <v>9</v>
      </c>
      <c r="K315">
        <v>2</v>
      </c>
      <c r="L315" s="15">
        <v>10.232000000000001</v>
      </c>
      <c r="M315" s="126">
        <f>IF(L315="","",3.6*200/(L315))</f>
        <v>70.367474589523056</v>
      </c>
      <c r="P315" s="126" t="str">
        <f>IF(O315="","",3.6*200/(O315))</f>
        <v/>
      </c>
      <c r="S315" s="126" t="str">
        <f>IF(R315="","",3.6*200/(R315))</f>
        <v/>
      </c>
    </row>
    <row r="316" spans="1:19">
      <c r="A316" s="4" t="s">
        <v>160</v>
      </c>
      <c r="B316" s="4">
        <v>2022</v>
      </c>
      <c r="C316" s="76">
        <v>44696</v>
      </c>
      <c r="D316" s="4" t="s">
        <v>64</v>
      </c>
      <c r="E316" s="22" t="s">
        <v>536</v>
      </c>
      <c r="F316" s="80">
        <v>6</v>
      </c>
      <c r="G316" t="s">
        <v>105</v>
      </c>
      <c r="H316" t="s">
        <v>166</v>
      </c>
      <c r="I316" s="10">
        <f>(C316-VLOOKUP(G316,Riders!$A$2:$E$7777,4,FALSE))/365</f>
        <v>29.427397260273974</v>
      </c>
      <c r="J316">
        <v>7</v>
      </c>
      <c r="K316">
        <v>1</v>
      </c>
      <c r="L316" s="15">
        <v>10.147</v>
      </c>
      <c r="M316" s="126">
        <f>IF(L316="","",3.6*200/(L316))</f>
        <v>70.956933083670052</v>
      </c>
      <c r="P316" s="126" t="str">
        <f>IF(O316="","",3.6*200/(O316))</f>
        <v/>
      </c>
      <c r="S316" s="126" t="str">
        <f>IF(R316="","",3.6*200/(R316))</f>
        <v/>
      </c>
    </row>
    <row r="317" spans="1:19">
      <c r="A317" s="4" t="s">
        <v>160</v>
      </c>
      <c r="B317" s="4">
        <v>2022</v>
      </c>
      <c r="C317" s="76">
        <v>44696</v>
      </c>
      <c r="D317" s="4" t="s">
        <v>64</v>
      </c>
      <c r="E317" s="22" t="s">
        <v>536</v>
      </c>
      <c r="F317" s="80">
        <v>6</v>
      </c>
      <c r="G317" t="s">
        <v>132</v>
      </c>
      <c r="H317" t="s">
        <v>32</v>
      </c>
      <c r="I317" s="10">
        <f>(C317-VLOOKUP(G317,Riders!$A$2:$E$7777,4,FALSE))/365</f>
        <v>22.580821917808219</v>
      </c>
      <c r="J317">
        <v>10</v>
      </c>
      <c r="K317">
        <v>2</v>
      </c>
      <c r="L317" s="15">
        <v>10.295999999999999</v>
      </c>
      <c r="M317" s="126">
        <f>IF(L317="","",3.6*200/(L317))</f>
        <v>69.930069930069934</v>
      </c>
      <c r="P317" s="126" t="str">
        <f>IF(O317="","",3.6*200/(O317))</f>
        <v/>
      </c>
      <c r="S317" s="126" t="str">
        <f>IF(R317="","",3.6*200/(R317))</f>
        <v/>
      </c>
    </row>
    <row r="318" spans="1:19">
      <c r="A318" s="4" t="s">
        <v>160</v>
      </c>
      <c r="B318" s="4">
        <v>2022</v>
      </c>
      <c r="C318" s="76">
        <v>44696</v>
      </c>
      <c r="D318" s="4" t="s">
        <v>64</v>
      </c>
      <c r="E318" s="22" t="s">
        <v>536</v>
      </c>
      <c r="F318" s="80">
        <v>7</v>
      </c>
      <c r="G318" t="s">
        <v>21</v>
      </c>
      <c r="H318" t="s">
        <v>22</v>
      </c>
      <c r="I318" s="10">
        <f>(C318-VLOOKUP(G318,Riders!$A$2:$E$7777,4,FALSE))/365</f>
        <v>29.183561643835617</v>
      </c>
      <c r="J318">
        <v>2</v>
      </c>
      <c r="K318">
        <v>1</v>
      </c>
      <c r="L318" s="15">
        <v>10.884</v>
      </c>
      <c r="M318" s="126">
        <f>IF(L318="","",3.6*200/(L318))</f>
        <v>66.152149944873202</v>
      </c>
      <c r="P318" s="126" t="str">
        <f>IF(O318="","",3.6*200/(O318))</f>
        <v/>
      </c>
      <c r="S318" s="126" t="str">
        <f>IF(R318="","",3.6*200/(R318))</f>
        <v/>
      </c>
    </row>
    <row r="319" spans="1:19">
      <c r="A319" s="4" t="s">
        <v>160</v>
      </c>
      <c r="B319" s="4">
        <v>2022</v>
      </c>
      <c r="C319" s="76">
        <v>44696</v>
      </c>
      <c r="D319" s="4" t="s">
        <v>64</v>
      </c>
      <c r="E319" s="22" t="s">
        <v>536</v>
      </c>
      <c r="F319" s="80">
        <v>7</v>
      </c>
      <c r="G319" t="s">
        <v>45</v>
      </c>
      <c r="H319" t="s">
        <v>32</v>
      </c>
      <c r="I319" s="10">
        <f>(C319-VLOOKUP(G319,Riders!$A$2:$E$7777,4,FALSE))/365</f>
        <v>25.460273972602739</v>
      </c>
      <c r="J319">
        <v>11</v>
      </c>
      <c r="K319">
        <v>2</v>
      </c>
      <c r="L319" s="15">
        <v>11.295</v>
      </c>
      <c r="M319" s="126">
        <f>IF(L319="","",3.6*200/(L319))</f>
        <v>63.745019920318725</v>
      </c>
      <c r="P319" s="126" t="str">
        <f>IF(O319="","",3.6*200/(O319))</f>
        <v/>
      </c>
      <c r="S319" s="126" t="str">
        <f>IF(R319="","",3.6*200/(R319))</f>
        <v/>
      </c>
    </row>
    <row r="320" spans="1:19">
      <c r="A320" s="4" t="s">
        <v>160</v>
      </c>
      <c r="B320" s="4">
        <v>2022</v>
      </c>
      <c r="C320" s="76">
        <v>44696</v>
      </c>
      <c r="D320" s="4" t="s">
        <v>64</v>
      </c>
      <c r="E320" s="22" t="s">
        <v>536</v>
      </c>
      <c r="F320" s="80">
        <v>8</v>
      </c>
      <c r="G320" t="s">
        <v>293</v>
      </c>
      <c r="H320" t="s">
        <v>226</v>
      </c>
      <c r="I320" s="10">
        <f>(C320-VLOOKUP(G320,Riders!$A$2:$E$7777,4,FALSE))/365</f>
        <v>24.438356164383563</v>
      </c>
      <c r="J320">
        <v>6</v>
      </c>
      <c r="K320">
        <v>1</v>
      </c>
      <c r="L320" s="15">
        <v>10.034000000000001</v>
      </c>
      <c r="M320" s="126">
        <f>IF(L320="","",3.6*200/(L320))</f>
        <v>71.756029499701015</v>
      </c>
      <c r="P320" s="126" t="str">
        <f>IF(O320="","",3.6*200/(O320))</f>
        <v/>
      </c>
      <c r="S320" s="126" t="str">
        <f>IF(R320="","",3.6*200/(R320))</f>
        <v/>
      </c>
    </row>
    <row r="321" spans="1:19">
      <c r="A321" s="4" t="s">
        <v>160</v>
      </c>
      <c r="B321" s="4">
        <v>2022</v>
      </c>
      <c r="C321" s="76">
        <v>44696</v>
      </c>
      <c r="D321" s="4" t="s">
        <v>64</v>
      </c>
      <c r="E321" s="22" t="s">
        <v>536</v>
      </c>
      <c r="F321" s="80">
        <v>8</v>
      </c>
      <c r="G321" t="s">
        <v>123</v>
      </c>
      <c r="H321" t="s">
        <v>73</v>
      </c>
      <c r="I321" s="10">
        <f>(C321-VLOOKUP(G321,Riders!$A$2:$E$7777,4,FALSE))/365</f>
        <v>25.263013698630136</v>
      </c>
      <c r="J321">
        <v>12</v>
      </c>
      <c r="K321">
        <v>2</v>
      </c>
      <c r="L321" s="15">
        <v>10.086</v>
      </c>
      <c r="M321" s="126">
        <f>IF(L321="","",3.6*200/(L321))</f>
        <v>71.386079714455676</v>
      </c>
      <c r="P321" s="126" t="str">
        <f>IF(O321="","",3.6*200/(O321))</f>
        <v/>
      </c>
      <c r="S321" s="126" t="str">
        <f>IF(R321="","",3.6*200/(R321))</f>
        <v/>
      </c>
    </row>
    <row r="322" spans="1:19">
      <c r="A322" s="4" t="s">
        <v>160</v>
      </c>
      <c r="B322" s="4">
        <v>2022</v>
      </c>
      <c r="C322" s="76">
        <v>44696</v>
      </c>
      <c r="D322" s="4" t="s">
        <v>64</v>
      </c>
      <c r="E322" s="22" t="s">
        <v>537</v>
      </c>
      <c r="F322" s="80">
        <v>1</v>
      </c>
      <c r="G322" t="s">
        <v>99</v>
      </c>
      <c r="H322" t="s">
        <v>100</v>
      </c>
      <c r="I322" s="10">
        <f>(C322-VLOOKUP(G322,Riders!$A$2:$E$7777,4,FALSE))/365</f>
        <v>23.093150684931508</v>
      </c>
      <c r="J322">
        <v>1</v>
      </c>
      <c r="K322">
        <v>1</v>
      </c>
      <c r="L322" s="15">
        <v>10.629</v>
      </c>
      <c r="M322" s="126">
        <f>IF(L322="","",3.6*200/(L322))</f>
        <v>67.739204064352251</v>
      </c>
      <c r="N322">
        <v>1</v>
      </c>
      <c r="O322">
        <v>10.114000000000001</v>
      </c>
      <c r="P322" s="126">
        <f>IF(O322="","",3.6*200/(O322))</f>
        <v>71.188451651176578</v>
      </c>
      <c r="S322" s="126" t="str">
        <f>IF(R322="","",3.6*200/(R322))</f>
        <v/>
      </c>
    </row>
    <row r="323" spans="1:19">
      <c r="A323" s="4" t="s">
        <v>160</v>
      </c>
      <c r="B323" s="4">
        <v>2022</v>
      </c>
      <c r="C323" s="76">
        <v>44696</v>
      </c>
      <c r="D323" s="4" t="s">
        <v>64</v>
      </c>
      <c r="E323" s="22" t="s">
        <v>537</v>
      </c>
      <c r="F323" s="80">
        <v>1</v>
      </c>
      <c r="G323" t="s">
        <v>293</v>
      </c>
      <c r="H323" t="s">
        <v>226</v>
      </c>
      <c r="I323" s="10">
        <f>(C323-VLOOKUP(G323,Riders!$A$2:$E$7777,4,FALSE))/365</f>
        <v>24.438356164383563</v>
      </c>
      <c r="J323">
        <v>6</v>
      </c>
      <c r="K323">
        <v>2</v>
      </c>
      <c r="L323" s="101">
        <v>11.482999999999999</v>
      </c>
      <c r="M323" s="126">
        <f>IF(L323="","",3.6*200/(L323))</f>
        <v>62.701384655577819</v>
      </c>
      <c r="N323">
        <v>2</v>
      </c>
      <c r="O323">
        <v>10.209000000000001</v>
      </c>
      <c r="P323" s="126">
        <f>IF(O323="","",3.6*200/(O323))</f>
        <v>70.52600646488392</v>
      </c>
      <c r="S323" s="126" t="str">
        <f>IF(R323="","",3.6*200/(R323))</f>
        <v/>
      </c>
    </row>
    <row r="324" spans="1:19">
      <c r="A324" s="4" t="s">
        <v>160</v>
      </c>
      <c r="B324" s="4">
        <v>2022</v>
      </c>
      <c r="C324" s="76">
        <v>44696</v>
      </c>
      <c r="D324" s="4" t="s">
        <v>64</v>
      </c>
      <c r="E324" s="22" t="s">
        <v>537</v>
      </c>
      <c r="F324" s="80">
        <v>2</v>
      </c>
      <c r="G324" t="s">
        <v>21</v>
      </c>
      <c r="H324" t="s">
        <v>22</v>
      </c>
      <c r="I324" s="10">
        <f>(C324-VLOOKUP(G324,Riders!$A$2:$E$7777,4,FALSE))/365</f>
        <v>29.183561643835617</v>
      </c>
      <c r="J324">
        <v>2</v>
      </c>
      <c r="K324">
        <v>2</v>
      </c>
      <c r="L324" s="101">
        <v>10.046000000000001</v>
      </c>
      <c r="M324" s="126">
        <f>IF(L324="","",3.6*200/(L324))</f>
        <v>71.670316543898068</v>
      </c>
      <c r="N324">
        <v>1</v>
      </c>
      <c r="O324">
        <v>9.9190000000000005</v>
      </c>
      <c r="P324" s="126">
        <f>IF(O324="","",3.6*200/(O324))</f>
        <v>72.587962496219376</v>
      </c>
      <c r="Q324">
        <v>1</v>
      </c>
      <c r="R324">
        <v>10.135</v>
      </c>
      <c r="S324" s="126">
        <f>IF(R324="","",3.6*200/(R324))</f>
        <v>71.040947212629504</v>
      </c>
    </row>
    <row r="325" spans="1:19">
      <c r="A325" s="4" t="s">
        <v>160</v>
      </c>
      <c r="B325" s="4">
        <v>2022</v>
      </c>
      <c r="C325" s="76">
        <v>44696</v>
      </c>
      <c r="D325" s="4" t="s">
        <v>64</v>
      </c>
      <c r="E325" s="22" t="s">
        <v>537</v>
      </c>
      <c r="F325" s="80">
        <v>2</v>
      </c>
      <c r="G325" t="s">
        <v>104</v>
      </c>
      <c r="H325" t="s">
        <v>100</v>
      </c>
      <c r="I325" s="10">
        <f>(C325-VLOOKUP(G325,Riders!$A$2:$E$7777,4,FALSE))/365</f>
        <v>29.742465753424657</v>
      </c>
      <c r="J325">
        <v>5</v>
      </c>
      <c r="K325">
        <v>1</v>
      </c>
      <c r="L325" s="101">
        <v>9.9830000000000005</v>
      </c>
      <c r="M325" s="126">
        <f>IF(L325="","",3.6*200/(L325))</f>
        <v>72.122608434338375</v>
      </c>
      <c r="N325">
        <v>2</v>
      </c>
      <c r="O325">
        <v>9.9380000000000006</v>
      </c>
      <c r="P325" s="126">
        <f>IF(O325="","",3.6*200/(O325))</f>
        <v>72.449184946669348</v>
      </c>
      <c r="Q325">
        <v>2</v>
      </c>
      <c r="R325">
        <v>11.436</v>
      </c>
      <c r="S325" s="126">
        <f>IF(R325="","",3.6*200/(R325))</f>
        <v>62.959076600209862</v>
      </c>
    </row>
    <row r="326" spans="1:19">
      <c r="A326" s="4" t="s">
        <v>160</v>
      </c>
      <c r="B326" s="4">
        <v>2022</v>
      </c>
      <c r="C326" s="76">
        <v>44696</v>
      </c>
      <c r="D326" s="4" t="s">
        <v>64</v>
      </c>
      <c r="E326" s="22" t="s">
        <v>537</v>
      </c>
      <c r="F326" s="80">
        <v>3</v>
      </c>
      <c r="G326" t="s">
        <v>200</v>
      </c>
      <c r="H326" t="s">
        <v>44</v>
      </c>
      <c r="I326" s="10">
        <f>(C326-VLOOKUP(G326,Riders!$A$2:$E$7777,4,FALSE))/365</f>
        <v>26.838356164383562</v>
      </c>
      <c r="J326">
        <v>4</v>
      </c>
      <c r="K326">
        <v>1</v>
      </c>
      <c r="L326" s="101">
        <v>10.095000000000001</v>
      </c>
      <c r="M326" s="126">
        <f>IF(L326="","",3.6*200/(L326))</f>
        <v>71.322436849925708</v>
      </c>
      <c r="N326">
        <v>1</v>
      </c>
      <c r="O326">
        <v>10.26</v>
      </c>
      <c r="P326" s="126">
        <f>IF(O326="","",3.6*200/(O326))</f>
        <v>70.175438596491233</v>
      </c>
      <c r="S326" s="126" t="str">
        <f>IF(R326="","",3.6*200/(R326))</f>
        <v/>
      </c>
    </row>
    <row r="327" spans="1:19">
      <c r="A327" s="4" t="s">
        <v>160</v>
      </c>
      <c r="B327" s="4">
        <v>2022</v>
      </c>
      <c r="C327" s="76">
        <v>44696</v>
      </c>
      <c r="D327" s="4" t="s">
        <v>64</v>
      </c>
      <c r="E327" s="22" t="s">
        <v>537</v>
      </c>
      <c r="F327" s="80">
        <v>3</v>
      </c>
      <c r="G327" t="s">
        <v>105</v>
      </c>
      <c r="H327" t="s">
        <v>166</v>
      </c>
      <c r="I327" s="10">
        <f>(C327-VLOOKUP(G327,Riders!$A$2:$E$7777,4,FALSE))/365</f>
        <v>29.427397260273974</v>
      </c>
      <c r="J327">
        <v>7</v>
      </c>
      <c r="K327">
        <v>2</v>
      </c>
      <c r="L327" s="101">
        <v>10.217000000000001</v>
      </c>
      <c r="M327" s="126">
        <f>IF(L327="","",3.6*200/(L327))</f>
        <v>70.470783987471862</v>
      </c>
      <c r="N327">
        <v>2</v>
      </c>
      <c r="O327">
        <v>10.315999999999999</v>
      </c>
      <c r="P327" s="126">
        <f>IF(O327="","",3.6*200/(O327))</f>
        <v>69.794493989918578</v>
      </c>
      <c r="S327" s="126" t="str">
        <f>IF(R327="","",3.6*200/(R327))</f>
        <v/>
      </c>
    </row>
    <row r="328" spans="1:19">
      <c r="A328" s="4" t="s">
        <v>160</v>
      </c>
      <c r="B328" s="4">
        <v>2022</v>
      </c>
      <c r="C328" s="76">
        <v>44696</v>
      </c>
      <c r="D328" s="4" t="s">
        <v>64</v>
      </c>
      <c r="E328" s="22" t="s">
        <v>537</v>
      </c>
      <c r="F328" s="80">
        <v>4</v>
      </c>
      <c r="G328" t="s">
        <v>110</v>
      </c>
      <c r="H328" t="s">
        <v>73</v>
      </c>
      <c r="I328" s="10">
        <f>(C328-VLOOKUP(G328,Riders!$A$2:$E$7777,4,FALSE))/365</f>
        <v>25.076712328767123</v>
      </c>
      <c r="J328">
        <v>3</v>
      </c>
      <c r="K328">
        <v>1</v>
      </c>
      <c r="L328" s="101">
        <v>10.257</v>
      </c>
      <c r="M328" s="126">
        <f>IF(L328="","",3.6*200/(L328))</f>
        <v>70.195963732085403</v>
      </c>
      <c r="N328">
        <v>1</v>
      </c>
      <c r="O328">
        <v>10.284000000000001</v>
      </c>
      <c r="P328" s="126">
        <f>IF(O328="","",3.6*200/(O328))</f>
        <v>70.01166861143524</v>
      </c>
      <c r="S328" s="126" t="str">
        <f>IF(R328="","",3.6*200/(R328))</f>
        <v/>
      </c>
    </row>
    <row r="329" spans="1:19">
      <c r="A329" s="4" t="s">
        <v>160</v>
      </c>
      <c r="B329" s="4">
        <v>2022</v>
      </c>
      <c r="C329" s="76">
        <v>44696</v>
      </c>
      <c r="D329" s="4" t="s">
        <v>64</v>
      </c>
      <c r="E329" s="22" t="s">
        <v>537</v>
      </c>
      <c r="F329" s="80">
        <v>4</v>
      </c>
      <c r="G329" t="s">
        <v>29</v>
      </c>
      <c r="H329" t="s">
        <v>30</v>
      </c>
      <c r="I329" s="10">
        <f>(C329-VLOOKUP(G329,Riders!$A$2:$E$7777,4,FALSE))/365</f>
        <v>26.224657534246575</v>
      </c>
      <c r="J329">
        <v>8</v>
      </c>
      <c r="K329">
        <v>2</v>
      </c>
      <c r="L329" s="101">
        <v>10.283999999999999</v>
      </c>
      <c r="M329" s="126">
        <f>IF(L329="","",3.6*200/(L329))</f>
        <v>70.01166861143524</v>
      </c>
      <c r="N329">
        <v>2</v>
      </c>
      <c r="O329">
        <v>10.433</v>
      </c>
      <c r="P329" s="126">
        <f>IF(O329="","",3.6*200/(O329))</f>
        <v>69.011789514041979</v>
      </c>
      <c r="S329" s="126" t="str">
        <f>IF(R329="","",3.6*200/(R329))</f>
        <v/>
      </c>
    </row>
    <row r="330" spans="1:19">
      <c r="A330" s="4" t="s">
        <v>160</v>
      </c>
      <c r="B330" s="4">
        <v>2022</v>
      </c>
      <c r="C330" s="76">
        <v>44696</v>
      </c>
      <c r="D330" s="4" t="s">
        <v>64</v>
      </c>
      <c r="E330" s="22" t="s">
        <v>538</v>
      </c>
      <c r="F330" s="80">
        <v>1</v>
      </c>
      <c r="G330" t="s">
        <v>99</v>
      </c>
      <c r="H330" t="s">
        <v>100</v>
      </c>
      <c r="I330" s="10">
        <f>(C330-VLOOKUP(G330,Riders!$A$2:$E$7777,4,FALSE))/365</f>
        <v>23.093150684931508</v>
      </c>
      <c r="J330">
        <v>1</v>
      </c>
      <c r="K330">
        <v>1</v>
      </c>
      <c r="L330" s="101">
        <v>9.8689999999999998</v>
      </c>
      <c r="M330" s="126">
        <f>IF(L330="","",3.6*200/(L330))</f>
        <v>72.955719931097377</v>
      </c>
      <c r="N330">
        <v>1</v>
      </c>
      <c r="O330">
        <v>9.83</v>
      </c>
      <c r="P330" s="126">
        <f>IF(O330="","",3.6*200/(O330))</f>
        <v>73.24516785350967</v>
      </c>
      <c r="S330" s="126" t="str">
        <f>IF(R330="","",3.6*200/(R330))</f>
        <v/>
      </c>
    </row>
    <row r="331" spans="1:19">
      <c r="A331" s="4" t="s">
        <v>160</v>
      </c>
      <c r="B331" s="4">
        <v>2022</v>
      </c>
      <c r="C331" s="76">
        <v>44696</v>
      </c>
      <c r="D331" s="4" t="s">
        <v>64</v>
      </c>
      <c r="E331" s="22" t="s">
        <v>538</v>
      </c>
      <c r="F331" s="80">
        <v>1</v>
      </c>
      <c r="G331" t="s">
        <v>110</v>
      </c>
      <c r="H331" t="s">
        <v>73</v>
      </c>
      <c r="I331" s="10">
        <f>(C331-VLOOKUP(G331,Riders!$A$2:$E$7777,4,FALSE))/365</f>
        <v>25.076712328767123</v>
      </c>
      <c r="J331">
        <v>3</v>
      </c>
      <c r="K331">
        <v>2</v>
      </c>
      <c r="L331" s="101">
        <v>10.154999999999999</v>
      </c>
      <c r="M331" s="126">
        <f>IF(L331="","",3.6*200/(L331))</f>
        <v>70.901033973412112</v>
      </c>
      <c r="N331">
        <v>2</v>
      </c>
      <c r="O331">
        <v>10.01</v>
      </c>
      <c r="P331" s="126">
        <f>IF(O331="","",3.6*200/(O331))</f>
        <v>71.92807192807193</v>
      </c>
      <c r="S331" s="126" t="str">
        <f>IF(R331="","",3.6*200/(R331))</f>
        <v/>
      </c>
    </row>
    <row r="332" spans="1:19">
      <c r="A332" s="4" t="s">
        <v>160</v>
      </c>
      <c r="B332" s="4">
        <v>2022</v>
      </c>
      <c r="C332" s="76">
        <v>44696</v>
      </c>
      <c r="D332" s="4" t="s">
        <v>64</v>
      </c>
      <c r="E332" s="22" t="s">
        <v>538</v>
      </c>
      <c r="F332" s="80">
        <v>2</v>
      </c>
      <c r="G332" t="s">
        <v>21</v>
      </c>
      <c r="H332" t="s">
        <v>22</v>
      </c>
      <c r="I332" s="10">
        <f>(C332-VLOOKUP(G332,Riders!$A$2:$E$7777,4,FALSE))/365</f>
        <v>29.183561643835617</v>
      </c>
      <c r="J332">
        <v>2</v>
      </c>
      <c r="K332">
        <v>2</v>
      </c>
      <c r="L332" s="101">
        <v>10.214</v>
      </c>
      <c r="M332" s="126">
        <f>IF(L332="","",3.6*200/(L332))</f>
        <v>70.491482279224584</v>
      </c>
      <c r="N332">
        <v>1</v>
      </c>
      <c r="O332">
        <v>10.183999999999999</v>
      </c>
      <c r="P332" s="126">
        <f>IF(O332="","",3.6*200/(O332))</f>
        <v>70.699135899450127</v>
      </c>
      <c r="Q332">
        <v>1</v>
      </c>
      <c r="R332">
        <v>10.331</v>
      </c>
      <c r="S332" s="126">
        <f>IF(R332="","",3.6*200/(R332))</f>
        <v>69.693156519214014</v>
      </c>
    </row>
    <row r="333" spans="1:19">
      <c r="A333" s="4" t="s">
        <v>160</v>
      </c>
      <c r="B333" s="4">
        <v>2022</v>
      </c>
      <c r="C333" s="76">
        <v>44696</v>
      </c>
      <c r="D333" s="4" t="s">
        <v>64</v>
      </c>
      <c r="E333" s="22" t="s">
        <v>538</v>
      </c>
      <c r="F333" s="80">
        <v>2</v>
      </c>
      <c r="G333" t="s">
        <v>200</v>
      </c>
      <c r="H333" t="s">
        <v>44</v>
      </c>
      <c r="I333" s="10">
        <f>(C333-VLOOKUP(G333,Riders!$A$2:$E$7777,4,FALSE))/365</f>
        <v>26.838356164383562</v>
      </c>
      <c r="J333">
        <v>4</v>
      </c>
      <c r="K333">
        <v>1</v>
      </c>
      <c r="L333" s="101">
        <v>10.122</v>
      </c>
      <c r="M333" s="126">
        <f>IF(L333="","",3.6*200/(L333))</f>
        <v>71.132187314759932</v>
      </c>
      <c r="N333">
        <v>2</v>
      </c>
      <c r="O333">
        <v>10.199</v>
      </c>
      <c r="P333" s="126">
        <f>IF(O333="","",3.6*200/(O333))</f>
        <v>70.595156387881161</v>
      </c>
      <c r="Q333">
        <v>2</v>
      </c>
      <c r="R333">
        <v>10.695</v>
      </c>
      <c r="S333" s="126">
        <f>IF(R333="","",3.6*200/(R333))</f>
        <v>67.321178120617105</v>
      </c>
    </row>
    <row r="334" spans="1:19">
      <c r="A334" s="4" t="s">
        <v>160</v>
      </c>
      <c r="B334" s="4">
        <v>2022</v>
      </c>
      <c r="C334" s="76">
        <v>44696</v>
      </c>
      <c r="D334" s="4" t="s">
        <v>64</v>
      </c>
      <c r="E334" s="22" t="s">
        <v>62</v>
      </c>
      <c r="F334" s="153" t="s">
        <v>539</v>
      </c>
      <c r="G334" t="s">
        <v>99</v>
      </c>
      <c r="H334" t="s">
        <v>100</v>
      </c>
      <c r="I334" s="10">
        <f>(C334-VLOOKUP(G334,Riders!$A$2:$E$7777,4,FALSE))/365</f>
        <v>23.093150684931508</v>
      </c>
      <c r="J334">
        <v>1</v>
      </c>
      <c r="K334">
        <v>1</v>
      </c>
      <c r="L334" s="101">
        <v>9.9559999999999995</v>
      </c>
      <c r="M334" s="126">
        <f>IF(L334="","",3.6*200/(L334))</f>
        <v>72.318200080353563</v>
      </c>
      <c r="N334">
        <v>1</v>
      </c>
      <c r="O334">
        <v>9.9450000000000003</v>
      </c>
      <c r="P334" s="126">
        <f>IF(O334="","",3.6*200/(O334))</f>
        <v>72.398190045248867</v>
      </c>
      <c r="S334" s="126" t="str">
        <f>IF(R334="","",3.6*200/(R334))</f>
        <v/>
      </c>
    </row>
    <row r="335" spans="1:19">
      <c r="A335" s="4" t="s">
        <v>160</v>
      </c>
      <c r="B335" s="4">
        <v>2022</v>
      </c>
      <c r="C335" s="76">
        <v>44696</v>
      </c>
      <c r="D335" s="4" t="s">
        <v>64</v>
      </c>
      <c r="E335" s="22" t="s">
        <v>62</v>
      </c>
      <c r="F335" s="153" t="s">
        <v>539</v>
      </c>
      <c r="G335" t="s">
        <v>21</v>
      </c>
      <c r="H335" t="s">
        <v>22</v>
      </c>
      <c r="I335" s="10">
        <f>(C335-VLOOKUP(G335,Riders!$A$2:$E$7777,4,FALSE))/365</f>
        <v>29.183561643835617</v>
      </c>
      <c r="J335">
        <v>2</v>
      </c>
      <c r="K335">
        <v>2</v>
      </c>
      <c r="L335" s="15">
        <v>10.161999999999999</v>
      </c>
      <c r="M335" s="126">
        <f>IF(L335="","",3.6*200/(L335))</f>
        <v>70.852194449911437</v>
      </c>
      <c r="N335">
        <v>2</v>
      </c>
      <c r="O335">
        <v>15.193999999999999</v>
      </c>
      <c r="P335" s="126">
        <f>IF(O335="","",3.6*200/(O335))</f>
        <v>47.387126497301573</v>
      </c>
      <c r="S335" s="126" t="str">
        <f>IF(R335="","",3.6*200/(R335))</f>
        <v/>
      </c>
    </row>
    <row r="336" spans="1:19">
      <c r="A336" s="4" t="s">
        <v>160</v>
      </c>
      <c r="B336" s="4">
        <v>2022</v>
      </c>
      <c r="C336" s="76">
        <v>44696</v>
      </c>
      <c r="D336" s="4" t="s">
        <v>64</v>
      </c>
      <c r="E336" s="22" t="s">
        <v>62</v>
      </c>
      <c r="F336" s="153" t="s">
        <v>540</v>
      </c>
      <c r="G336" t="s">
        <v>110</v>
      </c>
      <c r="H336" t="s">
        <v>73</v>
      </c>
      <c r="I336" s="10">
        <f>(C336-VLOOKUP(G336,Riders!$A$2:$E$7777,4,FALSE))/365</f>
        <v>25.076712328767123</v>
      </c>
      <c r="J336">
        <v>3</v>
      </c>
      <c r="K336">
        <v>1</v>
      </c>
      <c r="L336" s="15">
        <v>10.285</v>
      </c>
      <c r="M336" s="126">
        <f>IF(L336="","",3.6*200/(L336))</f>
        <v>70.004861448711722</v>
      </c>
      <c r="N336">
        <v>1</v>
      </c>
      <c r="O336">
        <v>10.315</v>
      </c>
      <c r="P336" s="126">
        <f>IF(O336="","",3.6*200/(O336))</f>
        <v>69.801260300533201</v>
      </c>
      <c r="S336" s="126" t="str">
        <f>IF(R336="","",3.6*200/(R336))</f>
        <v/>
      </c>
    </row>
    <row r="337" spans="1:19">
      <c r="A337" s="4" t="s">
        <v>160</v>
      </c>
      <c r="B337" s="4">
        <v>2022</v>
      </c>
      <c r="C337" s="76">
        <v>44696</v>
      </c>
      <c r="D337" s="4" t="s">
        <v>64</v>
      </c>
      <c r="E337" s="22" t="s">
        <v>62</v>
      </c>
      <c r="F337" s="153" t="s">
        <v>540</v>
      </c>
      <c r="G337" t="s">
        <v>200</v>
      </c>
      <c r="H337" t="s">
        <v>44</v>
      </c>
      <c r="I337" s="10">
        <f>(C337-VLOOKUP(G337,Riders!$A$2:$E$7777,4,FALSE))/365</f>
        <v>26.838356164383562</v>
      </c>
      <c r="J337">
        <v>4</v>
      </c>
      <c r="K337">
        <v>2</v>
      </c>
      <c r="L337" s="15">
        <v>10.49</v>
      </c>
      <c r="M337" s="126">
        <f>IF(L337="","",3.6*200/(L337))</f>
        <v>68.636796949475695</v>
      </c>
      <c r="N337">
        <v>2</v>
      </c>
      <c r="O337">
        <v>10.458</v>
      </c>
      <c r="P337" s="126">
        <f>IF(O337="","",3.6*200/(O337))</f>
        <v>68.846815834767639</v>
      </c>
      <c r="S337" s="126" t="str">
        <f>IF(R337="","",3.6*200/(R337))</f>
        <v/>
      </c>
    </row>
    <row r="338" spans="1:19">
      <c r="A338" s="1" t="s">
        <v>63</v>
      </c>
      <c r="B338" s="1">
        <v>2022</v>
      </c>
      <c r="C338" s="76">
        <v>44675</v>
      </c>
      <c r="D338" s="1" t="s">
        <v>64</v>
      </c>
      <c r="E338" s="22" t="s">
        <v>533</v>
      </c>
      <c r="F338">
        <v>1</v>
      </c>
      <c r="G338" t="s">
        <v>68</v>
      </c>
      <c r="H338" t="s">
        <v>28</v>
      </c>
      <c r="I338" s="10">
        <f>(C338-VLOOKUP(G338,Riders!$A$2:$E$7777,4,FALSE))/365</f>
        <v>21.745205479452054</v>
      </c>
      <c r="J338">
        <v>28</v>
      </c>
      <c r="K338">
        <v>2</v>
      </c>
      <c r="L338" s="15">
        <v>10.728999999999999</v>
      </c>
      <c r="M338" s="126">
        <f>IF(L338="","",3.6*200/(L338))</f>
        <v>67.10783856836612</v>
      </c>
      <c r="P338" s="126" t="str">
        <f>IF(O338="","",3.6*200/(O338))</f>
        <v/>
      </c>
      <c r="S338" s="126" t="str">
        <f>IF(R338="","",3.6*200/(R338))</f>
        <v/>
      </c>
    </row>
    <row r="339" spans="1:19">
      <c r="A339" s="1" t="s">
        <v>63</v>
      </c>
      <c r="B339" s="1">
        <v>2022</v>
      </c>
      <c r="C339" s="76">
        <v>44675</v>
      </c>
      <c r="D339" s="1" t="s">
        <v>64</v>
      </c>
      <c r="E339" s="22" t="s">
        <v>533</v>
      </c>
      <c r="F339">
        <v>1</v>
      </c>
      <c r="G339" t="s">
        <v>112</v>
      </c>
      <c r="H339" t="s">
        <v>100</v>
      </c>
      <c r="I339" s="10">
        <f>(C339-VLOOKUP(G339,Riders!$A$2:$E$7777,4,FALSE))/365</f>
        <v>22.202739726027396</v>
      </c>
      <c r="J339">
        <v>6</v>
      </c>
      <c r="K339">
        <v>1</v>
      </c>
      <c r="L339" s="15">
        <v>10.683</v>
      </c>
      <c r="M339" s="126">
        <f>IF(L339="","",3.6*200/(L339))</f>
        <v>67.396798652064021</v>
      </c>
      <c r="P339" s="126" t="str">
        <f>IF(O339="","",3.6*200/(O339))</f>
        <v/>
      </c>
      <c r="S339" s="126" t="str">
        <f>IF(R339="","",3.6*200/(R339))</f>
        <v/>
      </c>
    </row>
    <row r="340" spans="1:19">
      <c r="A340" s="1" t="s">
        <v>63</v>
      </c>
      <c r="B340" s="1">
        <v>2022</v>
      </c>
      <c r="C340" s="76">
        <v>44675</v>
      </c>
      <c r="D340" s="1" t="s">
        <v>64</v>
      </c>
      <c r="E340" s="22" t="s">
        <v>533</v>
      </c>
      <c r="F340">
        <v>2</v>
      </c>
      <c r="G340" t="s">
        <v>99</v>
      </c>
      <c r="H340" t="s">
        <v>100</v>
      </c>
      <c r="I340" s="10">
        <f>(C340-VLOOKUP(G340,Riders!$A$2:$E$7777,4,FALSE))/365</f>
        <v>23.035616438356165</v>
      </c>
      <c r="J340">
        <v>2</v>
      </c>
      <c r="K340">
        <v>1</v>
      </c>
      <c r="L340" s="15">
        <v>10.403</v>
      </c>
      <c r="M340" s="126">
        <f>IF(L340="","",3.6*200/(L340))</f>
        <v>69.210804575603191</v>
      </c>
      <c r="P340" s="126" t="str">
        <f>IF(O340="","",3.6*200/(O340))</f>
        <v/>
      </c>
      <c r="S340" s="126" t="str">
        <f>IF(R340="","",3.6*200/(R340))</f>
        <v/>
      </c>
    </row>
    <row r="341" spans="1:19">
      <c r="A341" s="1" t="s">
        <v>63</v>
      </c>
      <c r="B341" s="1">
        <v>2022</v>
      </c>
      <c r="C341" s="76">
        <v>44675</v>
      </c>
      <c r="D341" s="1" t="s">
        <v>64</v>
      </c>
      <c r="E341" s="22" t="s">
        <v>533</v>
      </c>
      <c r="F341">
        <v>2</v>
      </c>
      <c r="G341" t="s">
        <v>39</v>
      </c>
      <c r="H341" t="s">
        <v>40</v>
      </c>
      <c r="I341" s="10">
        <f>(C341-VLOOKUP(G341,Riders!$A$2:$E$7777,4,FALSE))/365</f>
        <v>29.224657534246575</v>
      </c>
      <c r="J341">
        <v>27</v>
      </c>
      <c r="K341">
        <v>2</v>
      </c>
      <c r="L341" s="15">
        <v>10.498000000000001</v>
      </c>
      <c r="M341" s="126">
        <f>IF(L341="","",3.6*200/(L341))</f>
        <v>68.584492284244604</v>
      </c>
      <c r="P341" s="126" t="str">
        <f>IF(O341="","",3.6*200/(O341))</f>
        <v/>
      </c>
      <c r="S341" s="126" t="str">
        <f>IF(R341="","",3.6*200/(R341))</f>
        <v/>
      </c>
    </row>
    <row r="342" spans="1:19">
      <c r="A342" s="1" t="s">
        <v>63</v>
      </c>
      <c r="B342" s="1">
        <v>2022</v>
      </c>
      <c r="C342" s="76">
        <v>44675</v>
      </c>
      <c r="D342" s="1" t="s">
        <v>64</v>
      </c>
      <c r="E342" s="22" t="s">
        <v>533</v>
      </c>
      <c r="F342">
        <v>3</v>
      </c>
      <c r="G342" t="s">
        <v>34</v>
      </c>
      <c r="H342" t="s">
        <v>35</v>
      </c>
      <c r="I342" s="10">
        <f>(C342-VLOOKUP(G342,Riders!$A$2:$E$7777,4,FALSE))/365</f>
        <v>23.923287671232877</v>
      </c>
      <c r="J342">
        <v>26</v>
      </c>
      <c r="K342">
        <v>2</v>
      </c>
      <c r="L342" s="15">
        <v>10.609</v>
      </c>
      <c r="M342" s="126">
        <f>IF(L342="","",3.6*200/(L342))</f>
        <v>67.86690545763031</v>
      </c>
      <c r="P342" s="126" t="str">
        <f>IF(O342="","",3.6*200/(O342))</f>
        <v/>
      </c>
      <c r="S342" s="126" t="str">
        <f>IF(R342="","",3.6*200/(R342))</f>
        <v/>
      </c>
    </row>
    <row r="343" spans="1:19">
      <c r="A343" s="1" t="s">
        <v>63</v>
      </c>
      <c r="B343" s="1">
        <v>2022</v>
      </c>
      <c r="C343" s="76">
        <v>44675</v>
      </c>
      <c r="D343" s="1" t="s">
        <v>64</v>
      </c>
      <c r="E343" s="22" t="s">
        <v>533</v>
      </c>
      <c r="F343">
        <v>4</v>
      </c>
      <c r="G343" t="s">
        <v>170</v>
      </c>
      <c r="H343" t="s">
        <v>40</v>
      </c>
      <c r="I343" s="10">
        <f>(C343-VLOOKUP(G343,Riders!$A$2:$E$7777,4,FALSE))/365</f>
        <v>23.526027397260275</v>
      </c>
      <c r="J343">
        <v>9</v>
      </c>
      <c r="K343">
        <v>1</v>
      </c>
      <c r="L343" s="15">
        <v>10.481999999999999</v>
      </c>
      <c r="M343" s="126">
        <f>IF(L343="","",3.6*200/(L343))</f>
        <v>68.689181453921009</v>
      </c>
      <c r="P343" s="126" t="str">
        <f>IF(O343="","",3.6*200/(O343))</f>
        <v/>
      </c>
      <c r="S343" s="126" t="str">
        <f>IF(R343="","",3.6*200/(R343))</f>
        <v/>
      </c>
    </row>
    <row r="344" spans="1:19">
      <c r="A344" s="1" t="s">
        <v>63</v>
      </c>
      <c r="B344" s="1">
        <v>2022</v>
      </c>
      <c r="C344" s="76">
        <v>44675</v>
      </c>
      <c r="D344" s="1" t="s">
        <v>64</v>
      </c>
      <c r="E344" s="22" t="s">
        <v>533</v>
      </c>
      <c r="F344">
        <v>4</v>
      </c>
      <c r="G344" t="s">
        <v>178</v>
      </c>
      <c r="H344" t="s">
        <v>166</v>
      </c>
      <c r="I344" s="10">
        <f>(C344-VLOOKUP(G344,Riders!$A$2:$E$7777,4,FALSE))/365</f>
        <v>29.6</v>
      </c>
      <c r="J344">
        <v>25</v>
      </c>
      <c r="K344">
        <v>2</v>
      </c>
      <c r="L344" s="15">
        <v>10.495999999999999</v>
      </c>
      <c r="M344" s="126">
        <f>IF(L344="","",3.6*200/(L344))</f>
        <v>68.597560975609767</v>
      </c>
      <c r="P344" s="126" t="str">
        <f>IF(O344="","",3.6*200/(O344))</f>
        <v/>
      </c>
      <c r="S344" s="126" t="str">
        <f>IF(R344="","",3.6*200/(R344))</f>
        <v/>
      </c>
    </row>
    <row r="345" spans="1:19">
      <c r="A345" s="1" t="s">
        <v>63</v>
      </c>
      <c r="B345" s="1">
        <v>2022</v>
      </c>
      <c r="C345" s="76">
        <v>44675</v>
      </c>
      <c r="D345" s="1" t="s">
        <v>64</v>
      </c>
      <c r="E345" s="22" t="s">
        <v>533</v>
      </c>
      <c r="F345">
        <v>5</v>
      </c>
      <c r="G345" t="s">
        <v>132</v>
      </c>
      <c r="H345" t="s">
        <v>32</v>
      </c>
      <c r="I345" s="10">
        <f>(C345-VLOOKUP(G345,Riders!$A$2:$E$7777,4,FALSE))/365</f>
        <v>22.523287671232875</v>
      </c>
      <c r="J345">
        <v>8</v>
      </c>
      <c r="K345">
        <v>1</v>
      </c>
      <c r="L345" s="15">
        <v>10.206</v>
      </c>
      <c r="M345" s="126">
        <f>IF(L345="","",3.6*200/(L345))</f>
        <v>70.546737213403887</v>
      </c>
      <c r="P345" s="126" t="str">
        <f>IF(O345="","",3.6*200/(O345))</f>
        <v/>
      </c>
      <c r="S345" s="126" t="str">
        <f>IF(R345="","",3.6*200/(R345))</f>
        <v/>
      </c>
    </row>
    <row r="346" spans="1:19">
      <c r="A346" s="1" t="s">
        <v>63</v>
      </c>
      <c r="B346" s="1">
        <v>2022</v>
      </c>
      <c r="C346" s="76">
        <v>44675</v>
      </c>
      <c r="D346" s="1" t="s">
        <v>64</v>
      </c>
      <c r="E346" s="22" t="s">
        <v>533</v>
      </c>
      <c r="F346">
        <v>5</v>
      </c>
      <c r="G346" t="s">
        <v>177</v>
      </c>
      <c r="H346" t="s">
        <v>140</v>
      </c>
      <c r="I346" s="10">
        <f>(C346-VLOOKUP(G346,Riders!$A$2:$E$7777,4,FALSE))/365</f>
        <v>20.515068493150686</v>
      </c>
      <c r="J346">
        <v>24</v>
      </c>
      <c r="K346">
        <v>2</v>
      </c>
      <c r="L346" s="15">
        <v>10.732999999999999</v>
      </c>
      <c r="M346" s="126">
        <f>IF(L346="","",3.6*200/(L346))</f>
        <v>67.082828659275137</v>
      </c>
      <c r="P346" s="126" t="str">
        <f>IF(O346="","",3.6*200/(O346))</f>
        <v/>
      </c>
      <c r="S346" s="126" t="str">
        <f>IF(R346="","",3.6*200/(R346))</f>
        <v/>
      </c>
    </row>
    <row r="347" spans="1:19">
      <c r="A347" s="1" t="s">
        <v>63</v>
      </c>
      <c r="B347" s="1">
        <v>2022</v>
      </c>
      <c r="C347" s="76">
        <v>44675</v>
      </c>
      <c r="D347" s="1" t="s">
        <v>64</v>
      </c>
      <c r="E347" s="22" t="s">
        <v>533</v>
      </c>
      <c r="F347">
        <v>6</v>
      </c>
      <c r="G347" t="s">
        <v>48</v>
      </c>
      <c r="H347" t="s">
        <v>42</v>
      </c>
      <c r="I347" s="10">
        <f>(C347-VLOOKUP(G347,Riders!$A$2:$E$7777,4,FALSE))/365</f>
        <v>27.780821917808218</v>
      </c>
      <c r="J347">
        <v>16</v>
      </c>
      <c r="K347">
        <v>1</v>
      </c>
      <c r="L347" s="15">
        <v>10.382999999999999</v>
      </c>
      <c r="M347" s="126">
        <f>IF(L347="","",3.6*200/(L347))</f>
        <v>69.344120196475018</v>
      </c>
      <c r="P347" s="126" t="str">
        <f>IF(O347="","",3.6*200/(O347))</f>
        <v/>
      </c>
      <c r="S347" s="126" t="str">
        <f>IF(R347="","",3.6*200/(R347))</f>
        <v/>
      </c>
    </row>
    <row r="348" spans="1:19">
      <c r="A348" s="1" t="s">
        <v>63</v>
      </c>
      <c r="B348" s="1">
        <v>2022</v>
      </c>
      <c r="C348" s="76">
        <v>44675</v>
      </c>
      <c r="D348" s="1" t="s">
        <v>64</v>
      </c>
      <c r="E348" s="22" t="s">
        <v>533</v>
      </c>
      <c r="F348">
        <v>6</v>
      </c>
      <c r="G348" t="s">
        <v>38</v>
      </c>
      <c r="H348" t="s">
        <v>28</v>
      </c>
      <c r="I348" s="10">
        <f>(C348-VLOOKUP(G348,Riders!$A$2:$E$7777,4,FALSE))/365</f>
        <v>26.273972602739725</v>
      </c>
      <c r="J348">
        <v>17</v>
      </c>
      <c r="K348">
        <v>2</v>
      </c>
      <c r="L348" s="15">
        <v>10.390999999999998</v>
      </c>
      <c r="M348" s="126">
        <f>IF(L348="","",3.6*200/(L348))</f>
        <v>69.290732364546258</v>
      </c>
      <c r="P348" s="126" t="str">
        <f>IF(O348="","",3.6*200/(O348))</f>
        <v/>
      </c>
      <c r="S348" s="126" t="str">
        <f>IF(R348="","",3.6*200/(R348))</f>
        <v/>
      </c>
    </row>
    <row r="349" spans="1:19">
      <c r="A349" s="1" t="s">
        <v>63</v>
      </c>
      <c r="B349" s="1">
        <v>2022</v>
      </c>
      <c r="C349" s="76">
        <v>44675</v>
      </c>
      <c r="D349" s="1" t="s">
        <v>64</v>
      </c>
      <c r="E349" s="22" t="s">
        <v>533</v>
      </c>
      <c r="F349">
        <v>7</v>
      </c>
      <c r="G349" t="s">
        <v>169</v>
      </c>
      <c r="H349" t="s">
        <v>80</v>
      </c>
      <c r="I349" s="10">
        <f>(C349-VLOOKUP(G349,Riders!$A$2:$E$7777,4,FALSE))/365</f>
        <v>31.830136986301369</v>
      </c>
      <c r="J349">
        <v>10</v>
      </c>
      <c r="K349">
        <v>1</v>
      </c>
      <c r="L349" s="15">
        <v>10.311</v>
      </c>
      <c r="M349" s="126">
        <f>IF(L349="","",3.6*200/(L349))</f>
        <v>69.828338667442537</v>
      </c>
      <c r="P349" s="126" t="str">
        <f>IF(O349="","",3.6*200/(O349))</f>
        <v/>
      </c>
      <c r="S349" s="126" t="str">
        <f>IF(R349="","",3.6*200/(R349))</f>
        <v/>
      </c>
    </row>
    <row r="350" spans="1:19">
      <c r="A350" s="1" t="s">
        <v>63</v>
      </c>
      <c r="B350" s="1">
        <v>2022</v>
      </c>
      <c r="C350" s="76">
        <v>44675</v>
      </c>
      <c r="D350" s="1" t="s">
        <v>64</v>
      </c>
      <c r="E350" s="22" t="s">
        <v>533</v>
      </c>
      <c r="F350">
        <v>7</v>
      </c>
      <c r="G350" t="s">
        <v>535</v>
      </c>
      <c r="H350" t="s">
        <v>22</v>
      </c>
      <c r="I350" s="10">
        <f>(C350-VLOOKUP(G350,Riders!$A$2:$E$7777,4,FALSE))/365</f>
        <v>21.109589041095891</v>
      </c>
      <c r="J350">
        <v>23</v>
      </c>
      <c r="K350">
        <v>2</v>
      </c>
      <c r="L350" s="15">
        <v>10.414</v>
      </c>
      <c r="M350" s="126">
        <f>IF(L350="","",3.6*200/(L350))</f>
        <v>69.137699251008257</v>
      </c>
      <c r="P350" s="126" t="str">
        <f>IF(O350="","",3.6*200/(O350))</f>
        <v/>
      </c>
      <c r="S350" s="126" t="str">
        <f>IF(R350="","",3.6*200/(R350))</f>
        <v/>
      </c>
    </row>
    <row r="351" spans="1:19">
      <c r="A351" s="1" t="s">
        <v>63</v>
      </c>
      <c r="B351" s="1">
        <v>2022</v>
      </c>
      <c r="C351" s="76">
        <v>44675</v>
      </c>
      <c r="D351" s="1" t="s">
        <v>64</v>
      </c>
      <c r="E351" s="22" t="s">
        <v>533</v>
      </c>
      <c r="F351">
        <v>8</v>
      </c>
      <c r="G351" t="s">
        <v>293</v>
      </c>
      <c r="H351" t="s">
        <v>226</v>
      </c>
      <c r="I351" s="10">
        <f>(C351-VLOOKUP(G351,Riders!$A$2:$E$7777,4,FALSE))/365</f>
        <v>24.38082191780822</v>
      </c>
      <c r="J351">
        <v>15</v>
      </c>
      <c r="K351">
        <v>1</v>
      </c>
      <c r="L351" s="15">
        <v>10.255000000000001</v>
      </c>
      <c r="M351" s="126">
        <f>IF(L351="","",3.6*200/(L351))</f>
        <v>70.209653827401269</v>
      </c>
      <c r="P351" s="126" t="str">
        <f>IF(O351="","",3.6*200/(O351))</f>
        <v/>
      </c>
      <c r="S351" s="126" t="str">
        <f>IF(R351="","",3.6*200/(R351))</f>
        <v/>
      </c>
    </row>
    <row r="352" spans="1:19">
      <c r="A352" s="1" t="s">
        <v>63</v>
      </c>
      <c r="B352" s="1">
        <v>2022</v>
      </c>
      <c r="C352" s="76">
        <v>44675</v>
      </c>
      <c r="D352" s="1" t="s">
        <v>64</v>
      </c>
      <c r="E352" s="22" t="s">
        <v>533</v>
      </c>
      <c r="F352">
        <v>8</v>
      </c>
      <c r="G352" t="s">
        <v>130</v>
      </c>
      <c r="H352" t="s">
        <v>73</v>
      </c>
      <c r="I352" s="10">
        <f>(C352-VLOOKUP(G352,Riders!$A$2:$E$7777,4,FALSE))/365</f>
        <v>22.797260273972604</v>
      </c>
      <c r="J352">
        <v>18</v>
      </c>
      <c r="K352">
        <v>2</v>
      </c>
      <c r="L352" s="15">
        <v>10.271000000000001</v>
      </c>
      <c r="M352" s="126">
        <f>IF(L352="","",3.6*200/(L352))</f>
        <v>70.100282348359457</v>
      </c>
      <c r="P352" s="126" t="str">
        <f>IF(O352="","",3.6*200/(O352))</f>
        <v/>
      </c>
      <c r="S352" s="126" t="str">
        <f>IF(R352="","",3.6*200/(R352))</f>
        <v/>
      </c>
    </row>
    <row r="353" spans="1:19">
      <c r="A353" s="1" t="s">
        <v>63</v>
      </c>
      <c r="B353" s="1">
        <v>2022</v>
      </c>
      <c r="C353" s="76">
        <v>44675</v>
      </c>
      <c r="D353" s="1" t="s">
        <v>64</v>
      </c>
      <c r="E353" s="22" t="s">
        <v>533</v>
      </c>
      <c r="F353">
        <v>9</v>
      </c>
      <c r="G353" t="s">
        <v>45</v>
      </c>
      <c r="H353" t="s">
        <v>32</v>
      </c>
      <c r="I353" s="10">
        <f>(C353-VLOOKUP(G353,Riders!$A$2:$E$7777,4,FALSE))/365</f>
        <v>25.402739726027399</v>
      </c>
      <c r="J353">
        <v>14</v>
      </c>
      <c r="K353">
        <v>1</v>
      </c>
      <c r="L353" s="15">
        <v>10.321</v>
      </c>
      <c r="M353" s="126">
        <f>IF(L353="","",3.6*200/(L353))</f>
        <v>69.760682104447241</v>
      </c>
      <c r="P353" s="126" t="str">
        <f>IF(O353="","",3.6*200/(O353))</f>
        <v/>
      </c>
      <c r="S353" s="126" t="str">
        <f>IF(R353="","",3.6*200/(R353))</f>
        <v/>
      </c>
    </row>
    <row r="354" spans="1:19">
      <c r="A354" s="1" t="s">
        <v>63</v>
      </c>
      <c r="B354" s="1">
        <v>2022</v>
      </c>
      <c r="C354" s="76">
        <v>44675</v>
      </c>
      <c r="D354" s="1" t="s">
        <v>64</v>
      </c>
      <c r="E354" s="22" t="s">
        <v>533</v>
      </c>
      <c r="F354">
        <v>9</v>
      </c>
      <c r="G354" t="s">
        <v>65</v>
      </c>
      <c r="H354" t="s">
        <v>30</v>
      </c>
      <c r="I354" s="10">
        <f>(C354-VLOOKUP(G354,Riders!$A$2:$E$7777,4,FALSE))/365</f>
        <v>28.493150684931507</v>
      </c>
      <c r="J354">
        <v>19</v>
      </c>
      <c r="K354">
        <v>2</v>
      </c>
      <c r="L354" s="15">
        <v>10.336</v>
      </c>
      <c r="M354" s="126">
        <f>IF(L354="","",3.6*200/(L354))</f>
        <v>69.659442724458202</v>
      </c>
      <c r="P354" s="126" t="str">
        <f>IF(O354="","",3.6*200/(O354))</f>
        <v/>
      </c>
      <c r="S354" s="126" t="str">
        <f>IF(R354="","",3.6*200/(R354))</f>
        <v/>
      </c>
    </row>
    <row r="355" spans="1:19">
      <c r="A355" s="1" t="s">
        <v>63</v>
      </c>
      <c r="B355" s="1">
        <v>2022</v>
      </c>
      <c r="C355" s="76">
        <v>44675</v>
      </c>
      <c r="D355" s="1" t="s">
        <v>64</v>
      </c>
      <c r="E355" s="22" t="s">
        <v>533</v>
      </c>
      <c r="F355">
        <v>10</v>
      </c>
      <c r="G355" t="s">
        <v>123</v>
      </c>
      <c r="H355" t="s">
        <v>111</v>
      </c>
      <c r="I355" s="10">
        <f>(C355-VLOOKUP(G355,Riders!$A$2:$E$7777,4,FALSE))/365</f>
        <v>25.205479452054796</v>
      </c>
      <c r="J355">
        <v>11</v>
      </c>
      <c r="K355">
        <v>1</v>
      </c>
      <c r="L355" s="15">
        <v>10.163</v>
      </c>
      <c r="M355" s="126">
        <f>IF(L355="","",3.6*200/(L355))</f>
        <v>70.845222867263601</v>
      </c>
      <c r="P355" s="126" t="str">
        <f>IF(O355="","",3.6*200/(O355))</f>
        <v/>
      </c>
      <c r="S355" s="126" t="str">
        <f>IF(R355="","",3.6*200/(R355))</f>
        <v/>
      </c>
    </row>
    <row r="356" spans="1:19">
      <c r="A356" s="1" t="s">
        <v>63</v>
      </c>
      <c r="B356" s="1">
        <v>2022</v>
      </c>
      <c r="C356" s="76">
        <v>44675</v>
      </c>
      <c r="D356" s="1" t="s">
        <v>64</v>
      </c>
      <c r="E356" s="22" t="s">
        <v>533</v>
      </c>
      <c r="F356">
        <v>10</v>
      </c>
      <c r="G356" t="s">
        <v>171</v>
      </c>
      <c r="H356" t="s">
        <v>44</v>
      </c>
      <c r="I356" s="10">
        <f>(C356-VLOOKUP(G356,Riders!$A$2:$E$7777,4,FALSE))/365</f>
        <v>22.665753424657535</v>
      </c>
      <c r="J356">
        <v>22</v>
      </c>
      <c r="K356">
        <v>2</v>
      </c>
      <c r="L356" s="15">
        <v>10.176</v>
      </c>
      <c r="M356" s="126">
        <f>IF(L356="","",3.6*200/(L356))</f>
        <v>70.754716981132077</v>
      </c>
      <c r="P356" s="126" t="str">
        <f>IF(O356="","",3.6*200/(O356))</f>
        <v/>
      </c>
      <c r="S356" s="126" t="str">
        <f>IF(R356="","",3.6*200/(R356))</f>
        <v/>
      </c>
    </row>
    <row r="357" spans="1:19">
      <c r="A357" s="1" t="s">
        <v>63</v>
      </c>
      <c r="B357" s="1">
        <v>2022</v>
      </c>
      <c r="C357" s="76">
        <v>44675</v>
      </c>
      <c r="D357" s="1" t="s">
        <v>64</v>
      </c>
      <c r="E357" s="22" t="s">
        <v>533</v>
      </c>
      <c r="F357">
        <v>11</v>
      </c>
      <c r="G357" t="s">
        <v>165</v>
      </c>
      <c r="H357" t="s">
        <v>44</v>
      </c>
      <c r="I357" s="10">
        <f>(C357-VLOOKUP(G357,Riders!$A$2:$E$7777,4,FALSE))/365</f>
        <v>32.31232876712329</v>
      </c>
      <c r="J357">
        <v>13</v>
      </c>
      <c r="K357">
        <v>1</v>
      </c>
      <c r="L357" s="15">
        <v>10.182</v>
      </c>
      <c r="M357" s="126">
        <f>IF(L357="","",3.6*200/(L357))</f>
        <v>70.713022981732465</v>
      </c>
      <c r="P357" s="126" t="str">
        <f>IF(O357="","",3.6*200/(O357))</f>
        <v/>
      </c>
      <c r="S357" s="126" t="str">
        <f>IF(R357="","",3.6*200/(R357))</f>
        <v/>
      </c>
    </row>
    <row r="358" spans="1:19">
      <c r="A358" s="1" t="s">
        <v>63</v>
      </c>
      <c r="B358" s="1">
        <v>2022</v>
      </c>
      <c r="C358" s="76">
        <v>44675</v>
      </c>
      <c r="D358" s="1" t="s">
        <v>64</v>
      </c>
      <c r="E358" s="22" t="s">
        <v>533</v>
      </c>
      <c r="F358">
        <v>11</v>
      </c>
      <c r="G358" t="s">
        <v>98</v>
      </c>
      <c r="H358" t="s">
        <v>42</v>
      </c>
      <c r="I358" s="10">
        <f>(C358-VLOOKUP(G358,Riders!$A$2:$E$7777,4,FALSE))/365</f>
        <v>23.504109589041096</v>
      </c>
      <c r="J358">
        <v>20</v>
      </c>
      <c r="K358">
        <v>2</v>
      </c>
      <c r="L358" s="15">
        <v>10.199</v>
      </c>
      <c r="M358" s="126">
        <f>IF(L358="","",3.6*200/(L358))</f>
        <v>70.595156387881161</v>
      </c>
      <c r="P358" s="126" t="str">
        <f>IF(O358="","",3.6*200/(O358))</f>
        <v/>
      </c>
      <c r="S358" s="126" t="str">
        <f>IF(R358="","",3.6*200/(R358))</f>
        <v/>
      </c>
    </row>
    <row r="359" spans="1:19">
      <c r="A359" s="1" t="s">
        <v>63</v>
      </c>
      <c r="B359" s="1">
        <v>2022</v>
      </c>
      <c r="C359" s="76">
        <v>44675</v>
      </c>
      <c r="D359" s="1" t="s">
        <v>64</v>
      </c>
      <c r="E359" s="22" t="s">
        <v>533</v>
      </c>
      <c r="F359">
        <v>12</v>
      </c>
      <c r="G359" t="s">
        <v>91</v>
      </c>
      <c r="H359" t="s">
        <v>50</v>
      </c>
      <c r="I359" s="10">
        <f>(C359-VLOOKUP(G359,Riders!$A$2:$E$7777,4,FALSE))/365</f>
        <v>26.427397260273974</v>
      </c>
      <c r="J359">
        <v>12</v>
      </c>
      <c r="K359">
        <v>1</v>
      </c>
      <c r="L359" s="15">
        <v>10.3</v>
      </c>
      <c r="M359" s="126">
        <f>IF(L359="","",3.6*200/(L359))</f>
        <v>69.902912621359221</v>
      </c>
      <c r="P359" s="126" t="str">
        <f>IF(O359="","",3.6*200/(O359))</f>
        <v/>
      </c>
      <c r="S359" s="126" t="str">
        <f>IF(R359="","",3.6*200/(R359))</f>
        <v/>
      </c>
    </row>
    <row r="360" spans="1:19">
      <c r="A360" s="1" t="s">
        <v>63</v>
      </c>
      <c r="B360" s="1">
        <v>2022</v>
      </c>
      <c r="C360" s="76">
        <v>44675</v>
      </c>
      <c r="D360" s="1" t="s">
        <v>64</v>
      </c>
      <c r="E360" s="22" t="s">
        <v>533</v>
      </c>
      <c r="F360">
        <v>12</v>
      </c>
      <c r="G360" t="s">
        <v>25</v>
      </c>
      <c r="H360" t="s">
        <v>26</v>
      </c>
      <c r="I360" s="10">
        <f>(C360-VLOOKUP(G360,Riders!$A$2:$E$7777,4,FALSE))/365</f>
        <v>24.586301369863012</v>
      </c>
      <c r="J360">
        <v>21</v>
      </c>
      <c r="K360">
        <v>2</v>
      </c>
      <c r="L360" s="15">
        <v>10.439</v>
      </c>
      <c r="M360" s="126">
        <f>IF(L360="","",3.6*200/(L360))</f>
        <v>68.972123766644316</v>
      </c>
      <c r="P360" s="126" t="str">
        <f>IF(O360="","",3.6*200/(O360))</f>
        <v/>
      </c>
      <c r="S360" s="126" t="str">
        <f>IF(R360="","",3.6*200/(R360))</f>
        <v/>
      </c>
    </row>
    <row r="361" spans="1:19">
      <c r="A361" s="1" t="s">
        <v>63</v>
      </c>
      <c r="B361" s="1">
        <v>2022</v>
      </c>
      <c r="C361" s="76">
        <v>44675</v>
      </c>
      <c r="D361" s="1" t="s">
        <v>64</v>
      </c>
      <c r="E361" s="22" t="s">
        <v>533</v>
      </c>
      <c r="F361">
        <v>3</v>
      </c>
      <c r="G361" t="s">
        <v>106</v>
      </c>
      <c r="H361" t="s">
        <v>107</v>
      </c>
      <c r="I361" s="10">
        <f>(C361-VLOOKUP(G361,Riders!$A$2:$E$7777,4,FALSE))/365</f>
        <v>28.531506849315068</v>
      </c>
      <c r="J361">
        <v>7</v>
      </c>
      <c r="K361">
        <v>1</v>
      </c>
      <c r="L361" s="15">
        <v>10.507999999999999</v>
      </c>
      <c r="M361" s="126">
        <f>IF(L361="","",3.6*200/(L361))</f>
        <v>68.519223448800915</v>
      </c>
      <c r="P361" s="126" t="str">
        <f>IF(O361="","",3.6*200/(O361))</f>
        <v/>
      </c>
      <c r="S361" s="126" t="str">
        <f>IF(R361="","",3.6*200/(R361))</f>
        <v/>
      </c>
    </row>
    <row r="362" spans="1:19">
      <c r="A362" s="1" t="s">
        <v>63</v>
      </c>
      <c r="B362" s="1">
        <v>2022</v>
      </c>
      <c r="C362" s="76">
        <v>44675</v>
      </c>
      <c r="D362" s="1" t="s">
        <v>64</v>
      </c>
      <c r="E362" s="22" t="s">
        <v>536</v>
      </c>
      <c r="F362">
        <v>1</v>
      </c>
      <c r="G362" t="s">
        <v>90</v>
      </c>
      <c r="H362" t="s">
        <v>22</v>
      </c>
      <c r="I362" s="10">
        <f>(C362-VLOOKUP(G362,Riders!$A$2:$E$7777,4,FALSE))/365</f>
        <v>25.12876712328767</v>
      </c>
      <c r="J362">
        <v>1</v>
      </c>
      <c r="K362">
        <v>1</v>
      </c>
      <c r="L362" s="15">
        <v>10.221</v>
      </c>
      <c r="M362" s="126">
        <f>IF(L362="","",3.6*200/(L362))</f>
        <v>70.443205165835039</v>
      </c>
      <c r="P362" s="126" t="str">
        <f>IF(O362="","",3.6*200/(O362))</f>
        <v/>
      </c>
      <c r="S362" s="126" t="str">
        <f>IF(R362="","",3.6*200/(R362))</f>
        <v/>
      </c>
    </row>
    <row r="363" spans="1:19">
      <c r="A363" s="1" t="s">
        <v>63</v>
      </c>
      <c r="B363" s="1">
        <v>2022</v>
      </c>
      <c r="C363" s="76">
        <v>44675</v>
      </c>
      <c r="D363" s="1" t="s">
        <v>64</v>
      </c>
      <c r="E363" s="22" t="s">
        <v>536</v>
      </c>
      <c r="F363">
        <v>1</v>
      </c>
      <c r="G363" t="s">
        <v>91</v>
      </c>
      <c r="H363" t="s">
        <v>50</v>
      </c>
      <c r="I363" s="10">
        <f>(C363-VLOOKUP(G363,Riders!$A$2:$E$7777,4,FALSE))/365</f>
        <v>26.427397260273974</v>
      </c>
      <c r="J363">
        <v>12</v>
      </c>
      <c r="K363">
        <v>2</v>
      </c>
      <c r="L363" s="15">
        <v>10.356</v>
      </c>
      <c r="M363" s="126">
        <f>IF(L363="","",3.6*200/(L363))</f>
        <v>69.524913093858629</v>
      </c>
      <c r="P363" s="126" t="str">
        <f>IF(O363="","",3.6*200/(O363))</f>
        <v/>
      </c>
      <c r="S363" s="126" t="str">
        <f>IF(R363="","",3.6*200/(R363))</f>
        <v/>
      </c>
    </row>
    <row r="364" spans="1:19">
      <c r="A364" s="1" t="s">
        <v>63</v>
      </c>
      <c r="B364" s="1">
        <v>2022</v>
      </c>
      <c r="C364" s="76">
        <v>44675</v>
      </c>
      <c r="D364" s="1" t="s">
        <v>64</v>
      </c>
      <c r="E364" s="22" t="s">
        <v>536</v>
      </c>
      <c r="F364">
        <v>2</v>
      </c>
      <c r="G364" t="s">
        <v>126</v>
      </c>
      <c r="H364" t="s">
        <v>102</v>
      </c>
      <c r="I364" s="10">
        <f>(C364-VLOOKUP(G364,Riders!$A$2:$E$7777,4,FALSE))/365</f>
        <v>23.6</v>
      </c>
      <c r="J364">
        <v>4</v>
      </c>
      <c r="K364">
        <v>1</v>
      </c>
      <c r="L364" s="15">
        <v>10.189</v>
      </c>
      <c r="M364" s="126">
        <f>IF(L364="","",3.6*200/(L364))</f>
        <v>70.664442045343023</v>
      </c>
      <c r="P364" s="126" t="str">
        <f>IF(O364="","",3.6*200/(O364))</f>
        <v/>
      </c>
      <c r="S364" s="126" t="str">
        <f>IF(R364="","",3.6*200/(R364))</f>
        <v/>
      </c>
    </row>
    <row r="365" spans="1:19">
      <c r="A365" s="1" t="s">
        <v>63</v>
      </c>
      <c r="B365" s="1">
        <v>2022</v>
      </c>
      <c r="C365" s="76">
        <v>44675</v>
      </c>
      <c r="D365" s="1" t="s">
        <v>64</v>
      </c>
      <c r="E365" s="22" t="s">
        <v>536</v>
      </c>
      <c r="F365">
        <v>2</v>
      </c>
      <c r="G365" t="s">
        <v>165</v>
      </c>
      <c r="H365" t="s">
        <v>44</v>
      </c>
      <c r="I365" s="10">
        <f>(C365-VLOOKUP(G365,Riders!$A$2:$E$7777,4,FALSE))/365</f>
        <v>32.31232876712329</v>
      </c>
      <c r="J365">
        <v>13</v>
      </c>
      <c r="K365">
        <v>2</v>
      </c>
      <c r="L365" s="15">
        <v>11.21</v>
      </c>
      <c r="M365" s="126">
        <f>IF(L365="","",3.6*200/(L365))</f>
        <v>64.228367528991967</v>
      </c>
      <c r="P365" s="126" t="str">
        <f>IF(O365="","",3.6*200/(O365))</f>
        <v/>
      </c>
      <c r="S365" s="126" t="str">
        <f>IF(R365="","",3.6*200/(R365))</f>
        <v/>
      </c>
    </row>
    <row r="366" spans="1:19">
      <c r="A366" s="1" t="s">
        <v>63</v>
      </c>
      <c r="B366" s="1">
        <v>2022</v>
      </c>
      <c r="C366" s="76">
        <v>44675</v>
      </c>
      <c r="D366" s="1" t="s">
        <v>64</v>
      </c>
      <c r="E366" s="22" t="s">
        <v>536</v>
      </c>
      <c r="F366">
        <v>3</v>
      </c>
      <c r="G366" t="s">
        <v>110</v>
      </c>
      <c r="H366" t="s">
        <v>111</v>
      </c>
      <c r="I366" s="10">
        <f>(C366-VLOOKUP(G366,Riders!$A$2:$E$7777,4,FALSE))/365</f>
        <v>25.019178082191782</v>
      </c>
      <c r="J366">
        <v>5</v>
      </c>
      <c r="K366">
        <v>1</v>
      </c>
      <c r="L366" s="15">
        <v>10.071999999999999</v>
      </c>
      <c r="M366" s="126">
        <f>IF(L366="","",3.6*200/(L366))</f>
        <v>71.485305798252583</v>
      </c>
      <c r="P366" s="126" t="str">
        <f>IF(O366="","",3.6*200/(O366))</f>
        <v/>
      </c>
      <c r="S366" s="126" t="str">
        <f>IF(R366="","",3.6*200/(R366))</f>
        <v/>
      </c>
    </row>
    <row r="367" spans="1:19">
      <c r="A367" s="1" t="s">
        <v>63</v>
      </c>
      <c r="B367" s="1">
        <v>2022</v>
      </c>
      <c r="C367" s="76">
        <v>44675</v>
      </c>
      <c r="D367" s="1" t="s">
        <v>64</v>
      </c>
      <c r="E367" s="22" t="s">
        <v>536</v>
      </c>
      <c r="F367">
        <v>3</v>
      </c>
      <c r="G367" t="s">
        <v>123</v>
      </c>
      <c r="H367" t="s">
        <v>111</v>
      </c>
      <c r="I367" s="10">
        <f>(C367-VLOOKUP(G367,Riders!$A$2:$E$7777,4,FALSE))/365</f>
        <v>25.205479452054796</v>
      </c>
      <c r="J367">
        <v>11</v>
      </c>
      <c r="K367">
        <v>2</v>
      </c>
      <c r="L367" s="15">
        <v>10.846</v>
      </c>
      <c r="M367" s="126">
        <f>IF(L367="","",3.6*200/(L367))</f>
        <v>66.383920339295585</v>
      </c>
      <c r="P367" s="126" t="str">
        <f>IF(O367="","",3.6*200/(O367))</f>
        <v/>
      </c>
      <c r="S367" s="126" t="str">
        <f>IF(R367="","",3.6*200/(R367))</f>
        <v/>
      </c>
    </row>
    <row r="368" spans="1:19">
      <c r="A368" s="1" t="s">
        <v>63</v>
      </c>
      <c r="B368" s="1">
        <v>2022</v>
      </c>
      <c r="C368" s="76">
        <v>44675</v>
      </c>
      <c r="D368" s="1" t="s">
        <v>64</v>
      </c>
      <c r="E368" s="22" t="s">
        <v>536</v>
      </c>
      <c r="F368">
        <v>4</v>
      </c>
      <c r="G368" t="s">
        <v>97</v>
      </c>
      <c r="H368" t="s">
        <v>26</v>
      </c>
      <c r="I368" s="10">
        <f>(C368-VLOOKUP(G368,Riders!$A$2:$E$7777,4,FALSE))/365</f>
        <v>25.032876712328768</v>
      </c>
      <c r="J368">
        <v>3</v>
      </c>
      <c r="K368">
        <v>1</v>
      </c>
      <c r="L368" s="15">
        <v>9.2759999999999998</v>
      </c>
      <c r="M368" s="126">
        <f>IF(L368="","",3.6*200/(L368))</f>
        <v>77.619663648124188</v>
      </c>
      <c r="P368" s="126" t="str">
        <f>IF(O368="","",3.6*200/(O368))</f>
        <v/>
      </c>
      <c r="S368" s="126" t="str">
        <f>IF(R368="","",3.6*200/(R368))</f>
        <v/>
      </c>
    </row>
    <row r="369" spans="1:19">
      <c r="A369" s="1" t="s">
        <v>63</v>
      </c>
      <c r="B369" s="1">
        <v>2022</v>
      </c>
      <c r="C369" s="76">
        <v>44675</v>
      </c>
      <c r="D369" s="1" t="s">
        <v>64</v>
      </c>
      <c r="E369" s="22" t="s">
        <v>536</v>
      </c>
      <c r="F369">
        <v>4</v>
      </c>
      <c r="G369" t="s">
        <v>45</v>
      </c>
      <c r="H369" t="s">
        <v>32</v>
      </c>
      <c r="I369" s="10">
        <f>(C369-VLOOKUP(G369,Riders!$A$2:$E$7777,4,FALSE))/365</f>
        <v>25.402739726027399</v>
      </c>
      <c r="J369">
        <v>14</v>
      </c>
      <c r="K369">
        <v>2</v>
      </c>
      <c r="L369" s="15">
        <v>9.5709999999999997</v>
      </c>
      <c r="M369" s="126">
        <f>IF(L369="","",3.6*200/(L369))</f>
        <v>75.227248981297677</v>
      </c>
      <c r="P369" s="126" t="str">
        <f>IF(O369="","",3.6*200/(O369))</f>
        <v/>
      </c>
      <c r="S369" s="126" t="str">
        <f>IF(R369="","",3.6*200/(R369))</f>
        <v/>
      </c>
    </row>
    <row r="370" spans="1:19">
      <c r="A370" s="1" t="s">
        <v>63</v>
      </c>
      <c r="B370" s="1">
        <v>2022</v>
      </c>
      <c r="C370" s="76">
        <v>44675</v>
      </c>
      <c r="D370" s="1" t="s">
        <v>64</v>
      </c>
      <c r="E370" s="22" t="s">
        <v>536</v>
      </c>
      <c r="F370">
        <v>5</v>
      </c>
      <c r="G370" t="s">
        <v>112</v>
      </c>
      <c r="H370" t="s">
        <v>100</v>
      </c>
      <c r="I370" s="10">
        <f>(C370-VLOOKUP(G370,Riders!$A$2:$E$7777,4,FALSE))/365</f>
        <v>22.202739726027396</v>
      </c>
      <c r="J370">
        <v>6</v>
      </c>
      <c r="K370">
        <v>1</v>
      </c>
      <c r="L370" s="15">
        <v>10.388</v>
      </c>
      <c r="M370" s="126">
        <f>IF(L370="","",3.6*200/(L370))</f>
        <v>69.310743165190601</v>
      </c>
      <c r="P370" s="126" t="str">
        <f>IF(O370="","",3.6*200/(O370))</f>
        <v/>
      </c>
      <c r="S370" s="126" t="str">
        <f>IF(R370="","",3.6*200/(R370))</f>
        <v/>
      </c>
    </row>
    <row r="371" spans="1:19">
      <c r="A371" s="1" t="s">
        <v>63</v>
      </c>
      <c r="B371" s="1">
        <v>2022</v>
      </c>
      <c r="C371" s="76">
        <v>44675</v>
      </c>
      <c r="D371" s="1" t="s">
        <v>64</v>
      </c>
      <c r="E371" s="22" t="s">
        <v>536</v>
      </c>
      <c r="F371">
        <v>5</v>
      </c>
      <c r="G371" t="s">
        <v>293</v>
      </c>
      <c r="H371" t="s">
        <v>226</v>
      </c>
      <c r="I371" s="10">
        <f>(C371-VLOOKUP(G371,Riders!$A$2:$E$7777,4,FALSE))/365</f>
        <v>24.38082191780822</v>
      </c>
      <c r="J371">
        <v>15</v>
      </c>
      <c r="K371">
        <v>2</v>
      </c>
      <c r="L371" s="15">
        <v>10.528</v>
      </c>
      <c r="M371" s="126">
        <f>IF(L371="","",3.6*200/(L371))</f>
        <v>68.389057750759875</v>
      </c>
      <c r="P371" s="126" t="str">
        <f>IF(O371="","",3.6*200/(O371))</f>
        <v/>
      </c>
      <c r="S371" s="126" t="str">
        <f>IF(R371="","",3.6*200/(R371))</f>
        <v/>
      </c>
    </row>
    <row r="372" spans="1:19">
      <c r="A372" s="1" t="s">
        <v>63</v>
      </c>
      <c r="B372" s="1">
        <v>2022</v>
      </c>
      <c r="C372" s="76">
        <v>44675</v>
      </c>
      <c r="D372" s="28" t="s">
        <v>64</v>
      </c>
      <c r="E372" s="22" t="s">
        <v>536</v>
      </c>
      <c r="F372">
        <v>6</v>
      </c>
      <c r="G372" t="s">
        <v>99</v>
      </c>
      <c r="H372" t="s">
        <v>100</v>
      </c>
      <c r="I372" s="10">
        <f>(C372-VLOOKUP(G372,Riders!$A$2:$E$7777,4,FALSE))/365</f>
        <v>23.035616438356165</v>
      </c>
      <c r="J372">
        <v>2</v>
      </c>
      <c r="K372">
        <v>1</v>
      </c>
      <c r="L372" s="15">
        <v>10.172000000000001</v>
      </c>
      <c r="M372" s="126">
        <f>IF(L372="","",3.6*200/(L372))</f>
        <v>70.782540306724343</v>
      </c>
      <c r="P372" s="126" t="str">
        <f>IF(O372="","",3.6*200/(O372))</f>
        <v/>
      </c>
      <c r="S372" s="126" t="str">
        <f>IF(R372="","",3.6*200/(R372))</f>
        <v/>
      </c>
    </row>
    <row r="373" spans="1:19">
      <c r="A373" s="1" t="s">
        <v>63</v>
      </c>
      <c r="B373" s="1">
        <v>2022</v>
      </c>
      <c r="C373" s="76">
        <v>44675</v>
      </c>
      <c r="D373" s="28" t="s">
        <v>64</v>
      </c>
      <c r="E373" s="22" t="s">
        <v>536</v>
      </c>
      <c r="F373">
        <v>6</v>
      </c>
      <c r="G373" t="s">
        <v>169</v>
      </c>
      <c r="H373" t="s">
        <v>80</v>
      </c>
      <c r="I373" s="10">
        <f>(C373-VLOOKUP(G373,Riders!$A$2:$E$7777,4,FALSE))/365</f>
        <v>31.830136986301369</v>
      </c>
      <c r="J373">
        <v>10</v>
      </c>
      <c r="K373">
        <v>2</v>
      </c>
      <c r="L373" s="15">
        <v>10.225000000000001</v>
      </c>
      <c r="M373" s="126">
        <f>IF(L373="","",3.6*200/(L373))</f>
        <v>70.415647921760382</v>
      </c>
      <c r="P373" s="126" t="str">
        <f>IF(O373="","",3.6*200/(O373))</f>
        <v/>
      </c>
      <c r="S373" s="126" t="str">
        <f>IF(R373="","",3.6*200/(R373))</f>
        <v/>
      </c>
    </row>
    <row r="374" spans="1:19">
      <c r="A374" s="1" t="s">
        <v>63</v>
      </c>
      <c r="B374" s="1">
        <v>2022</v>
      </c>
      <c r="C374" s="76">
        <v>44675</v>
      </c>
      <c r="D374" s="28" t="s">
        <v>64</v>
      </c>
      <c r="E374" s="22" t="s">
        <v>536</v>
      </c>
      <c r="F374">
        <v>7</v>
      </c>
      <c r="G374" t="s">
        <v>48</v>
      </c>
      <c r="H374" t="s">
        <v>42</v>
      </c>
      <c r="I374" s="10">
        <f>(C374-VLOOKUP(G374,Riders!$A$2:$E$7777,4,FALSE))/365</f>
        <v>27.780821917808218</v>
      </c>
      <c r="J374">
        <v>16</v>
      </c>
      <c r="K374">
        <v>2</v>
      </c>
      <c r="L374" s="15">
        <v>10.412999999999998</v>
      </c>
      <c r="M374" s="126">
        <f>IF(L374="","",3.6*200/(L374))</f>
        <v>69.144338807260169</v>
      </c>
      <c r="P374" s="126" t="str">
        <f>IF(O374="","",3.6*200/(O374))</f>
        <v/>
      </c>
      <c r="S374" s="126" t="str">
        <f>IF(R374="","",3.6*200/(R374))</f>
        <v/>
      </c>
    </row>
    <row r="375" spans="1:19">
      <c r="A375" s="1" t="s">
        <v>63</v>
      </c>
      <c r="B375" s="1">
        <v>2022</v>
      </c>
      <c r="C375" s="76">
        <v>44675</v>
      </c>
      <c r="D375" s="28" t="s">
        <v>64</v>
      </c>
      <c r="E375" s="22" t="s">
        <v>536</v>
      </c>
      <c r="F375">
        <v>8</v>
      </c>
      <c r="G375" t="s">
        <v>132</v>
      </c>
      <c r="H375" t="s">
        <v>32</v>
      </c>
      <c r="I375" s="10">
        <f>(C375-VLOOKUP(G375,Riders!$A$2:$E$7777,4,FALSE))/365</f>
        <v>22.523287671232875</v>
      </c>
      <c r="J375">
        <v>8</v>
      </c>
      <c r="K375">
        <v>1</v>
      </c>
      <c r="L375" s="15">
        <v>10.109</v>
      </c>
      <c r="M375" s="126">
        <f>IF(L375="","",3.6*200/(L375))</f>
        <v>71.223662083292112</v>
      </c>
      <c r="P375" s="126" t="str">
        <f>IF(O375="","",3.6*200/(O375))</f>
        <v/>
      </c>
      <c r="S375" s="126" t="str">
        <f>IF(R375="","",3.6*200/(R375))</f>
        <v/>
      </c>
    </row>
    <row r="376" spans="1:19">
      <c r="A376" s="1" t="s">
        <v>63</v>
      </c>
      <c r="B376" s="1">
        <v>2022</v>
      </c>
      <c r="C376" s="76">
        <v>44675</v>
      </c>
      <c r="D376" s="28" t="s">
        <v>64</v>
      </c>
      <c r="E376" s="22" t="s">
        <v>536</v>
      </c>
      <c r="F376">
        <v>8</v>
      </c>
      <c r="G376" t="s">
        <v>170</v>
      </c>
      <c r="H376" t="s">
        <v>40</v>
      </c>
      <c r="I376" s="10">
        <f>(C376-VLOOKUP(G376,Riders!$A$2:$E$7777,4,FALSE))/365</f>
        <v>23.526027397260275</v>
      </c>
      <c r="J376">
        <v>9</v>
      </c>
      <c r="K376">
        <v>2</v>
      </c>
      <c r="L376" s="15">
        <v>10.147</v>
      </c>
      <c r="M376" s="126">
        <f>IF(L376="","",3.6*200/(L376))</f>
        <v>70.956933083670052</v>
      </c>
      <c r="P376" s="126" t="str">
        <f>IF(O376="","",3.6*200/(O376))</f>
        <v/>
      </c>
      <c r="S376" s="126" t="str">
        <f>IF(R376="","",3.6*200/(R376))</f>
        <v/>
      </c>
    </row>
    <row r="377" spans="1:19">
      <c r="A377" s="1" t="s">
        <v>63</v>
      </c>
      <c r="B377" s="1">
        <v>2022</v>
      </c>
      <c r="C377" s="76">
        <v>44675</v>
      </c>
      <c r="D377" s="28" t="s">
        <v>64</v>
      </c>
      <c r="E377" s="22" t="s">
        <v>536</v>
      </c>
      <c r="F377">
        <v>7</v>
      </c>
      <c r="G377" t="s">
        <v>106</v>
      </c>
      <c r="H377" t="s">
        <v>107</v>
      </c>
      <c r="I377" s="10">
        <f>(C377-VLOOKUP(G377,Riders!$A$2:$E$7777,4,FALSE))/365</f>
        <v>28.531506849315068</v>
      </c>
      <c r="J377">
        <v>7</v>
      </c>
      <c r="K377">
        <v>1</v>
      </c>
      <c r="L377" s="15">
        <v>10.308999999999999</v>
      </c>
      <c r="M377" s="126">
        <f>IF(L377="","",3.6*200/(L377))</f>
        <v>69.84188573091474</v>
      </c>
      <c r="P377" s="126" t="str">
        <f>IF(O377="","",3.6*200/(O377))</f>
        <v/>
      </c>
      <c r="S377" s="126" t="str">
        <f>IF(R377="","",3.6*200/(R377))</f>
        <v/>
      </c>
    </row>
    <row r="378" spans="1:19">
      <c r="A378" s="1" t="s">
        <v>63</v>
      </c>
      <c r="B378" s="1">
        <v>2022</v>
      </c>
      <c r="C378" s="76">
        <v>44675</v>
      </c>
      <c r="D378" s="28" t="s">
        <v>64</v>
      </c>
      <c r="E378" s="22" t="s">
        <v>537</v>
      </c>
      <c r="F378">
        <v>1</v>
      </c>
      <c r="G378" t="s">
        <v>90</v>
      </c>
      <c r="H378" t="s">
        <v>22</v>
      </c>
      <c r="I378" s="10">
        <f>(C378-VLOOKUP(G378,Riders!$A$2:$E$7777,4,FALSE))/365</f>
        <v>25.12876712328767</v>
      </c>
      <c r="J378">
        <v>1</v>
      </c>
      <c r="K378">
        <v>1</v>
      </c>
      <c r="L378" s="15">
        <v>10.311</v>
      </c>
      <c r="M378" s="126">
        <f>IF(L378="","",3.6*200/(L378))</f>
        <v>69.828338667442537</v>
      </c>
      <c r="N378">
        <v>1</v>
      </c>
      <c r="O378">
        <v>10.326000000000001</v>
      </c>
      <c r="P378" s="126">
        <f>IF(O378="","",3.6*200/(O378))</f>
        <v>69.726902963393371</v>
      </c>
      <c r="S378" s="126" t="str">
        <f>IF(R378="","",3.6*200/(R378))</f>
        <v/>
      </c>
    </row>
    <row r="379" spans="1:19">
      <c r="A379" s="1" t="s">
        <v>63</v>
      </c>
      <c r="B379" s="1">
        <v>2022</v>
      </c>
      <c r="C379" s="76">
        <v>44675</v>
      </c>
      <c r="D379" s="28" t="s">
        <v>64</v>
      </c>
      <c r="E379" s="22" t="s">
        <v>537</v>
      </c>
      <c r="F379">
        <v>1</v>
      </c>
      <c r="G379" t="s">
        <v>132</v>
      </c>
      <c r="H379" t="s">
        <v>32</v>
      </c>
      <c r="I379" s="10">
        <f>(C379-VLOOKUP(G379,Riders!$A$2:$E$7777,4,FALSE))/365</f>
        <v>22.523287671232875</v>
      </c>
      <c r="J379">
        <v>8</v>
      </c>
      <c r="K379">
        <v>2</v>
      </c>
      <c r="L379" s="15">
        <v>10.404</v>
      </c>
      <c r="M379" s="126">
        <f>IF(L379="","",3.6*200/(L379))</f>
        <v>69.20415224913495</v>
      </c>
      <c r="N379">
        <v>2</v>
      </c>
      <c r="O379">
        <v>10.439</v>
      </c>
      <c r="P379" s="126">
        <f>IF(O379="","",3.6*200/(O379))</f>
        <v>68.972123766644316</v>
      </c>
      <c r="S379" s="126" t="str">
        <f>IF(R379="","",3.6*200/(R379))</f>
        <v/>
      </c>
    </row>
    <row r="380" spans="1:19">
      <c r="A380" s="1" t="s">
        <v>63</v>
      </c>
      <c r="B380" s="1">
        <v>2022</v>
      </c>
      <c r="C380" s="76">
        <v>44675</v>
      </c>
      <c r="D380" s="28" t="s">
        <v>64</v>
      </c>
      <c r="E380" s="22" t="s">
        <v>537</v>
      </c>
      <c r="F380">
        <v>2</v>
      </c>
      <c r="G380" t="s">
        <v>126</v>
      </c>
      <c r="H380" t="s">
        <v>102</v>
      </c>
      <c r="I380" s="10">
        <f>(C380-VLOOKUP(G380,Riders!$A$2:$E$7777,4,FALSE))/365</f>
        <v>23.6</v>
      </c>
      <c r="J380">
        <v>4</v>
      </c>
      <c r="K380">
        <v>1</v>
      </c>
      <c r="L380" s="15">
        <v>10.276999999999999</v>
      </c>
      <c r="M380" s="126">
        <f>IF(L380="","",3.6*200/(L380))</f>
        <v>70.059355843144886</v>
      </c>
      <c r="N380">
        <v>1</v>
      </c>
      <c r="O380">
        <v>10.367000000000001</v>
      </c>
      <c r="P380" s="126">
        <f>IF(O380="","",3.6*200/(O380))</f>
        <v>69.451143050062697</v>
      </c>
      <c r="S380" s="126" t="str">
        <f>IF(R380="","",3.6*200/(R380))</f>
        <v/>
      </c>
    </row>
    <row r="381" spans="1:19">
      <c r="A381" s="1" t="s">
        <v>63</v>
      </c>
      <c r="B381" s="1">
        <v>2022</v>
      </c>
      <c r="C381" s="76">
        <v>44675</v>
      </c>
      <c r="D381" s="28" t="s">
        <v>64</v>
      </c>
      <c r="E381" s="22" t="s">
        <v>537</v>
      </c>
      <c r="F381">
        <v>3</v>
      </c>
      <c r="G381" t="s">
        <v>99</v>
      </c>
      <c r="H381" t="s">
        <v>100</v>
      </c>
      <c r="I381" s="10">
        <f>(C381-VLOOKUP(G381,Riders!$A$2:$E$7777,4,FALSE))/365</f>
        <v>23.035616438356165</v>
      </c>
      <c r="J381">
        <v>2</v>
      </c>
      <c r="K381">
        <v>1</v>
      </c>
      <c r="L381" s="15">
        <v>11.872999999999999</v>
      </c>
      <c r="M381" s="126">
        <f>IF(L381="","",3.6*200/(L381))</f>
        <v>60.641792301861372</v>
      </c>
      <c r="N381">
        <v>2</v>
      </c>
      <c r="O381">
        <v>10.131</v>
      </c>
      <c r="P381" s="126">
        <f>IF(O381="","",3.6*200/(O381))</f>
        <v>71.068996150429371</v>
      </c>
      <c r="Q381">
        <v>1</v>
      </c>
      <c r="R381">
        <v>10.73</v>
      </c>
      <c r="S381" s="126">
        <f>IF(R381="","",3.6*200/(R381))</f>
        <v>67.101584342963648</v>
      </c>
    </row>
    <row r="382" spans="1:19">
      <c r="A382" s="1" t="s">
        <v>63</v>
      </c>
      <c r="B382" s="1">
        <v>2022</v>
      </c>
      <c r="C382" s="76">
        <v>44675</v>
      </c>
      <c r="D382" s="28" t="s">
        <v>64</v>
      </c>
      <c r="E382" s="22" t="s">
        <v>537</v>
      </c>
      <c r="F382">
        <v>3</v>
      </c>
      <c r="G382" t="s">
        <v>110</v>
      </c>
      <c r="H382" t="s">
        <v>111</v>
      </c>
      <c r="I382" s="10">
        <f>(C382-VLOOKUP(G382,Riders!$A$2:$E$7777,4,FALSE))/365</f>
        <v>25.019178082191782</v>
      </c>
      <c r="J382">
        <v>5</v>
      </c>
      <c r="K382">
        <v>2</v>
      </c>
      <c r="L382" s="15">
        <v>14.164</v>
      </c>
      <c r="M382" s="126">
        <f>IF(L382="","",3.6*200/(L382))</f>
        <v>50.833097994916692</v>
      </c>
      <c r="N382">
        <v>1</v>
      </c>
      <c r="O382">
        <v>10.051</v>
      </c>
      <c r="P382" s="126">
        <f>IF(O382="","",3.6*200/(O382))</f>
        <v>71.634663217590287</v>
      </c>
      <c r="Q382">
        <v>2</v>
      </c>
      <c r="R382">
        <v>10.737</v>
      </c>
      <c r="S382" s="126">
        <f>IF(R382="","",3.6*200/(R382))</f>
        <v>67.057837384744346</v>
      </c>
    </row>
    <row r="383" spans="1:19">
      <c r="A383" s="1" t="s">
        <v>63</v>
      </c>
      <c r="B383" s="1">
        <v>2022</v>
      </c>
      <c r="C383" s="76">
        <v>44675</v>
      </c>
      <c r="D383" s="28" t="s">
        <v>64</v>
      </c>
      <c r="E383" s="22" t="s">
        <v>537</v>
      </c>
      <c r="F383">
        <v>4</v>
      </c>
      <c r="G383" t="s">
        <v>97</v>
      </c>
      <c r="H383" t="s">
        <v>26</v>
      </c>
      <c r="I383" s="10">
        <f>(C383-VLOOKUP(G383,Riders!$A$2:$E$7777,4,FALSE))/365</f>
        <v>25.032876712328768</v>
      </c>
      <c r="J383">
        <v>3</v>
      </c>
      <c r="K383">
        <v>1</v>
      </c>
      <c r="L383" s="15">
        <v>10.007999999999999</v>
      </c>
      <c r="M383" s="126">
        <f>IF(L383="","",3.6*200/(L383))</f>
        <v>71.942446043165475</v>
      </c>
      <c r="N383">
        <v>1</v>
      </c>
      <c r="O383">
        <v>10.311999999999999</v>
      </c>
      <c r="P383" s="126">
        <f>IF(O383="","",3.6*200/(O383))</f>
        <v>69.82156710628395</v>
      </c>
      <c r="S383" s="126" t="str">
        <f>IF(R383="","",3.6*200/(R383))</f>
        <v/>
      </c>
    </row>
    <row r="384" spans="1:19">
      <c r="A384" s="1" t="s">
        <v>63</v>
      </c>
      <c r="B384" s="1">
        <v>2022</v>
      </c>
      <c r="C384" s="76">
        <v>44675</v>
      </c>
      <c r="D384" s="28" t="s">
        <v>64</v>
      </c>
      <c r="E384" s="22" t="s">
        <v>537</v>
      </c>
      <c r="F384">
        <v>4</v>
      </c>
      <c r="G384" t="s">
        <v>112</v>
      </c>
      <c r="H384" t="s">
        <v>100</v>
      </c>
      <c r="I384" s="10">
        <f>(C384-VLOOKUP(G384,Riders!$A$2:$E$7777,4,FALSE))/365</f>
        <v>22.202739726027396</v>
      </c>
      <c r="J384">
        <v>6</v>
      </c>
      <c r="K384">
        <v>2</v>
      </c>
      <c r="L384" s="15">
        <v>10.655999999999999</v>
      </c>
      <c r="M384" s="126">
        <f>IF(L384="","",3.6*200/(L384))</f>
        <v>67.567567567567579</v>
      </c>
      <c r="N384">
        <v>2</v>
      </c>
      <c r="O384">
        <v>10.343</v>
      </c>
      <c r="P384" s="126">
        <f>IF(O384="","",3.6*200/(O384))</f>
        <v>69.612298172677171</v>
      </c>
      <c r="S384" s="126" t="str">
        <f>IF(R384="","",3.6*200/(R384))</f>
        <v/>
      </c>
    </row>
    <row r="385" spans="1:19">
      <c r="A385" s="1" t="s">
        <v>63</v>
      </c>
      <c r="B385" s="1">
        <v>2022</v>
      </c>
      <c r="C385" s="76">
        <v>44675</v>
      </c>
      <c r="D385" s="28" t="s">
        <v>64</v>
      </c>
      <c r="E385" s="22" t="s">
        <v>537</v>
      </c>
      <c r="F385">
        <v>2</v>
      </c>
      <c r="G385" t="s">
        <v>106</v>
      </c>
      <c r="H385" t="s">
        <v>107</v>
      </c>
      <c r="I385" s="10">
        <f>(C385-VLOOKUP(G385,Riders!$A$2:$E$7777,4,FALSE))/365</f>
        <v>28.531506849315068</v>
      </c>
      <c r="J385">
        <v>7</v>
      </c>
      <c r="K385">
        <v>2</v>
      </c>
      <c r="L385" s="15">
        <v>10.42</v>
      </c>
      <c r="M385" s="126">
        <f>IF(L385="","",3.6*200/(L385))</f>
        <v>69.097888675623807</v>
      </c>
      <c r="N385">
        <v>2</v>
      </c>
      <c r="O385">
        <v>10.418000000000001</v>
      </c>
      <c r="P385" s="126">
        <f>IF(O385="","",3.6*200/(O385))</f>
        <v>69.111153772317138</v>
      </c>
      <c r="S385" s="126" t="str">
        <f>IF(R385="","",3.6*200/(R385))</f>
        <v/>
      </c>
    </row>
    <row r="386" spans="1:19">
      <c r="A386" s="1" t="s">
        <v>63</v>
      </c>
      <c r="B386" s="1">
        <v>2022</v>
      </c>
      <c r="C386" s="76">
        <v>44675</v>
      </c>
      <c r="D386" s="28" t="s">
        <v>64</v>
      </c>
      <c r="E386" s="22" t="s">
        <v>538</v>
      </c>
      <c r="F386">
        <v>1</v>
      </c>
      <c r="G386" t="s">
        <v>90</v>
      </c>
      <c r="H386" t="s">
        <v>22</v>
      </c>
      <c r="I386" s="10">
        <f>(C386-VLOOKUP(G386,Riders!$A$2:$E$7777,4,FALSE))/365</f>
        <v>25.12876712328767</v>
      </c>
      <c r="J386">
        <v>1</v>
      </c>
      <c r="K386">
        <v>1</v>
      </c>
      <c r="L386" s="15">
        <v>10.254</v>
      </c>
      <c r="M386" s="126">
        <f>IF(L386="","",3.6*200/(L386))</f>
        <v>70.216500877706267</v>
      </c>
      <c r="N386">
        <v>1</v>
      </c>
      <c r="O386">
        <v>10.106</v>
      </c>
      <c r="P386" s="126">
        <f>IF(O386="","",3.6*200/(O386))</f>
        <v>71.244805066297246</v>
      </c>
      <c r="S386" s="126" t="str">
        <f>IF(R386="","",3.6*200/(R386))</f>
        <v/>
      </c>
    </row>
    <row r="387" spans="1:19">
      <c r="A387" s="1" t="s">
        <v>63</v>
      </c>
      <c r="B387" s="1">
        <v>2022</v>
      </c>
      <c r="C387" s="76">
        <v>44675</v>
      </c>
      <c r="D387" s="28" t="s">
        <v>64</v>
      </c>
      <c r="E387" s="22" t="s">
        <v>538</v>
      </c>
      <c r="F387">
        <v>1</v>
      </c>
      <c r="G387" t="s">
        <v>97</v>
      </c>
      <c r="H387" t="s">
        <v>26</v>
      </c>
      <c r="I387" s="10">
        <f>(C387-VLOOKUP(G387,Riders!$A$2:$E$7777,4,FALSE))/365</f>
        <v>25.032876712328768</v>
      </c>
      <c r="J387">
        <v>3</v>
      </c>
      <c r="K387">
        <v>2</v>
      </c>
      <c r="L387" s="15">
        <v>10.343999999999999</v>
      </c>
      <c r="M387" s="126">
        <f>IF(L387="","",3.6*200/(L387))</f>
        <v>69.60556844547564</v>
      </c>
      <c r="N387">
        <v>2</v>
      </c>
      <c r="O387">
        <v>10.17</v>
      </c>
      <c r="P387" s="126">
        <f>IF(O387="","",3.6*200/(O387))</f>
        <v>70.796460176991147</v>
      </c>
      <c r="S387" s="126" t="str">
        <f>IF(R387="","",3.6*200/(R387))</f>
        <v/>
      </c>
    </row>
    <row r="388" spans="1:19">
      <c r="A388" s="1" t="s">
        <v>63</v>
      </c>
      <c r="B388" s="1">
        <v>2022</v>
      </c>
      <c r="C388" s="76">
        <v>44675</v>
      </c>
      <c r="D388" s="28" t="s">
        <v>64</v>
      </c>
      <c r="E388" s="22" t="s">
        <v>538</v>
      </c>
      <c r="F388">
        <v>2</v>
      </c>
      <c r="G388" t="s">
        <v>99</v>
      </c>
      <c r="H388" t="s">
        <v>100</v>
      </c>
      <c r="I388" s="10">
        <f>(C388-VLOOKUP(G388,Riders!$A$2:$E$7777,4,FALSE))/365</f>
        <v>23.035616438356165</v>
      </c>
      <c r="J388">
        <v>2</v>
      </c>
      <c r="K388">
        <v>2</v>
      </c>
      <c r="L388" s="15"/>
      <c r="M388" s="126" t="str">
        <f>IF(L388="","",3.6*200/(L388))</f>
        <v/>
      </c>
      <c r="N388">
        <v>1</v>
      </c>
      <c r="P388" s="126" t="str">
        <f>IF(O388="","",3.6*200/(O388))</f>
        <v/>
      </c>
      <c r="S388" s="126" t="str">
        <f>IF(R388="","",3.6*200/(R388))</f>
        <v/>
      </c>
    </row>
    <row r="389" spans="1:19">
      <c r="A389" s="1" t="s">
        <v>63</v>
      </c>
      <c r="B389" s="1">
        <v>2022</v>
      </c>
      <c r="C389" s="76">
        <v>44675</v>
      </c>
      <c r="D389" s="28" t="s">
        <v>64</v>
      </c>
      <c r="E389" s="22" t="s">
        <v>538</v>
      </c>
      <c r="F389">
        <v>2</v>
      </c>
      <c r="G389" t="s">
        <v>126</v>
      </c>
      <c r="H389" t="s">
        <v>102</v>
      </c>
      <c r="I389" s="10">
        <f>(C389-VLOOKUP(G389,Riders!$A$2:$E$7777,4,FALSE))/365</f>
        <v>23.6</v>
      </c>
      <c r="J389">
        <v>4</v>
      </c>
      <c r="K389">
        <v>1</v>
      </c>
      <c r="L389" s="15">
        <v>9.9149999999999991</v>
      </c>
      <c r="M389" s="126">
        <f>IF(L389="","",3.6*200/(L389))</f>
        <v>72.617246596066579</v>
      </c>
      <c r="N389">
        <v>2</v>
      </c>
      <c r="O389" t="s">
        <v>747</v>
      </c>
      <c r="P389" s="126"/>
      <c r="S389" s="126" t="str">
        <f>IF(R389="","",3.6*200/(R389))</f>
        <v/>
      </c>
    </row>
    <row r="390" spans="1:19">
      <c r="A390" s="1" t="s">
        <v>63</v>
      </c>
      <c r="B390" s="1">
        <v>2022</v>
      </c>
      <c r="C390" s="76">
        <v>44675</v>
      </c>
      <c r="D390" s="28" t="s">
        <v>64</v>
      </c>
      <c r="E390" s="22" t="s">
        <v>62</v>
      </c>
      <c r="F390" t="s">
        <v>539</v>
      </c>
      <c r="G390" t="s">
        <v>90</v>
      </c>
      <c r="H390" t="s">
        <v>22</v>
      </c>
      <c r="I390" s="10">
        <f>(C390-VLOOKUP(G390,Riders!$A$2:$E$7777,4,FALSE))/365</f>
        <v>25.12876712328767</v>
      </c>
      <c r="J390">
        <v>1</v>
      </c>
      <c r="K390">
        <v>1</v>
      </c>
      <c r="L390" s="15">
        <v>10.083</v>
      </c>
      <c r="M390" s="126">
        <f>IF(L390="","",3.6*200/(L390))</f>
        <v>71.407319250223154</v>
      </c>
      <c r="N390">
        <v>1</v>
      </c>
      <c r="O390">
        <v>10.130000000000001</v>
      </c>
      <c r="P390" s="126">
        <f>IF(O390="","",3.6*200/(O390))</f>
        <v>71.076011846001975</v>
      </c>
      <c r="S390" s="126" t="str">
        <f>IF(R390="","",3.6*200/(R390))</f>
        <v/>
      </c>
    </row>
    <row r="391" spans="1:19">
      <c r="A391" s="1" t="s">
        <v>63</v>
      </c>
      <c r="B391" s="1">
        <v>2022</v>
      </c>
      <c r="C391" s="76">
        <v>44675</v>
      </c>
      <c r="D391" s="28" t="s">
        <v>64</v>
      </c>
      <c r="E391" s="22" t="s">
        <v>62</v>
      </c>
      <c r="F391" t="s">
        <v>539</v>
      </c>
      <c r="G391" t="s">
        <v>99</v>
      </c>
      <c r="H391" t="s">
        <v>100</v>
      </c>
      <c r="I391" s="10">
        <f>(C391-VLOOKUP(G391,Riders!$A$2:$E$7777,4,FALSE))/365</f>
        <v>23.035616438356165</v>
      </c>
      <c r="J391">
        <v>2</v>
      </c>
      <c r="K391">
        <v>2</v>
      </c>
      <c r="L391" s="15">
        <v>10.183</v>
      </c>
      <c r="M391" s="126">
        <f>IF(L391="","",3.6*200/(L391))</f>
        <v>70.706078758715506</v>
      </c>
      <c r="N391">
        <v>2</v>
      </c>
      <c r="O391">
        <v>10.377000000000001</v>
      </c>
      <c r="P391" s="126">
        <f>IF(O391="","",3.6*200/(O391))</f>
        <v>69.384215091066778</v>
      </c>
      <c r="S391" s="126" t="str">
        <f>IF(R391="","",3.6*200/(R391))</f>
        <v/>
      </c>
    </row>
    <row r="392" spans="1:19">
      <c r="A392" s="1" t="s">
        <v>63</v>
      </c>
      <c r="B392" s="1">
        <v>2022</v>
      </c>
      <c r="C392" s="76">
        <v>44675</v>
      </c>
      <c r="D392" s="28" t="s">
        <v>64</v>
      </c>
      <c r="E392" s="22" t="s">
        <v>62</v>
      </c>
      <c r="F392" t="s">
        <v>540</v>
      </c>
      <c r="G392" t="s">
        <v>97</v>
      </c>
      <c r="H392" t="s">
        <v>26</v>
      </c>
      <c r="I392" s="10">
        <f>(C392-VLOOKUP(G392,Riders!$A$2:$E$7777,4,FALSE))/365</f>
        <v>25.032876712328768</v>
      </c>
      <c r="J392">
        <v>3</v>
      </c>
      <c r="K392">
        <v>1</v>
      </c>
      <c r="L392" s="15"/>
      <c r="M392" s="126" t="str">
        <f>IF(L392="","",3.6*200/(L392))</f>
        <v/>
      </c>
      <c r="P392" s="126" t="str">
        <f>IF(O392="","",3.6*200/(O392))</f>
        <v/>
      </c>
      <c r="S392" s="126" t="str">
        <f>IF(R392="","",3.6*200/(R392))</f>
        <v/>
      </c>
    </row>
    <row r="393" spans="1:19">
      <c r="A393" s="1" t="s">
        <v>63</v>
      </c>
      <c r="B393" s="1">
        <v>2022</v>
      </c>
      <c r="C393" s="76">
        <v>44675</v>
      </c>
      <c r="D393" s="28" t="s">
        <v>64</v>
      </c>
      <c r="E393" s="22" t="s">
        <v>62</v>
      </c>
      <c r="F393" t="s">
        <v>540</v>
      </c>
      <c r="G393" t="s">
        <v>126</v>
      </c>
      <c r="H393" t="s">
        <v>102</v>
      </c>
      <c r="I393" s="10">
        <f>(C393-VLOOKUP(G393,Riders!$A$2:$E$7777,4,FALSE))/365</f>
        <v>23.6</v>
      </c>
      <c r="J393">
        <v>4</v>
      </c>
      <c r="K393">
        <v>2</v>
      </c>
      <c r="L393" s="15" t="s">
        <v>747</v>
      </c>
      <c r="M393" s="126"/>
      <c r="O393" t="s">
        <v>747</v>
      </c>
      <c r="P393" s="126"/>
      <c r="S393" s="126" t="str">
        <f>IF(R393="","",3.6*200/(R393))</f>
        <v/>
      </c>
    </row>
    <row r="394" spans="1:19">
      <c r="A394" s="4" t="s">
        <v>180</v>
      </c>
      <c r="B394" s="4">
        <v>2021</v>
      </c>
      <c r="C394" s="5">
        <v>44492</v>
      </c>
      <c r="D394" s="21" t="s">
        <v>19</v>
      </c>
      <c r="E394" s="22" t="s">
        <v>533</v>
      </c>
      <c r="F394">
        <v>3</v>
      </c>
      <c r="G394" t="s">
        <v>95</v>
      </c>
      <c r="H394" t="s">
        <v>28</v>
      </c>
      <c r="I394" s="10">
        <f>(C394-VLOOKUP(G394,Riders!$A$2:$E$7777,4,FALSE))/365</f>
        <v>29.745205479452054</v>
      </c>
      <c r="J394">
        <v>4</v>
      </c>
      <c r="K394">
        <v>1</v>
      </c>
      <c r="L394" s="15">
        <v>10.179</v>
      </c>
      <c r="M394" s="126">
        <f>IF(L394="","",3.6*200/(L394))</f>
        <v>70.733863837312114</v>
      </c>
      <c r="P394" s="126" t="str">
        <f>IF(O394="","",3.6*200/(O394))</f>
        <v/>
      </c>
      <c r="S394" s="126" t="str">
        <f>IF(R394="","",3.6*200/(R394))</f>
        <v/>
      </c>
    </row>
    <row r="395" spans="1:19">
      <c r="A395" s="4" t="s">
        <v>180</v>
      </c>
      <c r="B395" s="4">
        <v>2021</v>
      </c>
      <c r="C395" s="5">
        <v>44492</v>
      </c>
      <c r="D395" s="21" t="s">
        <v>19</v>
      </c>
      <c r="E395" s="22" t="s">
        <v>533</v>
      </c>
      <c r="F395">
        <v>7</v>
      </c>
      <c r="G395" t="s">
        <v>170</v>
      </c>
      <c r="H395" t="s">
        <v>40</v>
      </c>
      <c r="I395" s="10">
        <f>(C395-VLOOKUP(G395,Riders!$A$2:$E$7777,4,FALSE))/365</f>
        <v>23.024657534246575</v>
      </c>
      <c r="J395">
        <v>22</v>
      </c>
      <c r="K395">
        <v>2</v>
      </c>
      <c r="L395" s="15">
        <v>11.393000000000001</v>
      </c>
      <c r="M395" s="126">
        <f>IF(L395="","",3.6*200/(L395))</f>
        <v>63.196699727903095</v>
      </c>
      <c r="P395" s="126" t="str">
        <f>IF(O395="","",3.6*200/(O395))</f>
        <v/>
      </c>
      <c r="S395" s="126" t="str">
        <f>IF(R395="","",3.6*200/(R395))</f>
        <v/>
      </c>
    </row>
    <row r="396" spans="1:19">
      <c r="A396" s="4" t="s">
        <v>180</v>
      </c>
      <c r="B396" s="4">
        <v>2021</v>
      </c>
      <c r="C396" s="5">
        <v>44492</v>
      </c>
      <c r="D396" s="21" t="s">
        <v>19</v>
      </c>
      <c r="E396" s="22" t="s">
        <v>533</v>
      </c>
      <c r="F396">
        <v>9</v>
      </c>
      <c r="G396" t="s">
        <v>68</v>
      </c>
      <c r="H396" t="s">
        <v>28</v>
      </c>
      <c r="I396" s="10">
        <f>(C396-VLOOKUP(G396,Riders!$A$2:$E$7777,4,FALSE))/365</f>
        <v>21.243835616438357</v>
      </c>
      <c r="J396">
        <v>13</v>
      </c>
      <c r="K396">
        <v>1</v>
      </c>
      <c r="L396" s="15">
        <v>10.375</v>
      </c>
      <c r="M396" s="126">
        <f>IF(L396="","",3.6*200/(L396))</f>
        <v>69.397590361445779</v>
      </c>
      <c r="P396" s="126" t="str">
        <f>IF(O396="","",3.6*200/(O396))</f>
        <v/>
      </c>
      <c r="S396" s="126" t="str">
        <f>IF(R396="","",3.6*200/(R396))</f>
        <v/>
      </c>
    </row>
    <row r="397" spans="1:19">
      <c r="A397" s="4" t="s">
        <v>180</v>
      </c>
      <c r="B397" s="4">
        <v>2021</v>
      </c>
      <c r="C397" s="5">
        <v>44492</v>
      </c>
      <c r="D397" s="21" t="s">
        <v>19</v>
      </c>
      <c r="E397" s="22" t="s">
        <v>533</v>
      </c>
      <c r="F397">
        <v>1</v>
      </c>
      <c r="G397" t="s">
        <v>200</v>
      </c>
      <c r="H397" t="s">
        <v>44</v>
      </c>
      <c r="I397" s="10">
        <f>(C397-VLOOKUP(G397,Riders!$A$2:$E$7777,4,FALSE))/365</f>
        <v>26.279452054794522</v>
      </c>
      <c r="J397">
        <v>7</v>
      </c>
      <c r="K397">
        <v>1</v>
      </c>
      <c r="L397" s="15">
        <v>10.787000000000001</v>
      </c>
      <c r="M397" s="126">
        <f>IF(L397="","",3.6*200/(L397))</f>
        <v>66.747010290164084</v>
      </c>
      <c r="P397" s="126" t="str">
        <f>IF(O397="","",3.6*200/(O397))</f>
        <v/>
      </c>
      <c r="S397" s="126" t="str">
        <f>IF(R397="","",3.6*200/(R397))</f>
        <v/>
      </c>
    </row>
    <row r="398" spans="1:19">
      <c r="A398" s="4" t="s">
        <v>180</v>
      </c>
      <c r="B398" s="4">
        <v>2021</v>
      </c>
      <c r="C398" s="5">
        <v>44492</v>
      </c>
      <c r="D398" s="21" t="s">
        <v>19</v>
      </c>
      <c r="E398" s="22" t="s">
        <v>533</v>
      </c>
      <c r="F398">
        <v>1</v>
      </c>
      <c r="G398" t="s">
        <v>53</v>
      </c>
      <c r="H398" t="s">
        <v>54</v>
      </c>
      <c r="I398" s="10">
        <f>(C398-VLOOKUP(G398,Riders!$A$2:$E$7777,4,FALSE))/365</f>
        <v>21.049315068493151</v>
      </c>
      <c r="J398">
        <v>28</v>
      </c>
      <c r="K398">
        <v>2</v>
      </c>
      <c r="L398" s="15">
        <v>10.896000000000001</v>
      </c>
      <c r="M398" s="126">
        <f>IF(L398="","",3.6*200/(L398))</f>
        <v>66.079295154185019</v>
      </c>
      <c r="P398" s="126" t="str">
        <f>IF(O398="","",3.6*200/(O398))</f>
        <v/>
      </c>
      <c r="S398" s="126" t="str">
        <f>IF(R398="","",3.6*200/(R398))</f>
        <v/>
      </c>
    </row>
    <row r="399" spans="1:19">
      <c r="A399" s="4" t="s">
        <v>180</v>
      </c>
      <c r="B399" s="4">
        <v>2021</v>
      </c>
      <c r="C399" s="5">
        <v>44492</v>
      </c>
      <c r="D399" s="21" t="s">
        <v>19</v>
      </c>
      <c r="E399" s="22" t="s">
        <v>533</v>
      </c>
      <c r="F399">
        <v>2</v>
      </c>
      <c r="G399" t="s">
        <v>21</v>
      </c>
      <c r="H399" t="s">
        <v>22</v>
      </c>
      <c r="I399" s="10">
        <f>(C399-VLOOKUP(G399,Riders!$A$2:$E$7777,4,FALSE))/365</f>
        <v>28.624657534246577</v>
      </c>
      <c r="J399">
        <v>2</v>
      </c>
      <c r="K399">
        <v>1</v>
      </c>
      <c r="L399" s="15">
        <v>10.801</v>
      </c>
      <c r="M399" s="126">
        <f>IF(L399="","",3.6*200/(L399))</f>
        <v>66.660494398666785</v>
      </c>
      <c r="P399" s="126" t="str">
        <f>IF(O399="","",3.6*200/(O399))</f>
        <v/>
      </c>
      <c r="S399" s="126" t="str">
        <f>IF(R399="","",3.6*200/(R399))</f>
        <v/>
      </c>
    </row>
    <row r="400" spans="1:19">
      <c r="A400" s="4" t="s">
        <v>180</v>
      </c>
      <c r="B400" s="4">
        <v>2021</v>
      </c>
      <c r="C400" s="5">
        <v>44492</v>
      </c>
      <c r="D400" s="21" t="s">
        <v>19</v>
      </c>
      <c r="E400" s="22" t="s">
        <v>533</v>
      </c>
      <c r="F400">
        <v>2</v>
      </c>
      <c r="G400" t="s">
        <v>81</v>
      </c>
      <c r="H400" t="s">
        <v>248</v>
      </c>
      <c r="I400" s="10">
        <f>(C400-VLOOKUP(G400,Riders!$A$2:$E$7777,4,FALSE))/365</f>
        <v>28.221917808219178</v>
      </c>
      <c r="J400">
        <v>27</v>
      </c>
      <c r="K400">
        <v>2</v>
      </c>
      <c r="L400" s="15">
        <v>10.885</v>
      </c>
      <c r="M400" s="126">
        <f>IF(L400="","",3.6*200/(L400))</f>
        <v>66.146072576940739</v>
      </c>
      <c r="P400" s="126" t="str">
        <f>IF(O400="","",3.6*200/(O400))</f>
        <v/>
      </c>
      <c r="S400" s="126" t="str">
        <f>IF(R400="","",3.6*200/(R400))</f>
        <v/>
      </c>
    </row>
    <row r="401" spans="1:19">
      <c r="A401" s="4" t="s">
        <v>180</v>
      </c>
      <c r="B401" s="4">
        <v>2021</v>
      </c>
      <c r="C401" s="5">
        <v>44492</v>
      </c>
      <c r="D401" s="21" t="s">
        <v>19</v>
      </c>
      <c r="E401" s="22" t="s">
        <v>533</v>
      </c>
      <c r="F401">
        <v>3</v>
      </c>
      <c r="G401" t="s">
        <v>146</v>
      </c>
      <c r="H401" t="s">
        <v>54</v>
      </c>
      <c r="I401" s="10">
        <f>(C401-VLOOKUP(G401,Riders!$A$2:$E$7777,4,FALSE))/365</f>
        <v>27.364383561643837</v>
      </c>
      <c r="J401">
        <v>26</v>
      </c>
      <c r="K401">
        <v>2</v>
      </c>
      <c r="L401" s="15">
        <v>10.321</v>
      </c>
      <c r="M401" s="126">
        <f>IF(L401="","",3.6*200/(L401))</f>
        <v>69.760682104447241</v>
      </c>
      <c r="P401" s="126" t="str">
        <f>IF(O401="","",3.6*200/(O401))</f>
        <v/>
      </c>
      <c r="S401" s="126" t="str">
        <f>IF(R401="","",3.6*200/(R401))</f>
        <v/>
      </c>
    </row>
    <row r="402" spans="1:19">
      <c r="A402" s="4" t="s">
        <v>180</v>
      </c>
      <c r="B402" s="4">
        <v>2021</v>
      </c>
      <c r="C402" s="5">
        <v>44492</v>
      </c>
      <c r="D402" s="21" t="s">
        <v>19</v>
      </c>
      <c r="E402" s="22" t="s">
        <v>533</v>
      </c>
      <c r="F402">
        <v>4</v>
      </c>
      <c r="G402" t="s">
        <v>702</v>
      </c>
      <c r="H402" t="s">
        <v>42</v>
      </c>
      <c r="I402" s="10">
        <f>(C402-VLOOKUP(G402,Riders!$A$2:$E$7777,4,FALSE))/365</f>
        <v>23.835616438356166</v>
      </c>
      <c r="J402">
        <v>25</v>
      </c>
      <c r="K402">
        <v>2</v>
      </c>
      <c r="L402" s="15">
        <v>10.451000000000001</v>
      </c>
      <c r="M402" s="126">
        <f>IF(L402="","",3.6*200/(L402))</f>
        <v>68.892928906324755</v>
      </c>
      <c r="P402" s="126" t="str">
        <f>IF(O402="","",3.6*200/(O402))</f>
        <v/>
      </c>
      <c r="S402" s="126" t="str">
        <f>IF(R402="","",3.6*200/(R402))</f>
        <v/>
      </c>
    </row>
    <row r="403" spans="1:19">
      <c r="A403" s="4" t="s">
        <v>180</v>
      </c>
      <c r="B403" s="4">
        <v>2021</v>
      </c>
      <c r="C403" s="5">
        <v>44492</v>
      </c>
      <c r="D403" s="21" t="s">
        <v>19</v>
      </c>
      <c r="E403" s="22" t="s">
        <v>533</v>
      </c>
      <c r="F403">
        <v>5</v>
      </c>
      <c r="G403" t="s">
        <v>94</v>
      </c>
      <c r="H403" t="s">
        <v>26</v>
      </c>
      <c r="I403" s="10">
        <f>(C403-VLOOKUP(G403,Riders!$A$2:$E$7777,4,FALSE))/365</f>
        <v>22.769863013698629</v>
      </c>
      <c r="J403">
        <v>8</v>
      </c>
      <c r="K403">
        <v>1</v>
      </c>
      <c r="L403" s="15">
        <v>10.316000000000001</v>
      </c>
      <c r="M403" s="126">
        <f>IF(L403="","",3.6*200/(L403))</f>
        <v>69.794493989918564</v>
      </c>
      <c r="P403" s="126" t="str">
        <f>IF(O403="","",3.6*200/(O403))</f>
        <v/>
      </c>
      <c r="S403" s="126" t="str">
        <f>IF(R403="","",3.6*200/(R403))</f>
        <v/>
      </c>
    </row>
    <row r="404" spans="1:19">
      <c r="A404" s="4" t="s">
        <v>180</v>
      </c>
      <c r="B404" s="4">
        <v>2021</v>
      </c>
      <c r="C404" s="5">
        <v>44492</v>
      </c>
      <c r="D404" s="21" t="s">
        <v>19</v>
      </c>
      <c r="E404" s="22" t="s">
        <v>533</v>
      </c>
      <c r="F404">
        <v>5</v>
      </c>
      <c r="G404" t="s">
        <v>141</v>
      </c>
      <c r="H404" t="s">
        <v>93</v>
      </c>
      <c r="I404" s="10">
        <f>(C404-VLOOKUP(G404,Riders!$A$2:$E$7777,4,FALSE))/365</f>
        <v>26.55890410958904</v>
      </c>
      <c r="J404">
        <v>24</v>
      </c>
      <c r="K404">
        <v>2</v>
      </c>
      <c r="L404" s="15">
        <v>10.554</v>
      </c>
      <c r="M404" s="126">
        <f>IF(L404="","",3.6*200/(L404))</f>
        <v>68.22057987492893</v>
      </c>
      <c r="P404" s="126" t="str">
        <f>IF(O404="","",3.6*200/(O404))</f>
        <v/>
      </c>
      <c r="S404" s="126" t="str">
        <f>IF(R404="","",3.6*200/(R404))</f>
        <v/>
      </c>
    </row>
    <row r="405" spans="1:19">
      <c r="A405" s="4" t="s">
        <v>180</v>
      </c>
      <c r="B405" s="4">
        <v>2021</v>
      </c>
      <c r="C405" s="5">
        <v>44492</v>
      </c>
      <c r="D405" s="21" t="s">
        <v>19</v>
      </c>
      <c r="E405" s="22" t="s">
        <v>533</v>
      </c>
      <c r="F405">
        <v>6</v>
      </c>
      <c r="G405" t="s">
        <v>171</v>
      </c>
      <c r="H405" t="s">
        <v>44</v>
      </c>
      <c r="I405" s="10">
        <f>(C405-VLOOKUP(G405,Riders!$A$2:$E$7777,4,FALSE))/365</f>
        <v>22.164383561643834</v>
      </c>
      <c r="J405">
        <v>10</v>
      </c>
      <c r="K405">
        <v>1</v>
      </c>
      <c r="L405" s="15">
        <v>10.542</v>
      </c>
      <c r="M405" s="126">
        <f>IF(L405="","",3.6*200/(L405))</f>
        <v>68.29823562891292</v>
      </c>
      <c r="P405" s="126" t="str">
        <f>IF(O405="","",3.6*200/(O405))</f>
        <v/>
      </c>
      <c r="S405" s="126" t="str">
        <f>IF(R405="","",3.6*200/(R405))</f>
        <v/>
      </c>
    </row>
    <row r="406" spans="1:19">
      <c r="A406" s="4" t="s">
        <v>180</v>
      </c>
      <c r="B406" s="4">
        <v>2021</v>
      </c>
      <c r="C406" s="5">
        <v>44492</v>
      </c>
      <c r="D406" s="21" t="s">
        <v>19</v>
      </c>
      <c r="E406" s="22" t="s">
        <v>533</v>
      </c>
      <c r="F406">
        <v>6</v>
      </c>
      <c r="G406" t="s">
        <v>113</v>
      </c>
      <c r="H406" t="s">
        <v>114</v>
      </c>
      <c r="I406" s="10">
        <f>(C406-VLOOKUP(G406,Riders!$A$2:$E$7777,4,FALSE))/365</f>
        <v>26.701369863013699</v>
      </c>
      <c r="J406">
        <v>23</v>
      </c>
      <c r="K406">
        <v>2</v>
      </c>
      <c r="L406" s="15">
        <v>10.587</v>
      </c>
      <c r="M406" s="126">
        <f>IF(L406="","",3.6*200/(L406))</f>
        <v>68.007934258996883</v>
      </c>
      <c r="P406" s="126" t="str">
        <f>IF(O406="","",3.6*200/(O406))</f>
        <v/>
      </c>
      <c r="S406" s="126" t="str">
        <f>IF(R406="","",3.6*200/(R406))</f>
        <v/>
      </c>
    </row>
    <row r="407" spans="1:19">
      <c r="A407" s="4" t="s">
        <v>180</v>
      </c>
      <c r="B407" s="4">
        <v>2021</v>
      </c>
      <c r="C407" s="5">
        <v>44492</v>
      </c>
      <c r="D407" s="21" t="s">
        <v>19</v>
      </c>
      <c r="E407" s="22" t="s">
        <v>533</v>
      </c>
      <c r="F407">
        <v>7</v>
      </c>
      <c r="G407" t="s">
        <v>91</v>
      </c>
      <c r="H407" t="s">
        <v>50</v>
      </c>
      <c r="I407" s="10">
        <f>(C407-VLOOKUP(G407,Riders!$A$2:$E$7777,4,FALSE))/365</f>
        <v>25.926027397260274</v>
      </c>
      <c r="J407">
        <v>11</v>
      </c>
      <c r="K407">
        <v>1</v>
      </c>
      <c r="L407" s="15">
        <v>10.233000000000001</v>
      </c>
      <c r="M407" s="126">
        <f>IF(L407="","",3.6*200/(L407))</f>
        <v>70.360598065083551</v>
      </c>
      <c r="P407" s="126" t="str">
        <f>IF(O407="","",3.6*200/(O407))</f>
        <v/>
      </c>
      <c r="S407" s="126" t="str">
        <f>IF(R407="","",3.6*200/(R407))</f>
        <v/>
      </c>
    </row>
    <row r="408" spans="1:19">
      <c r="A408" s="4" t="s">
        <v>180</v>
      </c>
      <c r="B408" s="4">
        <v>2021</v>
      </c>
      <c r="C408" s="5">
        <v>44492</v>
      </c>
      <c r="D408" s="21" t="s">
        <v>19</v>
      </c>
      <c r="E408" s="22" t="s">
        <v>533</v>
      </c>
      <c r="F408">
        <v>8</v>
      </c>
      <c r="G408" t="s">
        <v>132</v>
      </c>
      <c r="H408" t="s">
        <v>32</v>
      </c>
      <c r="I408" s="10">
        <f>(C408-VLOOKUP(G408,Riders!$A$2:$E$7777,4,FALSE))/365</f>
        <v>22.021917808219179</v>
      </c>
      <c r="J408">
        <v>12</v>
      </c>
      <c r="K408">
        <v>1</v>
      </c>
      <c r="L408" s="15">
        <v>10.355</v>
      </c>
      <c r="M408" s="126">
        <f>IF(L408="","",3.6*200/(L408))</f>
        <v>69.531627233220661</v>
      </c>
      <c r="P408" s="126" t="str">
        <f>IF(O408="","",3.6*200/(O408))</f>
        <v/>
      </c>
      <c r="S408" s="126" t="str">
        <f>IF(R408="","",3.6*200/(R408))</f>
        <v/>
      </c>
    </row>
    <row r="409" spans="1:19">
      <c r="A409" s="4" t="s">
        <v>180</v>
      </c>
      <c r="B409" s="4">
        <v>2021</v>
      </c>
      <c r="C409" s="5">
        <v>44492</v>
      </c>
      <c r="D409" s="21" t="s">
        <v>19</v>
      </c>
      <c r="E409" s="22" t="s">
        <v>533</v>
      </c>
      <c r="F409">
        <v>8</v>
      </c>
      <c r="G409" t="s">
        <v>172</v>
      </c>
      <c r="H409" t="s">
        <v>35</v>
      </c>
      <c r="I409" s="10">
        <f>(C409-VLOOKUP(G409,Riders!$A$2:$E$7777,4,FALSE))/365</f>
        <v>31.457534246575342</v>
      </c>
      <c r="J409">
        <v>21</v>
      </c>
      <c r="K409">
        <v>2</v>
      </c>
      <c r="L409" s="15">
        <v>10.516</v>
      </c>
      <c r="M409" s="126">
        <f>IF(L409="","",3.6*200/(L409))</f>
        <v>68.46709775580068</v>
      </c>
      <c r="P409" s="126" t="str">
        <f>IF(O409="","",3.6*200/(O409))</f>
        <v/>
      </c>
      <c r="S409" s="126" t="str">
        <f>IF(R409="","",3.6*200/(R409))</f>
        <v/>
      </c>
    </row>
    <row r="410" spans="1:19">
      <c r="A410" s="4" t="s">
        <v>180</v>
      </c>
      <c r="B410" s="4">
        <v>2021</v>
      </c>
      <c r="C410" s="5">
        <v>44492</v>
      </c>
      <c r="D410" s="21" t="s">
        <v>19</v>
      </c>
      <c r="E410" s="22" t="s">
        <v>533</v>
      </c>
      <c r="F410">
        <v>9</v>
      </c>
      <c r="G410" t="s">
        <v>98</v>
      </c>
      <c r="H410" t="s">
        <v>42</v>
      </c>
      <c r="I410" s="10">
        <f>(C410-VLOOKUP(G410,Riders!$A$2:$E$7777,4,FALSE))/365</f>
        <v>23.002739726027396</v>
      </c>
      <c r="J410">
        <v>20</v>
      </c>
      <c r="K410">
        <v>2</v>
      </c>
      <c r="L410" s="15">
        <v>10.435</v>
      </c>
      <c r="M410" s="126">
        <f>IF(L410="","",3.6*200/(L410))</f>
        <v>68.998562529947293</v>
      </c>
      <c r="P410" s="126" t="str">
        <f>IF(O410="","",3.6*200/(O410))</f>
        <v/>
      </c>
      <c r="S410" s="126" t="str">
        <f>IF(R410="","",3.6*200/(R410))</f>
        <v/>
      </c>
    </row>
    <row r="411" spans="1:19">
      <c r="A411" s="4" t="s">
        <v>180</v>
      </c>
      <c r="B411" s="4">
        <v>2021</v>
      </c>
      <c r="C411" s="5">
        <v>44492</v>
      </c>
      <c r="D411" s="21" t="s">
        <v>19</v>
      </c>
      <c r="E411" s="22" t="s">
        <v>533</v>
      </c>
      <c r="F411">
        <v>10</v>
      </c>
      <c r="G411" t="s">
        <v>105</v>
      </c>
      <c r="H411" t="s">
        <v>30</v>
      </c>
      <c r="I411" s="10">
        <f>(C411-VLOOKUP(G411,Riders!$A$2:$E$7777,4,FALSE))/365</f>
        <v>28.86849315068493</v>
      </c>
      <c r="J411">
        <v>14</v>
      </c>
      <c r="K411">
        <v>1</v>
      </c>
      <c r="L411" s="15">
        <v>10.131</v>
      </c>
      <c r="M411" s="126">
        <f>IF(L411="","",3.6*200/(L411))</f>
        <v>71.068996150429371</v>
      </c>
      <c r="P411" s="126" t="str">
        <f>IF(O411="","",3.6*200/(O411))</f>
        <v/>
      </c>
      <c r="S411" s="126" t="str">
        <f>IF(R411="","",3.6*200/(R411))</f>
        <v/>
      </c>
    </row>
    <row r="412" spans="1:19">
      <c r="A412" s="4" t="s">
        <v>180</v>
      </c>
      <c r="B412" s="4">
        <v>2021</v>
      </c>
      <c r="C412" s="5">
        <v>44492</v>
      </c>
      <c r="D412" s="21" t="s">
        <v>19</v>
      </c>
      <c r="E412" s="22" t="s">
        <v>533</v>
      </c>
      <c r="F412">
        <v>10</v>
      </c>
      <c r="G412" t="s">
        <v>96</v>
      </c>
      <c r="H412" t="s">
        <v>30</v>
      </c>
      <c r="I412" s="10">
        <f>(C412-VLOOKUP(G412,Riders!$A$2:$E$7777,4,FALSE))/365</f>
        <v>27.81917808219178</v>
      </c>
      <c r="J412">
        <v>19</v>
      </c>
      <c r="K412">
        <v>2</v>
      </c>
      <c r="L412" s="15">
        <v>10.178000000000001</v>
      </c>
      <c r="M412" s="126">
        <f>IF(L412="","",3.6*200/(L412))</f>
        <v>70.74081351935547</v>
      </c>
      <c r="P412" s="126" t="str">
        <f>IF(O412="","",3.6*200/(O412))</f>
        <v/>
      </c>
      <c r="S412" s="126" t="str">
        <f>IF(R412="","",3.6*200/(R412))</f>
        <v/>
      </c>
    </row>
    <row r="413" spans="1:19">
      <c r="A413" s="4" t="s">
        <v>180</v>
      </c>
      <c r="B413" s="4">
        <v>2021</v>
      </c>
      <c r="C413" s="5">
        <v>44492</v>
      </c>
      <c r="D413" s="21" t="s">
        <v>19</v>
      </c>
      <c r="E413" s="22" t="s">
        <v>533</v>
      </c>
      <c r="F413">
        <v>11</v>
      </c>
      <c r="G413" t="s">
        <v>123</v>
      </c>
      <c r="H413" t="s">
        <v>111</v>
      </c>
      <c r="I413" s="10">
        <f>(C413-VLOOKUP(G413,Riders!$A$2:$E$7777,4,FALSE))/365</f>
        <v>24.704109589041096</v>
      </c>
      <c r="J413">
        <v>15</v>
      </c>
      <c r="K413">
        <v>1</v>
      </c>
      <c r="L413" s="15">
        <v>10.263999999999999</v>
      </c>
      <c r="M413" s="126">
        <f>IF(L413="","",3.6*200/(L413))</f>
        <v>70.148090413094309</v>
      </c>
      <c r="P413" s="126" t="str">
        <f>IF(O413="","",3.6*200/(O413))</f>
        <v/>
      </c>
      <c r="S413" s="126" t="str">
        <f>IF(R413="","",3.6*200/(R413))</f>
        <v/>
      </c>
    </row>
    <row r="414" spans="1:19">
      <c r="A414" s="21" t="s">
        <v>180</v>
      </c>
      <c r="B414" s="21">
        <v>2021</v>
      </c>
      <c r="C414" s="143">
        <v>44492</v>
      </c>
      <c r="D414" s="21" t="s">
        <v>19</v>
      </c>
      <c r="E414" s="22" t="s">
        <v>533</v>
      </c>
      <c r="F414">
        <v>11</v>
      </c>
      <c r="G414" t="s">
        <v>237</v>
      </c>
      <c r="H414" t="s">
        <v>183</v>
      </c>
      <c r="I414" s="10">
        <f>(C414-VLOOKUP(G414,Riders!$A$2:$E$7777,4,FALSE))/365</f>
        <v>34.104109589041094</v>
      </c>
      <c r="J414">
        <v>18</v>
      </c>
      <c r="K414">
        <v>2</v>
      </c>
      <c r="L414" s="15">
        <v>10.321</v>
      </c>
      <c r="M414" s="126">
        <f>IF(L414="","",3.6*200/(L414))</f>
        <v>69.760682104447241</v>
      </c>
      <c r="P414" s="126" t="str">
        <f>IF(O414="","",3.6*200/(O414))</f>
        <v/>
      </c>
      <c r="S414" s="126" t="str">
        <f>IF(R414="","",3.6*200/(R414))</f>
        <v/>
      </c>
    </row>
    <row r="415" spans="1:19">
      <c r="A415" s="21" t="s">
        <v>180</v>
      </c>
      <c r="B415" s="21">
        <v>2021</v>
      </c>
      <c r="C415" s="143">
        <v>44492</v>
      </c>
      <c r="D415" s="21" t="s">
        <v>19</v>
      </c>
      <c r="E415" s="22" t="s">
        <v>533</v>
      </c>
      <c r="F415">
        <v>12</v>
      </c>
      <c r="G415" t="s">
        <v>130</v>
      </c>
      <c r="H415" t="s">
        <v>111</v>
      </c>
      <c r="I415" s="10">
        <f>(C415-VLOOKUP(G415,Riders!$A$2:$E$7777,4,FALSE))/365</f>
        <v>22.295890410958904</v>
      </c>
      <c r="J415">
        <v>16</v>
      </c>
      <c r="K415">
        <v>1</v>
      </c>
      <c r="L415" s="15">
        <v>10.314</v>
      </c>
      <c r="M415" s="126">
        <f>IF(L415="","",3.6*200/(L415))</f>
        <v>69.808027923211171</v>
      </c>
      <c r="P415" s="126" t="str">
        <f>IF(O415="","",3.6*200/(O415))</f>
        <v/>
      </c>
      <c r="S415" s="126" t="str">
        <f>IF(R415="","",3.6*200/(R415))</f>
        <v/>
      </c>
    </row>
    <row r="416" spans="1:19">
      <c r="A416" s="21" t="s">
        <v>180</v>
      </c>
      <c r="B416" s="21">
        <v>2021</v>
      </c>
      <c r="C416" s="143">
        <v>44492</v>
      </c>
      <c r="D416" s="21" t="s">
        <v>19</v>
      </c>
      <c r="E416" s="22" t="s">
        <v>533</v>
      </c>
      <c r="F416">
        <v>12</v>
      </c>
      <c r="G416" t="s">
        <v>169</v>
      </c>
      <c r="H416" t="s">
        <v>80</v>
      </c>
      <c r="I416" s="10">
        <f>(C416-VLOOKUP(G416,Riders!$A$2:$E$7777,4,FALSE))/365</f>
        <v>31.328767123287673</v>
      </c>
      <c r="J416">
        <v>17</v>
      </c>
      <c r="K416">
        <v>2</v>
      </c>
      <c r="L416" s="15">
        <v>10.385999999999999</v>
      </c>
      <c r="M416" s="126">
        <f>IF(L416="","",3.6*200/(L416))</f>
        <v>69.32409012131717</v>
      </c>
      <c r="P416" s="126" t="str">
        <f>IF(O416="","",3.6*200/(O416))</f>
        <v/>
      </c>
      <c r="S416" s="126" t="str">
        <f>IF(R416="","",3.6*200/(R416))</f>
        <v/>
      </c>
    </row>
    <row r="417" spans="1:19">
      <c r="A417" s="21" t="s">
        <v>180</v>
      </c>
      <c r="B417" s="21">
        <v>2021</v>
      </c>
      <c r="C417" s="143">
        <v>44492</v>
      </c>
      <c r="D417" s="21" t="s">
        <v>19</v>
      </c>
      <c r="E417" s="22" t="s">
        <v>533</v>
      </c>
      <c r="F417">
        <v>4</v>
      </c>
      <c r="G417" t="s">
        <v>106</v>
      </c>
      <c r="H417" t="s">
        <v>107</v>
      </c>
      <c r="I417" s="10">
        <f>(C417-VLOOKUP(G417,Riders!$A$2:$E$7777,4,FALSE))/365</f>
        <v>28.030136986301368</v>
      </c>
      <c r="J417">
        <v>9</v>
      </c>
      <c r="K417">
        <v>1</v>
      </c>
      <c r="L417" s="15">
        <v>10.249000000000001</v>
      </c>
      <c r="M417" s="126">
        <f>IF(L417="","",3.6*200/(L417))</f>
        <v>70.250756171333791</v>
      </c>
      <c r="P417" s="126" t="str">
        <f>IF(O417="","",3.6*200/(O417))</f>
        <v/>
      </c>
      <c r="S417" s="126" t="str">
        <f>IF(R417="","",3.6*200/(R417))</f>
        <v/>
      </c>
    </row>
    <row r="418" spans="1:19">
      <c r="A418" s="21" t="s">
        <v>180</v>
      </c>
      <c r="B418" s="21">
        <v>2021</v>
      </c>
      <c r="C418" s="143">
        <v>44492</v>
      </c>
      <c r="D418" s="21" t="s">
        <v>19</v>
      </c>
      <c r="E418" s="22" t="s">
        <v>536</v>
      </c>
      <c r="F418">
        <v>7</v>
      </c>
      <c r="G418" t="s">
        <v>95</v>
      </c>
      <c r="H418" t="s">
        <v>28</v>
      </c>
      <c r="I418" s="10">
        <f>(C418-VLOOKUP(G418,Riders!$A$2:$E$7777,4,FALSE))/365</f>
        <v>29.745205479452054</v>
      </c>
      <c r="J418">
        <v>4</v>
      </c>
      <c r="K418">
        <v>1</v>
      </c>
      <c r="L418" s="15">
        <v>9.9689999999999994</v>
      </c>
      <c r="M418" s="126">
        <f>IF(L418="","",3.6*200/(L418))</f>
        <v>72.223894071622027</v>
      </c>
      <c r="P418" s="126" t="str">
        <f>IF(O418="","",3.6*200/(O418))</f>
        <v/>
      </c>
      <c r="S418" s="126" t="str">
        <f>IF(R418="","",3.6*200/(R418))</f>
        <v/>
      </c>
    </row>
    <row r="419" spans="1:19">
      <c r="A419" s="21" t="s">
        <v>180</v>
      </c>
      <c r="B419" s="21">
        <v>2021</v>
      </c>
      <c r="C419" s="143">
        <v>44492</v>
      </c>
      <c r="D419" s="21" t="s">
        <v>19</v>
      </c>
      <c r="E419" s="22" t="s">
        <v>536</v>
      </c>
      <c r="F419">
        <v>4</v>
      </c>
      <c r="G419" t="s">
        <v>68</v>
      </c>
      <c r="H419" t="s">
        <v>28</v>
      </c>
      <c r="I419" s="10">
        <f>(C419-VLOOKUP(G419,Riders!$A$2:$E$7777,4,FALSE))/365</f>
        <v>21.243835616438357</v>
      </c>
      <c r="J419">
        <v>13</v>
      </c>
      <c r="K419">
        <v>2</v>
      </c>
      <c r="L419" s="15">
        <v>10.190999999999999</v>
      </c>
      <c r="M419" s="126">
        <f>IF(L419="","",3.6*200/(L419))</f>
        <v>70.650574035914047</v>
      </c>
      <c r="P419" s="126" t="str">
        <f>IF(O419="","",3.6*200/(O419))</f>
        <v/>
      </c>
      <c r="S419" s="126" t="str">
        <f>IF(R419="","",3.6*200/(R419))</f>
        <v/>
      </c>
    </row>
    <row r="420" spans="1:19">
      <c r="A420" s="21" t="s">
        <v>180</v>
      </c>
      <c r="B420" s="21">
        <v>2021</v>
      </c>
      <c r="C420" s="143">
        <v>44492</v>
      </c>
      <c r="D420" s="21" t="s">
        <v>19</v>
      </c>
      <c r="E420" s="22" t="s">
        <v>536</v>
      </c>
      <c r="F420">
        <v>3</v>
      </c>
      <c r="G420" t="s">
        <v>182</v>
      </c>
      <c r="H420" t="s">
        <v>183</v>
      </c>
      <c r="I420" s="10">
        <f>(C420-VLOOKUP(G420,Riders!$A$2:$E$7777,4,FALSE))/365</f>
        <v>21.156164383561645</v>
      </c>
      <c r="J420">
        <v>6</v>
      </c>
      <c r="K420">
        <v>1</v>
      </c>
      <c r="L420" s="15">
        <v>10.147</v>
      </c>
      <c r="M420" s="126">
        <f>IF(L420="","",3.6*200/(L420))</f>
        <v>70.956933083670052</v>
      </c>
      <c r="P420" s="126" t="str">
        <f>IF(O420="","",3.6*200/(O420))</f>
        <v/>
      </c>
      <c r="S420" s="126" t="str">
        <f>IF(R420="","",3.6*200/(R420))</f>
        <v/>
      </c>
    </row>
    <row r="421" spans="1:19">
      <c r="A421" s="21" t="s">
        <v>180</v>
      </c>
      <c r="B421" s="21">
        <v>2021</v>
      </c>
      <c r="C421" s="143">
        <v>44492</v>
      </c>
      <c r="D421" s="21" t="s">
        <v>19</v>
      </c>
      <c r="E421" s="22" t="s">
        <v>536</v>
      </c>
      <c r="F421">
        <v>1</v>
      </c>
      <c r="G421" t="s">
        <v>90</v>
      </c>
      <c r="H421" t="s">
        <v>22</v>
      </c>
      <c r="I421" s="10">
        <f>(C421-VLOOKUP(G421,Riders!$A$2:$E$7777,4,FALSE))/365</f>
        <v>24.627397260273973</v>
      </c>
      <c r="J421">
        <v>1</v>
      </c>
      <c r="K421">
        <v>1</v>
      </c>
      <c r="L421" s="15">
        <v>9.9600000000000009</v>
      </c>
      <c r="M421" s="126">
        <f>IF(L421="","",3.6*200/(L421))</f>
        <v>72.289156626506013</v>
      </c>
      <c r="P421" s="126" t="str">
        <f>IF(O421="","",3.6*200/(O421))</f>
        <v/>
      </c>
      <c r="S421" s="126" t="str">
        <f>IF(R421="","",3.6*200/(R421))</f>
        <v/>
      </c>
    </row>
    <row r="422" spans="1:19">
      <c r="A422" s="21" t="s">
        <v>180</v>
      </c>
      <c r="B422" s="21">
        <v>2021</v>
      </c>
      <c r="C422" s="143">
        <v>44492</v>
      </c>
      <c r="D422" s="21" t="s">
        <v>19</v>
      </c>
      <c r="E422" s="22" t="s">
        <v>536</v>
      </c>
      <c r="F422">
        <v>1</v>
      </c>
      <c r="G422" t="s">
        <v>130</v>
      </c>
      <c r="H422" t="s">
        <v>111</v>
      </c>
      <c r="I422" s="10">
        <f>(C422-VLOOKUP(G422,Riders!$A$2:$E$7777,4,FALSE))/365</f>
        <v>22.295890410958904</v>
      </c>
      <c r="J422">
        <v>16</v>
      </c>
      <c r="K422">
        <v>2</v>
      </c>
      <c r="L422" s="15">
        <v>10.911000000000001</v>
      </c>
      <c r="M422" s="126">
        <f>IF(L422="","",3.6*200/(L422))</f>
        <v>65.988452020896332</v>
      </c>
      <c r="P422" s="126" t="str">
        <f>IF(O422="","",3.6*200/(O422))</f>
        <v/>
      </c>
      <c r="S422" s="126" t="str">
        <f>IF(R422="","",3.6*200/(R422))</f>
        <v/>
      </c>
    </row>
    <row r="423" spans="1:19">
      <c r="A423" s="21" t="s">
        <v>180</v>
      </c>
      <c r="B423" s="21">
        <v>2021</v>
      </c>
      <c r="C423" s="143">
        <v>44492</v>
      </c>
      <c r="D423" s="21" t="s">
        <v>19</v>
      </c>
      <c r="E423" s="22" t="s">
        <v>536</v>
      </c>
      <c r="F423">
        <v>2</v>
      </c>
      <c r="G423" t="s">
        <v>126</v>
      </c>
      <c r="H423" t="s">
        <v>102</v>
      </c>
      <c r="I423" s="10">
        <f>(C423-VLOOKUP(G423,Riders!$A$2:$E$7777,4,FALSE))/365</f>
        <v>23.098630136986301</v>
      </c>
      <c r="J423">
        <v>5</v>
      </c>
      <c r="K423">
        <v>1</v>
      </c>
      <c r="L423" s="15">
        <v>9.7070000000000007</v>
      </c>
      <c r="M423" s="126">
        <f>IF(L423="","",3.6*200/(L423))</f>
        <v>74.173277016585956</v>
      </c>
      <c r="P423" s="126" t="str">
        <f>IF(O423="","",3.6*200/(O423))</f>
        <v/>
      </c>
      <c r="S423" s="126" t="str">
        <f>IF(R423="","",3.6*200/(R423))</f>
        <v/>
      </c>
    </row>
    <row r="424" spans="1:19">
      <c r="A424" s="21" t="s">
        <v>180</v>
      </c>
      <c r="B424" s="21">
        <v>2021</v>
      </c>
      <c r="C424" s="143">
        <v>44492</v>
      </c>
      <c r="D424" s="21" t="s">
        <v>19</v>
      </c>
      <c r="E424" s="22" t="s">
        <v>536</v>
      </c>
      <c r="F424">
        <v>2</v>
      </c>
      <c r="G424" t="s">
        <v>123</v>
      </c>
      <c r="H424" t="s">
        <v>111</v>
      </c>
      <c r="I424" s="10">
        <f>(C424-VLOOKUP(G424,Riders!$A$2:$E$7777,4,FALSE))/365</f>
        <v>24.704109589041096</v>
      </c>
      <c r="J424">
        <v>15</v>
      </c>
      <c r="K424">
        <v>2</v>
      </c>
      <c r="L424" s="15">
        <v>10.302000000000001</v>
      </c>
      <c r="M424" s="126">
        <f>IF(L424="","",3.6*200/(L424))</f>
        <v>69.889341875363996</v>
      </c>
      <c r="P424" s="126" t="str">
        <f>IF(O424="","",3.6*200/(O424))</f>
        <v/>
      </c>
      <c r="S424" s="126" t="str">
        <f>IF(R424="","",3.6*200/(R424))</f>
        <v/>
      </c>
    </row>
    <row r="425" spans="1:19">
      <c r="A425" s="21" t="s">
        <v>180</v>
      </c>
      <c r="B425" s="21">
        <v>2021</v>
      </c>
      <c r="C425" s="143">
        <v>44492</v>
      </c>
      <c r="D425" s="21" t="s">
        <v>19</v>
      </c>
      <c r="E425" s="22" t="s">
        <v>536</v>
      </c>
      <c r="F425">
        <v>3</v>
      </c>
      <c r="G425" t="s">
        <v>105</v>
      </c>
      <c r="H425" t="s">
        <v>30</v>
      </c>
      <c r="I425" s="10">
        <f>(C425-VLOOKUP(G425,Riders!$A$2:$E$7777,4,FALSE))/365</f>
        <v>28.86849315068493</v>
      </c>
      <c r="J425">
        <v>14</v>
      </c>
      <c r="K425">
        <v>2</v>
      </c>
      <c r="L425" s="15">
        <v>10.168000000000001</v>
      </c>
      <c r="M425" s="126">
        <f>IF(L425="","",3.6*200/(L425))</f>
        <v>70.810385523210059</v>
      </c>
      <c r="P425" s="126" t="str">
        <f>IF(O425="","",3.6*200/(O425))</f>
        <v/>
      </c>
      <c r="S425" s="126" t="str">
        <f>IF(R425="","",3.6*200/(R425))</f>
        <v/>
      </c>
    </row>
    <row r="426" spans="1:19">
      <c r="A426" s="21" t="s">
        <v>180</v>
      </c>
      <c r="B426" s="21">
        <v>2021</v>
      </c>
      <c r="C426" s="143">
        <v>44492</v>
      </c>
      <c r="D426" s="21" t="s">
        <v>19</v>
      </c>
      <c r="E426" s="22" t="s">
        <v>536</v>
      </c>
      <c r="F426">
        <v>4</v>
      </c>
      <c r="G426" t="s">
        <v>97</v>
      </c>
      <c r="H426" t="s">
        <v>26</v>
      </c>
      <c r="I426" s="10">
        <f>(C426-VLOOKUP(G426,Riders!$A$2:$E$7777,4,FALSE))/365</f>
        <v>24.531506849315068</v>
      </c>
      <c r="J426">
        <v>3</v>
      </c>
      <c r="K426">
        <v>1</v>
      </c>
      <c r="L426" s="15">
        <v>9.9689999999999994</v>
      </c>
      <c r="M426" s="126">
        <f>IF(L426="","",3.6*200/(L426))</f>
        <v>72.223894071622027</v>
      </c>
      <c r="P426" s="126" t="str">
        <f>IF(O426="","",3.6*200/(O426))</f>
        <v/>
      </c>
      <c r="S426" s="126" t="str">
        <f>IF(R426="","",3.6*200/(R426))</f>
        <v/>
      </c>
    </row>
    <row r="427" spans="1:19">
      <c r="A427" s="21" t="s">
        <v>180</v>
      </c>
      <c r="B427" s="21">
        <v>2021</v>
      </c>
      <c r="C427" s="143">
        <v>44492</v>
      </c>
      <c r="D427" s="21" t="s">
        <v>19</v>
      </c>
      <c r="E427" s="22" t="s">
        <v>536</v>
      </c>
      <c r="F427">
        <v>5</v>
      </c>
      <c r="G427" t="s">
        <v>200</v>
      </c>
      <c r="H427" t="s">
        <v>44</v>
      </c>
      <c r="I427" s="10">
        <f>(C427-VLOOKUP(G427,Riders!$A$2:$E$7777,4,FALSE))/365</f>
        <v>26.279452054794522</v>
      </c>
      <c r="J427">
        <v>7</v>
      </c>
      <c r="K427">
        <v>1</v>
      </c>
      <c r="L427" s="15">
        <v>10.255000000000001</v>
      </c>
      <c r="M427" s="126">
        <f>IF(L427="","",3.6*200/(L427))</f>
        <v>70.209653827401269</v>
      </c>
      <c r="P427" s="126" t="str">
        <f>IF(O427="","",3.6*200/(O427))</f>
        <v/>
      </c>
      <c r="S427" s="126" t="str">
        <f>IF(R427="","",3.6*200/(R427))</f>
        <v/>
      </c>
    </row>
    <row r="428" spans="1:19">
      <c r="A428" s="21" t="s">
        <v>180</v>
      </c>
      <c r="B428" s="21">
        <v>2021</v>
      </c>
      <c r="C428" s="143">
        <v>44492</v>
      </c>
      <c r="D428" s="21" t="s">
        <v>19</v>
      </c>
      <c r="E428" s="22" t="s">
        <v>536</v>
      </c>
      <c r="F428">
        <v>5</v>
      </c>
      <c r="G428" t="s">
        <v>132</v>
      </c>
      <c r="H428" t="s">
        <v>32</v>
      </c>
      <c r="I428" s="10">
        <f>(C428-VLOOKUP(G428,Riders!$A$2:$E$7777,4,FALSE))/365</f>
        <v>22.021917808219179</v>
      </c>
      <c r="J428">
        <v>12</v>
      </c>
      <c r="K428">
        <v>2</v>
      </c>
      <c r="L428" s="15">
        <v>10.314</v>
      </c>
      <c r="M428" s="126">
        <f>IF(L428="","",3.6*200/(L428))</f>
        <v>69.808027923211171</v>
      </c>
      <c r="P428" s="126" t="str">
        <f>IF(O428="","",3.6*200/(O428))</f>
        <v/>
      </c>
      <c r="S428" s="126" t="str">
        <f>IF(R428="","",3.6*200/(R428))</f>
        <v/>
      </c>
    </row>
    <row r="429" spans="1:19">
      <c r="A429" s="21" t="s">
        <v>180</v>
      </c>
      <c r="B429" s="21">
        <v>2021</v>
      </c>
      <c r="C429" s="143">
        <v>44492</v>
      </c>
      <c r="D429" s="21" t="s">
        <v>19</v>
      </c>
      <c r="E429" s="22" t="s">
        <v>536</v>
      </c>
      <c r="F429">
        <v>6</v>
      </c>
      <c r="G429" t="s">
        <v>21</v>
      </c>
      <c r="H429" t="s">
        <v>22</v>
      </c>
      <c r="I429" s="10">
        <f>(C429-VLOOKUP(G429,Riders!$A$2:$E$7777,4,FALSE))/365</f>
        <v>28.624657534246577</v>
      </c>
      <c r="J429">
        <v>2</v>
      </c>
      <c r="K429">
        <v>1</v>
      </c>
      <c r="L429" s="15">
        <v>10.509</v>
      </c>
      <c r="M429" s="126">
        <f>IF(L429="","",3.6*200/(L429))</f>
        <v>68.512703397088202</v>
      </c>
      <c r="P429" s="126" t="str">
        <f>IF(O429="","",3.6*200/(O429))</f>
        <v/>
      </c>
      <c r="S429" s="126" t="str">
        <f>IF(R429="","",3.6*200/(R429))</f>
        <v/>
      </c>
    </row>
    <row r="430" spans="1:19">
      <c r="A430" s="21" t="s">
        <v>180</v>
      </c>
      <c r="B430" s="21">
        <v>2021</v>
      </c>
      <c r="C430" s="143">
        <v>44492</v>
      </c>
      <c r="D430" s="21" t="s">
        <v>19</v>
      </c>
      <c r="E430" s="22" t="s">
        <v>536</v>
      </c>
      <c r="F430">
        <v>6</v>
      </c>
      <c r="G430" t="s">
        <v>91</v>
      </c>
      <c r="H430" t="s">
        <v>50</v>
      </c>
      <c r="I430" s="10">
        <f>(C430-VLOOKUP(G430,Riders!$A$2:$E$7777,4,FALSE))/365</f>
        <v>25.926027397260274</v>
      </c>
      <c r="J430">
        <v>11</v>
      </c>
      <c r="K430">
        <v>2</v>
      </c>
      <c r="L430" s="15">
        <v>10.614000000000001</v>
      </c>
      <c r="M430" s="126">
        <f>IF(L430="","",3.6*200/(L430))</f>
        <v>67.834934991520626</v>
      </c>
      <c r="P430" s="126" t="str">
        <f>IF(O430="","",3.6*200/(O430))</f>
        <v/>
      </c>
      <c r="S430" s="126" t="str">
        <f>IF(R430="","",3.6*200/(R430))</f>
        <v/>
      </c>
    </row>
    <row r="431" spans="1:19">
      <c r="A431" s="21" t="s">
        <v>180</v>
      </c>
      <c r="B431" s="21">
        <v>2021</v>
      </c>
      <c r="C431" s="143">
        <v>44492</v>
      </c>
      <c r="D431" s="21" t="s">
        <v>19</v>
      </c>
      <c r="E431" s="22" t="s">
        <v>536</v>
      </c>
      <c r="F431">
        <v>7</v>
      </c>
      <c r="G431" t="s">
        <v>171</v>
      </c>
      <c r="H431" t="s">
        <v>44</v>
      </c>
      <c r="I431" s="10">
        <f>(C431-VLOOKUP(G431,Riders!$A$2:$E$7777,4,FALSE))/365</f>
        <v>22.164383561643834</v>
      </c>
      <c r="J431">
        <v>10</v>
      </c>
      <c r="K431">
        <v>2</v>
      </c>
      <c r="L431" s="15">
        <v>10.889999999999999</v>
      </c>
      <c r="M431" s="126">
        <f>IF(L431="","",3.6*200/(L431))</f>
        <v>66.11570247933885</v>
      </c>
      <c r="P431" s="126" t="str">
        <f>IF(O431="","",3.6*200/(O431))</f>
        <v/>
      </c>
      <c r="S431" s="126" t="str">
        <f>IF(R431="","",3.6*200/(R431))</f>
        <v/>
      </c>
    </row>
    <row r="432" spans="1:19">
      <c r="A432" s="21" t="s">
        <v>180</v>
      </c>
      <c r="B432" s="21">
        <v>2021</v>
      </c>
      <c r="C432" s="143">
        <v>44492</v>
      </c>
      <c r="D432" s="21" t="s">
        <v>19</v>
      </c>
      <c r="E432" s="22" t="s">
        <v>536</v>
      </c>
      <c r="F432">
        <v>8</v>
      </c>
      <c r="G432" t="s">
        <v>94</v>
      </c>
      <c r="H432" t="s">
        <v>26</v>
      </c>
      <c r="I432" s="10">
        <f>(C432-VLOOKUP(G432,Riders!$A$2:$E$7777,4,FALSE))/365</f>
        <v>22.769863013698629</v>
      </c>
      <c r="J432">
        <v>8</v>
      </c>
      <c r="K432">
        <v>1</v>
      </c>
      <c r="L432" s="15">
        <v>9.9849999999999994</v>
      </c>
      <c r="M432" s="126">
        <f>IF(L432="","",3.6*200/(L432))</f>
        <v>72.108162243365058</v>
      </c>
      <c r="P432" s="126" t="str">
        <f>IF(O432="","",3.6*200/(O432))</f>
        <v/>
      </c>
      <c r="S432" s="126" t="str">
        <f>IF(R432="","",3.6*200/(R432))</f>
        <v/>
      </c>
    </row>
    <row r="433" spans="1:19">
      <c r="A433" s="21" t="s">
        <v>180</v>
      </c>
      <c r="B433" s="21">
        <v>2021</v>
      </c>
      <c r="C433" s="143">
        <v>44492</v>
      </c>
      <c r="D433" s="21" t="s">
        <v>19</v>
      </c>
      <c r="E433" s="22" t="s">
        <v>536</v>
      </c>
      <c r="F433">
        <v>8</v>
      </c>
      <c r="G433" t="s">
        <v>106</v>
      </c>
      <c r="H433" t="s">
        <v>107</v>
      </c>
      <c r="I433" s="10">
        <f>(C433-VLOOKUP(G433,Riders!$A$2:$E$7777,4,FALSE))/365</f>
        <v>28.030136986301368</v>
      </c>
      <c r="J433">
        <v>9</v>
      </c>
      <c r="K433">
        <v>2</v>
      </c>
      <c r="L433" s="15">
        <v>10.099</v>
      </c>
      <c r="M433" s="126">
        <f>IF(L433="","",3.6*200/(L433))</f>
        <v>71.294187543321115</v>
      </c>
      <c r="P433" s="126" t="str">
        <f>IF(O433="","",3.6*200/(O433))</f>
        <v/>
      </c>
      <c r="S433" s="126" t="str">
        <f>IF(R433="","",3.6*200/(R433))</f>
        <v/>
      </c>
    </row>
    <row r="434" spans="1:19">
      <c r="A434" s="21" t="s">
        <v>180</v>
      </c>
      <c r="B434" s="21">
        <v>2021</v>
      </c>
      <c r="C434" s="143">
        <v>44492</v>
      </c>
      <c r="D434" s="21" t="s">
        <v>19</v>
      </c>
      <c r="E434" s="22" t="s">
        <v>537</v>
      </c>
      <c r="F434">
        <v>2</v>
      </c>
      <c r="G434" t="s">
        <v>95</v>
      </c>
      <c r="H434" t="s">
        <v>28</v>
      </c>
      <c r="I434" s="10">
        <f>(C434-VLOOKUP(G434,Riders!$A$2:$E$7777,4,FALSE))/365</f>
        <v>29.745205479452054</v>
      </c>
      <c r="J434">
        <v>4</v>
      </c>
      <c r="K434">
        <v>2</v>
      </c>
      <c r="L434" s="15">
        <v>10.58</v>
      </c>
      <c r="M434" s="126">
        <f>IF(L434="","",3.6*200/(L434))</f>
        <v>68.052930056710778</v>
      </c>
      <c r="N434">
        <v>1</v>
      </c>
      <c r="O434">
        <v>10.042999999999999</v>
      </c>
      <c r="P434" s="126">
        <f>IF(O434="","",3.6*200/(O434))</f>
        <v>71.691725580005979</v>
      </c>
      <c r="Q434">
        <v>1</v>
      </c>
      <c r="R434">
        <v>10.002000000000001</v>
      </c>
      <c r="S434" s="126">
        <f>IF(R434="","",3.6*200/(R434))</f>
        <v>71.985602879424107</v>
      </c>
    </row>
    <row r="435" spans="1:19">
      <c r="A435" s="21" t="s">
        <v>180</v>
      </c>
      <c r="B435" s="21">
        <v>2021</v>
      </c>
      <c r="C435" s="143">
        <v>44492</v>
      </c>
      <c r="D435" s="21" t="s">
        <v>19</v>
      </c>
      <c r="E435" s="22" t="s">
        <v>537</v>
      </c>
      <c r="F435">
        <v>3</v>
      </c>
      <c r="G435" t="s">
        <v>182</v>
      </c>
      <c r="H435" t="s">
        <v>183</v>
      </c>
      <c r="I435" s="10">
        <f>(C435-VLOOKUP(G435,Riders!$A$2:$E$7777,4,FALSE))/365</f>
        <v>21.156164383561645</v>
      </c>
      <c r="J435">
        <v>6</v>
      </c>
      <c r="K435">
        <v>1</v>
      </c>
      <c r="L435" s="15">
        <v>9.8789999999999996</v>
      </c>
      <c r="M435" s="126">
        <f>IF(L435="","",3.6*200/(L435))</f>
        <v>72.881870634679629</v>
      </c>
      <c r="N435">
        <v>2</v>
      </c>
      <c r="O435">
        <v>10.145999999999999</v>
      </c>
      <c r="P435" s="126">
        <f>IF(O435="","",3.6*200/(O435))</f>
        <v>70.963926670609112</v>
      </c>
      <c r="Q435">
        <v>2</v>
      </c>
      <c r="R435">
        <v>10.223000000000001</v>
      </c>
      <c r="S435" s="126">
        <f>IF(R435="","",3.6*200/(R435))</f>
        <v>70.429423848185465</v>
      </c>
    </row>
    <row r="436" spans="1:19">
      <c r="A436" s="21" t="s">
        <v>180</v>
      </c>
      <c r="B436" s="21">
        <v>2021</v>
      </c>
      <c r="C436" s="143">
        <v>44492</v>
      </c>
      <c r="D436" s="21" t="s">
        <v>19</v>
      </c>
      <c r="E436" s="22" t="s">
        <v>537</v>
      </c>
      <c r="F436">
        <v>1</v>
      </c>
      <c r="G436" t="s">
        <v>90</v>
      </c>
      <c r="H436" t="s">
        <v>22</v>
      </c>
      <c r="I436" s="10">
        <f>(C436-VLOOKUP(G436,Riders!$A$2:$E$7777,4,FALSE))/365</f>
        <v>24.627397260273973</v>
      </c>
      <c r="J436">
        <v>1</v>
      </c>
      <c r="K436">
        <v>1</v>
      </c>
      <c r="L436" s="15">
        <v>10.058</v>
      </c>
      <c r="M436" s="126">
        <f>IF(L436="","",3.6*200/(L436))</f>
        <v>71.584808112944927</v>
      </c>
      <c r="N436">
        <v>1</v>
      </c>
      <c r="O436">
        <v>9.9309999999999992</v>
      </c>
      <c r="P436" s="126">
        <f>IF(O436="","",3.6*200/(O436))</f>
        <v>72.500251736985206</v>
      </c>
      <c r="S436" s="126" t="str">
        <f>IF(R436="","",3.6*200/(R436))</f>
        <v/>
      </c>
    </row>
    <row r="437" spans="1:19">
      <c r="A437" s="21" t="s">
        <v>180</v>
      </c>
      <c r="B437" s="21">
        <v>2021</v>
      </c>
      <c r="C437" s="143">
        <v>44492</v>
      </c>
      <c r="D437" s="21" t="s">
        <v>19</v>
      </c>
      <c r="E437" s="22" t="s">
        <v>537</v>
      </c>
      <c r="F437">
        <v>1</v>
      </c>
      <c r="G437" t="s">
        <v>94</v>
      </c>
      <c r="H437" t="s">
        <v>26</v>
      </c>
      <c r="I437" s="10">
        <f>(C437-VLOOKUP(G437,Riders!$A$2:$E$7777,4,FALSE))/365</f>
        <v>22.769863013698629</v>
      </c>
      <c r="J437">
        <v>8</v>
      </c>
      <c r="K437">
        <v>2</v>
      </c>
      <c r="L437" s="15">
        <v>10.17</v>
      </c>
      <c r="M437" s="126">
        <f>IF(L437="","",3.6*200/(L437))</f>
        <v>70.796460176991147</v>
      </c>
      <c r="N437">
        <v>2</v>
      </c>
      <c r="O437">
        <v>11.412999999999998</v>
      </c>
      <c r="P437" s="126">
        <f>IF(O437="","",3.6*200/(O437))</f>
        <v>63.085954613160439</v>
      </c>
      <c r="S437" s="126" t="str">
        <f>IF(R437="","",3.6*200/(R437))</f>
        <v/>
      </c>
    </row>
    <row r="438" spans="1:19">
      <c r="A438" s="21" t="s">
        <v>180</v>
      </c>
      <c r="B438" s="21">
        <v>2021</v>
      </c>
      <c r="C438" s="143">
        <v>44492</v>
      </c>
      <c r="D438" s="21" t="s">
        <v>19</v>
      </c>
      <c r="E438" s="22" t="s">
        <v>537</v>
      </c>
      <c r="F438">
        <v>2</v>
      </c>
      <c r="G438" t="s">
        <v>126</v>
      </c>
      <c r="H438" t="s">
        <v>102</v>
      </c>
      <c r="I438" s="10">
        <f>(C438-VLOOKUP(G438,Riders!$A$2:$E$7777,4,FALSE))/365</f>
        <v>23.098630136986301</v>
      </c>
      <c r="J438">
        <v>5</v>
      </c>
      <c r="K438">
        <v>1</v>
      </c>
      <c r="L438" s="15">
        <v>9.8079999999999998</v>
      </c>
      <c r="M438" s="126">
        <f>IF(L438="","",3.6*200/(L438))</f>
        <v>73.409461663947795</v>
      </c>
      <c r="N438">
        <v>2</v>
      </c>
      <c r="O438">
        <v>10.052</v>
      </c>
      <c r="P438" s="126">
        <f>IF(O438="","",3.6*200/(O438))</f>
        <v>71.627536808595309</v>
      </c>
      <c r="Q438">
        <v>2</v>
      </c>
      <c r="R438">
        <v>10.039000000000001</v>
      </c>
      <c r="S438" s="126">
        <f>IF(R438="","",3.6*200/(R438))</f>
        <v>71.720290865624051</v>
      </c>
    </row>
    <row r="439" spans="1:19">
      <c r="A439" s="21" t="s">
        <v>180</v>
      </c>
      <c r="B439" s="21">
        <v>2021</v>
      </c>
      <c r="C439" s="143">
        <v>44492</v>
      </c>
      <c r="D439" s="21" t="s">
        <v>19</v>
      </c>
      <c r="E439" s="22" t="s">
        <v>537</v>
      </c>
      <c r="F439">
        <v>3</v>
      </c>
      <c r="G439" t="s">
        <v>21</v>
      </c>
      <c r="H439" t="s">
        <v>22</v>
      </c>
      <c r="I439" s="10">
        <f>(C439-VLOOKUP(G439,Riders!$A$2:$E$7777,4,FALSE))/365</f>
        <v>28.624657534246577</v>
      </c>
      <c r="J439">
        <v>2</v>
      </c>
      <c r="K439">
        <v>2</v>
      </c>
      <c r="L439" s="15">
        <v>9.879999999999999</v>
      </c>
      <c r="M439" s="126">
        <f>IF(L439="","",3.6*200/(L439))</f>
        <v>72.874493927125513</v>
      </c>
      <c r="N439">
        <v>1</v>
      </c>
      <c r="O439">
        <v>9.9909999999999997</v>
      </c>
      <c r="P439" s="126">
        <f>IF(O439="","",3.6*200/(O439))</f>
        <v>72.064858372535284</v>
      </c>
      <c r="Q439">
        <v>1</v>
      </c>
      <c r="R439">
        <v>9.8770000000000007</v>
      </c>
      <c r="S439" s="126">
        <f>IF(R439="","",3.6*200/(R439))</f>
        <v>72.896628530930442</v>
      </c>
    </row>
    <row r="440" spans="1:19">
      <c r="A440" s="21" t="s">
        <v>180</v>
      </c>
      <c r="B440" s="21">
        <v>2021</v>
      </c>
      <c r="C440" s="143">
        <v>44492</v>
      </c>
      <c r="D440" s="21" t="s">
        <v>19</v>
      </c>
      <c r="E440" s="22" t="s">
        <v>537</v>
      </c>
      <c r="F440">
        <v>4</v>
      </c>
      <c r="G440" t="s">
        <v>97</v>
      </c>
      <c r="H440" t="s">
        <v>26</v>
      </c>
      <c r="I440" s="10">
        <f>(C440-VLOOKUP(G440,Riders!$A$2:$E$7777,4,FALSE))/365</f>
        <v>24.531506849315068</v>
      </c>
      <c r="J440">
        <v>3</v>
      </c>
      <c r="K440">
        <v>1</v>
      </c>
      <c r="L440" s="15">
        <v>10.159000000000001</v>
      </c>
      <c r="M440" s="126">
        <f>IF(L440="","",3.6*200/(L440))</f>
        <v>70.873117432818191</v>
      </c>
      <c r="N440">
        <v>1</v>
      </c>
      <c r="O440">
        <v>9.9830000000000005</v>
      </c>
      <c r="P440" s="126">
        <f>IF(O440="","",3.6*200/(O440))</f>
        <v>72.122608434338375</v>
      </c>
      <c r="S440" s="126" t="str">
        <f>IF(R440="","",3.6*200/(R440))</f>
        <v/>
      </c>
    </row>
    <row r="441" spans="1:19">
      <c r="A441" s="21" t="s">
        <v>180</v>
      </c>
      <c r="B441" s="21">
        <v>2021</v>
      </c>
      <c r="C441" s="143">
        <v>44492</v>
      </c>
      <c r="D441" s="21" t="s">
        <v>19</v>
      </c>
      <c r="E441" s="22" t="s">
        <v>537</v>
      </c>
      <c r="F441">
        <v>4</v>
      </c>
      <c r="G441" t="s">
        <v>200</v>
      </c>
      <c r="H441" t="s">
        <v>44</v>
      </c>
      <c r="I441" s="10">
        <f>(C441-VLOOKUP(G441,Riders!$A$2:$E$7777,4,FALSE))/365</f>
        <v>26.279452054794522</v>
      </c>
      <c r="J441">
        <v>7</v>
      </c>
      <c r="K441">
        <v>2</v>
      </c>
      <c r="L441" s="15">
        <v>10.260000000000002</v>
      </c>
      <c r="M441" s="126">
        <f>IF(L441="","",3.6*200/(L441))</f>
        <v>70.175438596491219</v>
      </c>
      <c r="N441">
        <v>2</v>
      </c>
      <c r="O441">
        <v>10.835000000000001</v>
      </c>
      <c r="P441" s="126">
        <f>IF(O441="","",3.6*200/(O441))</f>
        <v>66.451315182279643</v>
      </c>
      <c r="S441" s="126" t="str">
        <f>IF(R441="","",3.6*200/(R441))</f>
        <v/>
      </c>
    </row>
    <row r="442" spans="1:19">
      <c r="A442" s="21" t="s">
        <v>180</v>
      </c>
      <c r="B442" s="21">
        <v>2021</v>
      </c>
      <c r="C442" s="143">
        <v>44492</v>
      </c>
      <c r="D442" s="21" t="s">
        <v>19</v>
      </c>
      <c r="E442" s="22" t="s">
        <v>538</v>
      </c>
      <c r="F442">
        <v>2</v>
      </c>
      <c r="G442" t="s">
        <v>95</v>
      </c>
      <c r="H442" t="s">
        <v>28</v>
      </c>
      <c r="I442" s="10">
        <f>(C442-VLOOKUP(G442,Riders!$A$2:$E$7777,4,FALSE))/365</f>
        <v>29.745205479452054</v>
      </c>
      <c r="J442">
        <v>4</v>
      </c>
      <c r="K442">
        <v>1</v>
      </c>
      <c r="L442" s="15">
        <v>10.193</v>
      </c>
      <c r="M442" s="126">
        <f>IF(L442="","",3.6*200/(L442))</f>
        <v>70.636711468654966</v>
      </c>
      <c r="N442">
        <v>2</v>
      </c>
      <c r="O442">
        <v>10.127000000000001</v>
      </c>
      <c r="P442" s="126">
        <f>IF(O442="","",3.6*200/(O442))</f>
        <v>71.097067245976092</v>
      </c>
      <c r="Q442">
        <v>2</v>
      </c>
      <c r="R442">
        <v>9.968</v>
      </c>
      <c r="S442" s="126">
        <f>IF(R442="","",3.6*200/(R442))</f>
        <v>72.231139646869991</v>
      </c>
    </row>
    <row r="443" spans="1:19">
      <c r="A443" s="21" t="s">
        <v>180</v>
      </c>
      <c r="B443" s="21">
        <v>2021</v>
      </c>
      <c r="C443" s="143">
        <v>44492</v>
      </c>
      <c r="D443" s="21" t="s">
        <v>19</v>
      </c>
      <c r="E443" s="22" t="s">
        <v>538</v>
      </c>
      <c r="F443">
        <v>1</v>
      </c>
      <c r="G443" t="s">
        <v>90</v>
      </c>
      <c r="H443" t="s">
        <v>22</v>
      </c>
      <c r="I443" s="10">
        <f>(C443-VLOOKUP(G443,Riders!$A$2:$E$7777,4,FALSE))/365</f>
        <v>24.627397260273973</v>
      </c>
      <c r="J443">
        <v>1</v>
      </c>
      <c r="K443">
        <v>1</v>
      </c>
      <c r="L443" s="15">
        <v>9.9920000000000009</v>
      </c>
      <c r="M443" s="126">
        <f>IF(L443="","",3.6*200/(L443))</f>
        <v>72.057646116893508</v>
      </c>
      <c r="N443">
        <v>1</v>
      </c>
      <c r="O443">
        <v>9.8520000000000003</v>
      </c>
      <c r="P443" s="126">
        <f>IF(O443="","",3.6*200/(O443))</f>
        <v>73.081607795371497</v>
      </c>
      <c r="S443" s="126" t="str">
        <f>IF(R443="","",3.6*200/(R443))</f>
        <v/>
      </c>
    </row>
    <row r="444" spans="1:19">
      <c r="A444" s="21" t="s">
        <v>180</v>
      </c>
      <c r="B444" s="21">
        <v>2021</v>
      </c>
      <c r="C444" s="143">
        <v>44492</v>
      </c>
      <c r="D444" s="21" t="s">
        <v>19</v>
      </c>
      <c r="E444" s="22" t="s">
        <v>538</v>
      </c>
      <c r="F444">
        <v>1</v>
      </c>
      <c r="G444" t="s">
        <v>97</v>
      </c>
      <c r="H444" t="s">
        <v>26</v>
      </c>
      <c r="I444" s="10">
        <f>(C444-VLOOKUP(G444,Riders!$A$2:$E$7777,4,FALSE))/365</f>
        <v>24.531506849315068</v>
      </c>
      <c r="J444">
        <v>3</v>
      </c>
      <c r="K444">
        <v>2</v>
      </c>
      <c r="L444" s="15">
        <v>10.079000000000001</v>
      </c>
      <c r="M444" s="126">
        <f>IF(L444="","",3.6*200/(L444))</f>
        <v>71.435658299434465</v>
      </c>
      <c r="N444">
        <v>2</v>
      </c>
      <c r="O444">
        <v>10.1</v>
      </c>
      <c r="P444" s="126">
        <f>IF(O444="","",3.6*200/(O444))</f>
        <v>71.287128712871294</v>
      </c>
      <c r="S444" s="126" t="str">
        <f>IF(R444="","",3.6*200/(R444))</f>
        <v/>
      </c>
    </row>
    <row r="445" spans="1:19">
      <c r="A445" s="21" t="s">
        <v>180</v>
      </c>
      <c r="B445" s="21">
        <v>2021</v>
      </c>
      <c r="C445" s="143">
        <v>44492</v>
      </c>
      <c r="D445" s="21" t="s">
        <v>19</v>
      </c>
      <c r="E445" s="22" t="s">
        <v>538</v>
      </c>
      <c r="F445">
        <v>2</v>
      </c>
      <c r="G445" t="s">
        <v>21</v>
      </c>
      <c r="H445" t="s">
        <v>22</v>
      </c>
      <c r="I445" s="10">
        <f>(C445-VLOOKUP(G445,Riders!$A$2:$E$7777,4,FALSE))/365</f>
        <v>28.624657534246577</v>
      </c>
      <c r="J445">
        <v>2</v>
      </c>
      <c r="K445">
        <v>2</v>
      </c>
      <c r="L445" s="15">
        <v>12.686</v>
      </c>
      <c r="M445" s="126">
        <f>IF(L445="","",3.6*200/(L445))</f>
        <v>56.755478480214407</v>
      </c>
      <c r="N445">
        <v>1</v>
      </c>
      <c r="O445">
        <v>10.031000000000001</v>
      </c>
      <c r="P445" s="126">
        <f>IF(O445="","",3.6*200/(O445))</f>
        <v>71.777489781676792</v>
      </c>
      <c r="Q445">
        <v>1</v>
      </c>
      <c r="R445">
        <v>9.8829999999999991</v>
      </c>
      <c r="S445" s="126">
        <f>IF(R445="","",3.6*200/(R445))</f>
        <v>72.852372761307308</v>
      </c>
    </row>
    <row r="446" spans="1:19">
      <c r="A446" s="21" t="s">
        <v>180</v>
      </c>
      <c r="B446" s="21">
        <v>2021</v>
      </c>
      <c r="C446" s="143">
        <v>44492</v>
      </c>
      <c r="D446" s="21" t="s">
        <v>19</v>
      </c>
      <c r="E446" s="22" t="s">
        <v>62</v>
      </c>
      <c r="F446" s="42" t="s">
        <v>540</v>
      </c>
      <c r="G446" t="s">
        <v>95</v>
      </c>
      <c r="H446" t="s">
        <v>28</v>
      </c>
      <c r="I446" s="10">
        <f>(C446-VLOOKUP(G446,Riders!$A$2:$E$7777,4,FALSE))/365</f>
        <v>29.745205479452054</v>
      </c>
      <c r="J446">
        <v>4</v>
      </c>
      <c r="K446">
        <v>2</v>
      </c>
      <c r="L446" s="15" t="s">
        <v>534</v>
      </c>
      <c r="M446" s="126"/>
      <c r="N446">
        <v>1</v>
      </c>
      <c r="O446">
        <v>10.137</v>
      </c>
      <c r="P446" s="126">
        <f>IF(O446="","",3.6*200/(O446))</f>
        <v>71.026931044687771</v>
      </c>
      <c r="S446" s="126" t="str">
        <f>IF(R446="","",3.6*200/(R446))</f>
        <v/>
      </c>
    </row>
    <row r="447" spans="1:19">
      <c r="A447" s="21" t="s">
        <v>180</v>
      </c>
      <c r="B447" s="21">
        <v>2021</v>
      </c>
      <c r="C447" s="143">
        <v>44492</v>
      </c>
      <c r="D447" s="21" t="s">
        <v>19</v>
      </c>
      <c r="E447" s="22" t="s">
        <v>62</v>
      </c>
      <c r="F447" s="42" t="s">
        <v>539</v>
      </c>
      <c r="G447" t="s">
        <v>90</v>
      </c>
      <c r="H447" t="s">
        <v>22</v>
      </c>
      <c r="I447" s="10">
        <f>(C447-VLOOKUP(G447,Riders!$A$2:$E$7777,4,FALSE))/365</f>
        <v>24.627397260273973</v>
      </c>
      <c r="J447">
        <v>1</v>
      </c>
      <c r="K447">
        <v>1</v>
      </c>
      <c r="L447" s="15">
        <v>9.8810000000000002</v>
      </c>
      <c r="M447" s="126">
        <f>IF(L447="","",3.6*200/(L447))</f>
        <v>72.867118712680906</v>
      </c>
      <c r="N447">
        <v>1</v>
      </c>
      <c r="O447">
        <v>9.9770000000000003</v>
      </c>
      <c r="P447" s="126">
        <f>IF(O447="","",3.6*200/(O447))</f>
        <v>72.1659817580435</v>
      </c>
      <c r="S447" s="126" t="str">
        <f>IF(R447="","",3.6*200/(R447))</f>
        <v/>
      </c>
    </row>
    <row r="448" spans="1:19">
      <c r="A448" s="21" t="s">
        <v>180</v>
      </c>
      <c r="B448" s="21">
        <v>2021</v>
      </c>
      <c r="C448" s="143">
        <v>44492</v>
      </c>
      <c r="D448" s="21" t="s">
        <v>19</v>
      </c>
      <c r="E448" s="22" t="s">
        <v>62</v>
      </c>
      <c r="F448" s="42" t="s">
        <v>539</v>
      </c>
      <c r="G448" t="s">
        <v>21</v>
      </c>
      <c r="H448" t="s">
        <v>22</v>
      </c>
      <c r="I448" s="10">
        <f>(C448-VLOOKUP(G448,Riders!$A$2:$E$7777,4,FALSE))/365</f>
        <v>28.624657534246577</v>
      </c>
      <c r="J448">
        <v>2</v>
      </c>
      <c r="K448">
        <v>2</v>
      </c>
      <c r="L448" s="15">
        <v>10.032999999999999</v>
      </c>
      <c r="M448" s="126">
        <f>IF(L448="","",3.6*200/(L448))</f>
        <v>71.763181501046546</v>
      </c>
      <c r="N448">
        <v>2</v>
      </c>
      <c r="O448">
        <v>10.155000000000001</v>
      </c>
      <c r="P448" s="126">
        <f>IF(O448="","",3.6*200/(O448))</f>
        <v>70.901033973412098</v>
      </c>
      <c r="S448" s="126" t="str">
        <f>IF(R448="","",3.6*200/(R448))</f>
        <v/>
      </c>
    </row>
    <row r="449" spans="1:19">
      <c r="A449" s="21" t="s">
        <v>180</v>
      </c>
      <c r="B449" s="21">
        <v>2021</v>
      </c>
      <c r="C449" s="143">
        <v>44492</v>
      </c>
      <c r="D449" s="21" t="s">
        <v>19</v>
      </c>
      <c r="E449" s="22" t="s">
        <v>62</v>
      </c>
      <c r="F449" s="42" t="s">
        <v>540</v>
      </c>
      <c r="G449" t="s">
        <v>97</v>
      </c>
      <c r="H449" t="s">
        <v>26</v>
      </c>
      <c r="I449" s="10">
        <f>(C449-VLOOKUP(G449,Riders!$A$2:$E$7777,4,FALSE))/365</f>
        <v>24.531506849315068</v>
      </c>
      <c r="J449">
        <v>3</v>
      </c>
      <c r="K449">
        <v>1</v>
      </c>
      <c r="L449" s="15">
        <v>10.234999999999999</v>
      </c>
      <c r="M449" s="126">
        <f>IF(L449="","",3.6*200/(L449))</f>
        <v>70.346849047386428</v>
      </c>
      <c r="N449">
        <v>2</v>
      </c>
      <c r="O449">
        <v>10.172000000000001</v>
      </c>
      <c r="P449" s="126">
        <f>IF(O449="","",3.6*200/(O449))</f>
        <v>70.782540306724343</v>
      </c>
      <c r="S449" s="126" t="str">
        <f>IF(R449="","",3.6*200/(R449))</f>
        <v/>
      </c>
    </row>
    <row r="450" spans="1:19">
      <c r="A450" s="28" t="s">
        <v>137</v>
      </c>
      <c r="B450" s="28">
        <v>2021</v>
      </c>
      <c r="C450" s="145">
        <v>44451</v>
      </c>
      <c r="D450" s="28" t="s">
        <v>64</v>
      </c>
      <c r="E450" s="22" t="s">
        <v>533</v>
      </c>
      <c r="F450">
        <v>4</v>
      </c>
      <c r="G450" t="s">
        <v>1190</v>
      </c>
      <c r="H450" t="s">
        <v>40</v>
      </c>
      <c r="I450" s="10">
        <f>(C450-VLOOKUP(G450,Riders!$A$2:$E$7777,4,FALSE))/365</f>
        <v>23.115068493150684</v>
      </c>
      <c r="J450">
        <v>14</v>
      </c>
      <c r="K450">
        <v>1</v>
      </c>
      <c r="L450" s="15">
        <v>10.946999999999999</v>
      </c>
      <c r="M450" s="126">
        <f>IF(L450="","",3.6*200/(L450))</f>
        <v>65.771444231296257</v>
      </c>
      <c r="P450" s="126" t="str">
        <f>IF(O450="","",3.6*200/(O450))</f>
        <v/>
      </c>
      <c r="S450" s="126" t="str">
        <f>IF(R450="","",3.6*200/(R450))</f>
        <v/>
      </c>
    </row>
    <row r="451" spans="1:19">
      <c r="A451" s="28" t="s">
        <v>137</v>
      </c>
      <c r="B451" s="28">
        <v>2021</v>
      </c>
      <c r="C451" s="145">
        <v>44451</v>
      </c>
      <c r="D451" s="28" t="s">
        <v>64</v>
      </c>
      <c r="E451" s="22" t="s">
        <v>533</v>
      </c>
      <c r="F451">
        <v>1</v>
      </c>
      <c r="G451" t="s">
        <v>1813</v>
      </c>
      <c r="H451" t="s">
        <v>851</v>
      </c>
      <c r="I451" s="10">
        <f>(C451-VLOOKUP(G451,Riders!$A$2:$E$7777,4,FALSE))/365</f>
        <v>23.786301369863015</v>
      </c>
      <c r="J451">
        <v>22</v>
      </c>
      <c r="K451">
        <v>2</v>
      </c>
      <c r="L451" s="15">
        <v>11.356</v>
      </c>
      <c r="M451" s="126">
        <f>IF(L451="","",3.6*200/(L451))</f>
        <v>63.40260655160268</v>
      </c>
      <c r="P451" s="126" t="str">
        <f>IF(O451="","",3.6*200/(O451))</f>
        <v/>
      </c>
      <c r="S451" s="126" t="str">
        <f>IF(R451="","",3.6*200/(R451))</f>
        <v/>
      </c>
    </row>
    <row r="452" spans="1:19">
      <c r="A452" s="28" t="s">
        <v>137</v>
      </c>
      <c r="B452" s="28">
        <v>2021</v>
      </c>
      <c r="C452" s="145">
        <v>44451</v>
      </c>
      <c r="D452" s="28" t="s">
        <v>64</v>
      </c>
      <c r="E452" s="22" t="s">
        <v>533</v>
      </c>
      <c r="F452">
        <v>1</v>
      </c>
      <c r="G452" t="s">
        <v>39</v>
      </c>
      <c r="H452" t="s">
        <v>40</v>
      </c>
      <c r="I452" s="10">
        <f>(C452-VLOOKUP(G452,Riders!$A$2:$E$7777,4,FALSE))/365</f>
        <v>28.610958904109587</v>
      </c>
      <c r="J452">
        <v>11</v>
      </c>
      <c r="K452">
        <v>1</v>
      </c>
      <c r="L452" s="15">
        <v>10.657</v>
      </c>
      <c r="M452" s="126">
        <f>IF(L452="","",3.6*200/(L452))</f>
        <v>67.561227362297075</v>
      </c>
      <c r="P452" s="126" t="str">
        <f>IF(O452="","",3.6*200/(O452))</f>
        <v/>
      </c>
      <c r="S452" s="126" t="str">
        <f>IF(R452="","",3.6*200/(R452))</f>
        <v/>
      </c>
    </row>
    <row r="453" spans="1:19">
      <c r="A453" s="28" t="s">
        <v>137</v>
      </c>
      <c r="B453" s="28">
        <v>2021</v>
      </c>
      <c r="C453" s="145">
        <v>44451</v>
      </c>
      <c r="D453" s="28" t="s">
        <v>64</v>
      </c>
      <c r="E453" s="22" t="s">
        <v>533</v>
      </c>
      <c r="F453">
        <v>2</v>
      </c>
      <c r="G453" t="s">
        <v>69</v>
      </c>
      <c r="H453" t="s">
        <v>59</v>
      </c>
      <c r="I453" s="10" t="e">
        <f>(C453-VLOOKUP(G453,Riders!$A$2:$E$7777,4,FALSE))/365</f>
        <v>#N/A</v>
      </c>
      <c r="J453">
        <v>12</v>
      </c>
      <c r="K453">
        <v>1</v>
      </c>
      <c r="L453" s="15">
        <v>10.492000000000001</v>
      </c>
      <c r="M453" s="126">
        <f>IF(L453="","",3.6*200/(L453))</f>
        <v>68.623713305375517</v>
      </c>
      <c r="P453" s="126" t="str">
        <f>IF(O453="","",3.6*200/(O453))</f>
        <v/>
      </c>
      <c r="S453" s="126" t="str">
        <f>IF(R453="","",3.6*200/(R453))</f>
        <v/>
      </c>
    </row>
    <row r="454" spans="1:19">
      <c r="A454" s="28" t="s">
        <v>137</v>
      </c>
      <c r="B454" s="28">
        <v>2021</v>
      </c>
      <c r="C454" s="145">
        <v>44451</v>
      </c>
      <c r="D454" s="28" t="s">
        <v>64</v>
      </c>
      <c r="E454" s="22" t="s">
        <v>533</v>
      </c>
      <c r="F454">
        <v>2</v>
      </c>
      <c r="G454" t="s">
        <v>144</v>
      </c>
      <c r="H454" t="s">
        <v>145</v>
      </c>
      <c r="I454" s="10">
        <f>(C454-VLOOKUP(G454,Riders!$A$2:$E$7777,4,FALSE))/365</f>
        <v>24.827397260273973</v>
      </c>
      <c r="J454">
        <v>21</v>
      </c>
      <c r="K454">
        <v>2</v>
      </c>
      <c r="L454" s="15">
        <v>10.826000000000001</v>
      </c>
      <c r="M454" s="126">
        <f>IF(L454="","",3.6*200/(L454))</f>
        <v>66.506558285608719</v>
      </c>
      <c r="P454" s="126" t="str">
        <f>IF(O454="","",3.6*200/(O454))</f>
        <v/>
      </c>
      <c r="S454" s="126" t="str">
        <f>IF(R454="","",3.6*200/(R454))</f>
        <v/>
      </c>
    </row>
    <row r="455" spans="1:19">
      <c r="A455" s="28" t="s">
        <v>137</v>
      </c>
      <c r="B455" s="28">
        <v>2021</v>
      </c>
      <c r="C455" s="145">
        <v>44451</v>
      </c>
      <c r="D455" s="28" t="s">
        <v>64</v>
      </c>
      <c r="E455" s="22" t="s">
        <v>533</v>
      </c>
      <c r="F455">
        <v>3</v>
      </c>
      <c r="G455" t="s">
        <v>146</v>
      </c>
      <c r="H455" t="s">
        <v>54</v>
      </c>
      <c r="I455" s="10">
        <f>(C455-VLOOKUP(G455,Riders!$A$2:$E$7777,4,FALSE))/365</f>
        <v>27.252054794520546</v>
      </c>
      <c r="J455">
        <v>13</v>
      </c>
      <c r="K455">
        <v>1</v>
      </c>
      <c r="L455" s="15">
        <v>10.712</v>
      </c>
      <c r="M455" s="126">
        <f>IF(L455="","",3.6*200/(L455))</f>
        <v>67.214339058999258</v>
      </c>
      <c r="P455" s="126" t="str">
        <f>IF(O455="","",3.6*200/(O455))</f>
        <v/>
      </c>
      <c r="S455" s="126" t="str">
        <f>IF(R455="","",3.6*200/(R455))</f>
        <v/>
      </c>
    </row>
    <row r="456" spans="1:19">
      <c r="A456" s="28" t="s">
        <v>137</v>
      </c>
      <c r="B456" s="28">
        <v>2021</v>
      </c>
      <c r="C456" s="145">
        <v>44451</v>
      </c>
      <c r="D456" s="28" t="s">
        <v>64</v>
      </c>
      <c r="E456" s="22" t="s">
        <v>533</v>
      </c>
      <c r="F456">
        <v>3</v>
      </c>
      <c r="G456" t="s">
        <v>850</v>
      </c>
      <c r="H456" t="s">
        <v>851</v>
      </c>
      <c r="I456" s="10">
        <f>(C456-VLOOKUP(G456,Riders!$A$2:$E$7777,4,FALSE))/365</f>
        <v>20.893150684931506</v>
      </c>
      <c r="J456">
        <v>20</v>
      </c>
      <c r="K456">
        <v>2</v>
      </c>
      <c r="L456" s="15">
        <v>10.722999999999999</v>
      </c>
      <c r="M456" s="126">
        <f>IF(L456="","",3.6*200/(L456))</f>
        <v>67.145388417420506</v>
      </c>
      <c r="P456" s="126" t="str">
        <f>IF(O456="","",3.6*200/(O456))</f>
        <v/>
      </c>
      <c r="S456" s="126" t="str">
        <f>IF(R456="","",3.6*200/(R456))</f>
        <v/>
      </c>
    </row>
    <row r="457" spans="1:19">
      <c r="A457" s="28" t="s">
        <v>137</v>
      </c>
      <c r="B457" s="28">
        <v>2021</v>
      </c>
      <c r="C457" s="145">
        <v>44451</v>
      </c>
      <c r="D457" s="28" t="s">
        <v>64</v>
      </c>
      <c r="E457" s="22" t="s">
        <v>533</v>
      </c>
      <c r="F457">
        <v>4</v>
      </c>
      <c r="G457" t="s">
        <v>822</v>
      </c>
      <c r="H457" t="s">
        <v>205</v>
      </c>
      <c r="I457" s="10">
        <f>(C457-VLOOKUP(G457,Riders!$A$2:$E$7777,4,FALSE))/365</f>
        <v>19.326027397260273</v>
      </c>
      <c r="J457">
        <v>19</v>
      </c>
      <c r="K457">
        <v>2</v>
      </c>
      <c r="L457" s="15">
        <v>10.997</v>
      </c>
      <c r="M457" s="126">
        <f>IF(L457="","",3.6*200/(L457))</f>
        <v>65.47240156406292</v>
      </c>
      <c r="P457" s="126" t="str">
        <f>IF(O457="","",3.6*200/(O457))</f>
        <v/>
      </c>
      <c r="S457" s="126" t="str">
        <f>IF(R457="","",3.6*200/(R457))</f>
        <v/>
      </c>
    </row>
    <row r="458" spans="1:19">
      <c r="A458" s="28" t="s">
        <v>137</v>
      </c>
      <c r="B458" s="28">
        <v>2021</v>
      </c>
      <c r="C458" s="145">
        <v>44451</v>
      </c>
      <c r="D458" s="28" t="s">
        <v>64</v>
      </c>
      <c r="E458" s="22" t="s">
        <v>533</v>
      </c>
      <c r="F458">
        <v>5</v>
      </c>
      <c r="G458" t="s">
        <v>109</v>
      </c>
      <c r="H458" t="s">
        <v>59</v>
      </c>
      <c r="I458" s="10">
        <f>(C458-VLOOKUP(G458,Riders!$A$2:$E$7777,4,FALSE))/365</f>
        <v>20.523287671232875</v>
      </c>
      <c r="J458">
        <v>15</v>
      </c>
      <c r="K458">
        <v>1</v>
      </c>
      <c r="L458" s="15">
        <v>10.92</v>
      </c>
      <c r="M458" s="126">
        <f>IF(L458="","",3.6*200/(L458))</f>
        <v>65.934065934065941</v>
      </c>
      <c r="P458" s="126" t="str">
        <f>IF(O458="","",3.6*200/(O458))</f>
        <v/>
      </c>
      <c r="S458" s="126" t="str">
        <f>IF(R458="","",3.6*200/(R458))</f>
        <v/>
      </c>
    </row>
    <row r="459" spans="1:19">
      <c r="A459" s="28" t="s">
        <v>137</v>
      </c>
      <c r="B459" s="28">
        <v>2021</v>
      </c>
      <c r="C459" s="145">
        <v>44451</v>
      </c>
      <c r="D459" s="28" t="s">
        <v>64</v>
      </c>
      <c r="E459" s="22" t="s">
        <v>533</v>
      </c>
      <c r="F459">
        <v>5</v>
      </c>
      <c r="G459" t="s">
        <v>136</v>
      </c>
      <c r="H459" t="s">
        <v>102</v>
      </c>
      <c r="I459" s="10">
        <f>(C459-VLOOKUP(G459,Riders!$A$2:$E$7777,4,FALSE))/365</f>
        <v>27.723287671232878</v>
      </c>
      <c r="J459">
        <v>18</v>
      </c>
      <c r="K459">
        <v>2</v>
      </c>
      <c r="L459" s="15">
        <v>10.968</v>
      </c>
      <c r="M459" s="126">
        <f>IF(L459="","",3.6*200/(L459))</f>
        <v>65.645514223194752</v>
      </c>
      <c r="P459" s="126" t="str">
        <f>IF(O459="","",3.6*200/(O459))</f>
        <v/>
      </c>
      <c r="S459" s="126" t="str">
        <f>IF(R459="","",3.6*200/(R459))</f>
        <v/>
      </c>
    </row>
    <row r="460" spans="1:19">
      <c r="A460" s="28" t="s">
        <v>137</v>
      </c>
      <c r="B460" s="28">
        <v>2021</v>
      </c>
      <c r="C460" s="145">
        <v>44451</v>
      </c>
      <c r="D460" s="28" t="s">
        <v>64</v>
      </c>
      <c r="E460" s="22" t="s">
        <v>533</v>
      </c>
      <c r="F460">
        <v>6</v>
      </c>
      <c r="G460" t="s">
        <v>849</v>
      </c>
      <c r="H460" t="s">
        <v>50</v>
      </c>
      <c r="I460" s="10">
        <f>(C460-VLOOKUP(G460,Riders!$A$2:$E$7777,4,FALSE))/365</f>
        <v>21.394520547945206</v>
      </c>
      <c r="J460">
        <v>16</v>
      </c>
      <c r="K460">
        <v>1</v>
      </c>
      <c r="L460" s="15">
        <v>10.752000000000001</v>
      </c>
      <c r="M460" s="126">
        <f>IF(L460="","",3.6*200/(L460))</f>
        <v>66.964285714285708</v>
      </c>
      <c r="P460" s="126" t="str">
        <f>IF(O460="","",3.6*200/(O460))</f>
        <v/>
      </c>
      <c r="S460" s="126" t="str">
        <f>IF(R460="","",3.6*200/(R460))</f>
        <v/>
      </c>
    </row>
    <row r="461" spans="1:19">
      <c r="A461" s="28" t="s">
        <v>137</v>
      </c>
      <c r="B461" s="28">
        <v>2021</v>
      </c>
      <c r="C461" s="145">
        <v>44451</v>
      </c>
      <c r="D461" s="28" t="s">
        <v>64</v>
      </c>
      <c r="E461" s="22" t="s">
        <v>533</v>
      </c>
      <c r="F461">
        <v>6</v>
      </c>
      <c r="G461" t="s">
        <v>53</v>
      </c>
      <c r="H461" t="s">
        <v>54</v>
      </c>
      <c r="I461" s="10">
        <f>(C461-VLOOKUP(G461,Riders!$A$2:$E$7777,4,FALSE))/365</f>
        <v>20.936986301369863</v>
      </c>
      <c r="J461">
        <v>17</v>
      </c>
      <c r="K461">
        <v>2</v>
      </c>
      <c r="L461" s="15" t="s">
        <v>534</v>
      </c>
      <c r="M461" s="126"/>
      <c r="P461" s="126" t="str">
        <f>IF(O461="","",3.6*200/(O461))</f>
        <v/>
      </c>
      <c r="S461" s="126" t="str">
        <f>IF(R461="","",3.6*200/(R461))</f>
        <v/>
      </c>
    </row>
    <row r="462" spans="1:19">
      <c r="A462" s="28" t="s">
        <v>137</v>
      </c>
      <c r="B462" s="28">
        <v>2021</v>
      </c>
      <c r="C462" s="145">
        <v>44451</v>
      </c>
      <c r="D462" s="28" t="s">
        <v>64</v>
      </c>
      <c r="E462" s="22" t="s">
        <v>536</v>
      </c>
      <c r="F462">
        <v>3</v>
      </c>
      <c r="G462" t="s">
        <v>1190</v>
      </c>
      <c r="H462" t="s">
        <v>40</v>
      </c>
      <c r="I462" s="10">
        <f>(C462-VLOOKUP(G462,Riders!$A$2:$E$7777,4,FALSE))/365</f>
        <v>23.115068493150684</v>
      </c>
      <c r="J462">
        <v>14</v>
      </c>
      <c r="K462">
        <v>2</v>
      </c>
      <c r="L462" s="15">
        <v>11.029</v>
      </c>
      <c r="M462" s="126">
        <f>IF(L462="","",3.6*200/(L462))</f>
        <v>65.282437210989215</v>
      </c>
      <c r="P462" s="126" t="str">
        <f>IF(O462="","",3.6*200/(O462))</f>
        <v/>
      </c>
      <c r="S462" s="126" t="str">
        <f>IF(R462="","",3.6*200/(R462))</f>
        <v/>
      </c>
    </row>
    <row r="463" spans="1:19">
      <c r="A463" s="28" t="s">
        <v>137</v>
      </c>
      <c r="B463" s="28">
        <v>2021</v>
      </c>
      <c r="C463" s="145">
        <v>44451</v>
      </c>
      <c r="D463" s="28" t="s">
        <v>64</v>
      </c>
      <c r="E463" s="22" t="s">
        <v>536</v>
      </c>
      <c r="F463">
        <v>1</v>
      </c>
      <c r="G463" t="s">
        <v>126</v>
      </c>
      <c r="H463" t="s">
        <v>102</v>
      </c>
      <c r="I463" s="10">
        <f>(C463-VLOOKUP(G463,Riders!$A$2:$E$7777,4,FALSE))/365</f>
        <v>22.986301369863014</v>
      </c>
      <c r="J463">
        <v>1</v>
      </c>
      <c r="K463">
        <v>1</v>
      </c>
      <c r="L463" s="15">
        <v>10.449</v>
      </c>
      <c r="M463" s="126">
        <f>IF(L463="","",3.6*200/(L463))</f>
        <v>68.906115417743322</v>
      </c>
      <c r="P463" s="126" t="str">
        <f>IF(O463="","",3.6*200/(O463))</f>
        <v/>
      </c>
      <c r="S463" s="126" t="str">
        <f>IF(R463="","",3.6*200/(R463))</f>
        <v/>
      </c>
    </row>
    <row r="464" spans="1:19">
      <c r="A464" s="28" t="s">
        <v>137</v>
      </c>
      <c r="B464" s="28">
        <v>2021</v>
      </c>
      <c r="C464" s="145">
        <v>44451</v>
      </c>
      <c r="D464" s="28" t="s">
        <v>64</v>
      </c>
      <c r="E464" s="22" t="s">
        <v>536</v>
      </c>
      <c r="F464">
        <v>1</v>
      </c>
      <c r="G464" t="s">
        <v>849</v>
      </c>
      <c r="H464" t="s">
        <v>50</v>
      </c>
      <c r="I464" s="10">
        <f>(C464-VLOOKUP(G464,Riders!$A$2:$E$7777,4,FALSE))/365</f>
        <v>21.394520547945206</v>
      </c>
      <c r="J464">
        <v>16</v>
      </c>
      <c r="K464">
        <v>2</v>
      </c>
      <c r="L464" s="15">
        <v>10.747999999999999</v>
      </c>
      <c r="M464" s="126">
        <f>IF(L464="","",3.6*200/(L464))</f>
        <v>66.98920729438035</v>
      </c>
      <c r="P464" s="126" t="str">
        <f>IF(O464="","",3.6*200/(O464))</f>
        <v/>
      </c>
      <c r="S464" s="126" t="str">
        <f>IF(R464="","",3.6*200/(R464))</f>
        <v/>
      </c>
    </row>
    <row r="465" spans="1:19">
      <c r="A465" s="28" t="s">
        <v>137</v>
      </c>
      <c r="B465" s="28">
        <v>2021</v>
      </c>
      <c r="C465" s="145">
        <v>44451</v>
      </c>
      <c r="D465" s="28" t="s">
        <v>64</v>
      </c>
      <c r="E465" s="22" t="s">
        <v>536</v>
      </c>
      <c r="F465">
        <v>2</v>
      </c>
      <c r="G465" t="s">
        <v>132</v>
      </c>
      <c r="H465" t="s">
        <v>32</v>
      </c>
      <c r="I465" s="10">
        <f>(C465-VLOOKUP(G465,Riders!$A$2:$E$7777,4,FALSE))/365</f>
        <v>21.909589041095892</v>
      </c>
      <c r="J465">
        <v>4</v>
      </c>
      <c r="K465">
        <v>1</v>
      </c>
      <c r="L465" s="15">
        <v>10.38</v>
      </c>
      <c r="M465" s="126">
        <f>IF(L465="","",3.6*200/(L465))</f>
        <v>69.364161849710982</v>
      </c>
      <c r="P465" s="126" t="str">
        <f>IF(O465="","",3.6*200/(O465))</f>
        <v/>
      </c>
      <c r="S465" s="126" t="str">
        <f>IF(R465="","",3.6*200/(R465))</f>
        <v/>
      </c>
    </row>
    <row r="466" spans="1:19">
      <c r="A466" s="28" t="s">
        <v>137</v>
      </c>
      <c r="B466" s="28">
        <v>2021</v>
      </c>
      <c r="C466" s="145">
        <v>44451</v>
      </c>
      <c r="D466" s="28" t="s">
        <v>64</v>
      </c>
      <c r="E466" s="22" t="s">
        <v>536</v>
      </c>
      <c r="F466">
        <v>2</v>
      </c>
      <c r="G466" t="s">
        <v>109</v>
      </c>
      <c r="H466" t="s">
        <v>59</v>
      </c>
      <c r="I466" s="10">
        <f>(C466-VLOOKUP(G466,Riders!$A$2:$E$7777,4,FALSE))/365</f>
        <v>20.523287671232875</v>
      </c>
      <c r="J466">
        <v>15</v>
      </c>
      <c r="K466">
        <v>2</v>
      </c>
      <c r="L466" s="15">
        <v>13.874000000000001</v>
      </c>
      <c r="M466" s="126">
        <f>IF(L466="","",3.6*200/(L466))</f>
        <v>51.8956321176301</v>
      </c>
      <c r="P466" s="126" t="str">
        <f>IF(O466="","",3.6*200/(O466))</f>
        <v/>
      </c>
      <c r="S466" s="126" t="str">
        <f>IF(R466="","",3.6*200/(R466))</f>
        <v/>
      </c>
    </row>
    <row r="467" spans="1:19">
      <c r="A467" s="28" t="s">
        <v>137</v>
      </c>
      <c r="B467" s="28">
        <v>2021</v>
      </c>
      <c r="C467" s="145">
        <v>44451</v>
      </c>
      <c r="D467" s="28" t="s">
        <v>64</v>
      </c>
      <c r="E467" s="22" t="s">
        <v>536</v>
      </c>
      <c r="F467">
        <v>3</v>
      </c>
      <c r="G467" t="s">
        <v>98</v>
      </c>
      <c r="H467" t="s">
        <v>42</v>
      </c>
      <c r="I467" s="10">
        <f>(C467-VLOOKUP(G467,Riders!$A$2:$E$7777,4,FALSE))/365</f>
        <v>22.890410958904109</v>
      </c>
      <c r="J467">
        <v>2</v>
      </c>
      <c r="K467">
        <v>1</v>
      </c>
      <c r="L467" s="15">
        <v>10.587</v>
      </c>
      <c r="M467" s="126">
        <f>IF(L467="","",3.6*200/(L467))</f>
        <v>68.007934258996883</v>
      </c>
      <c r="P467" s="126" t="str">
        <f>IF(O467="","",3.6*200/(O467))</f>
        <v/>
      </c>
      <c r="S467" s="126" t="str">
        <f>IF(R467="","",3.6*200/(R467))</f>
        <v/>
      </c>
    </row>
    <row r="468" spans="1:19">
      <c r="A468" s="28" t="s">
        <v>137</v>
      </c>
      <c r="B468" s="28">
        <v>2021</v>
      </c>
      <c r="C468" s="145">
        <v>44451</v>
      </c>
      <c r="D468" s="28" t="s">
        <v>64</v>
      </c>
      <c r="E468" s="22" t="s">
        <v>536</v>
      </c>
      <c r="F468">
        <v>4</v>
      </c>
      <c r="G468" t="s">
        <v>94</v>
      </c>
      <c r="H468" t="s">
        <v>26</v>
      </c>
      <c r="I468" s="10">
        <f>(C468-VLOOKUP(G468,Riders!$A$2:$E$7777,4,FALSE))/365</f>
        <v>22.657534246575342</v>
      </c>
      <c r="J468">
        <v>3</v>
      </c>
      <c r="K468">
        <v>1</v>
      </c>
      <c r="L468" s="15">
        <v>10.474</v>
      </c>
      <c r="M468" s="126">
        <f>IF(L468="","",3.6*200/(L468))</f>
        <v>68.741645980523202</v>
      </c>
      <c r="P468" s="126" t="str">
        <f>IF(O468="","",3.6*200/(O468))</f>
        <v/>
      </c>
      <c r="S468" s="126" t="str">
        <f>IF(R468="","",3.6*200/(R468))</f>
        <v/>
      </c>
    </row>
    <row r="469" spans="1:19">
      <c r="A469" s="28" t="s">
        <v>137</v>
      </c>
      <c r="B469" s="28">
        <v>2021</v>
      </c>
      <c r="C469" s="145">
        <v>44451</v>
      </c>
      <c r="D469" s="28" t="s">
        <v>64</v>
      </c>
      <c r="E469" s="22" t="s">
        <v>536</v>
      </c>
      <c r="F469">
        <v>4</v>
      </c>
      <c r="G469" t="s">
        <v>146</v>
      </c>
      <c r="H469" t="s">
        <v>54</v>
      </c>
      <c r="I469" s="10">
        <f>(C469-VLOOKUP(G469,Riders!$A$2:$E$7777,4,FALSE))/365</f>
        <v>27.252054794520546</v>
      </c>
      <c r="J469">
        <v>13</v>
      </c>
      <c r="K469">
        <v>2</v>
      </c>
      <c r="L469" s="15">
        <v>10.545</v>
      </c>
      <c r="M469" s="126">
        <f>IF(L469="","",3.6*200/(L469))</f>
        <v>68.278805120910391</v>
      </c>
      <c r="P469" s="126" t="str">
        <f>IF(O469="","",3.6*200/(O469))</f>
        <v/>
      </c>
      <c r="S469" s="126" t="str">
        <f>IF(R469="","",3.6*200/(R469))</f>
        <v/>
      </c>
    </row>
    <row r="470" spans="1:19">
      <c r="A470" s="28" t="s">
        <v>137</v>
      </c>
      <c r="B470" s="28">
        <v>2021</v>
      </c>
      <c r="C470" s="44">
        <v>44451</v>
      </c>
      <c r="D470" s="28" t="s">
        <v>64</v>
      </c>
      <c r="E470" s="22" t="s">
        <v>536</v>
      </c>
      <c r="F470">
        <v>5</v>
      </c>
      <c r="G470" t="s">
        <v>97</v>
      </c>
      <c r="H470" t="s">
        <v>26</v>
      </c>
      <c r="I470" s="10">
        <f>(C470-VLOOKUP(G470,Riders!$A$2:$E$7777,4,FALSE))/365</f>
        <v>24.419178082191781</v>
      </c>
      <c r="J470">
        <v>5</v>
      </c>
      <c r="K470">
        <v>1</v>
      </c>
      <c r="L470" s="15">
        <v>10.375</v>
      </c>
      <c r="M470" s="126">
        <f>IF(L470="","",3.6*200/(L470))</f>
        <v>69.397590361445779</v>
      </c>
      <c r="P470" s="126" t="str">
        <f>IF(O470="","",3.6*200/(O470))</f>
        <v/>
      </c>
      <c r="S470" s="126" t="str">
        <f>IF(R470="","",3.6*200/(R470))</f>
        <v/>
      </c>
    </row>
    <row r="471" spans="1:19">
      <c r="A471" s="28" t="s">
        <v>137</v>
      </c>
      <c r="B471" s="28">
        <v>2021</v>
      </c>
      <c r="C471" s="44">
        <v>44451</v>
      </c>
      <c r="D471" s="28" t="s">
        <v>64</v>
      </c>
      <c r="E471" s="22" t="s">
        <v>536</v>
      </c>
      <c r="F471">
        <v>5</v>
      </c>
      <c r="G471" t="s">
        <v>69</v>
      </c>
      <c r="H471" t="s">
        <v>59</v>
      </c>
      <c r="I471" s="10" t="e">
        <f>(C471-VLOOKUP(G471,Riders!$A$2:$E$7777,4,FALSE))/365</f>
        <v>#N/A</v>
      </c>
      <c r="J471">
        <v>12</v>
      </c>
      <c r="K471">
        <v>2</v>
      </c>
      <c r="L471" s="15">
        <v>10.46</v>
      </c>
      <c r="M471" s="126">
        <f>IF(L471="","",3.6*200/(L471))</f>
        <v>68.833652007648183</v>
      </c>
      <c r="P471" s="126" t="str">
        <f>IF(O471="","",3.6*200/(O471))</f>
        <v/>
      </c>
      <c r="S471" s="126" t="str">
        <f>IF(R471="","",3.6*200/(R471))</f>
        <v/>
      </c>
    </row>
    <row r="472" spans="1:19">
      <c r="A472" s="28" t="s">
        <v>137</v>
      </c>
      <c r="B472" s="28">
        <v>2021</v>
      </c>
      <c r="C472" s="44">
        <v>44451</v>
      </c>
      <c r="D472" s="28" t="s">
        <v>64</v>
      </c>
      <c r="E472" s="22" t="s">
        <v>536</v>
      </c>
      <c r="F472">
        <v>6</v>
      </c>
      <c r="G472" t="s">
        <v>48</v>
      </c>
      <c r="H472" t="s">
        <v>42</v>
      </c>
      <c r="I472" s="10">
        <f>(C472-VLOOKUP(G472,Riders!$A$2:$E$7777,4,FALSE))/365</f>
        <v>27.167123287671235</v>
      </c>
      <c r="J472">
        <v>6</v>
      </c>
      <c r="K472">
        <v>1</v>
      </c>
      <c r="L472" s="15">
        <v>10.29</v>
      </c>
      <c r="M472" s="126">
        <f>IF(L472="","",3.6*200/(L472))</f>
        <v>69.970845481049565</v>
      </c>
      <c r="P472" s="126" t="str">
        <f>IF(O472="","",3.6*200/(O472))</f>
        <v/>
      </c>
      <c r="S472" s="126" t="str">
        <f>IF(R472="","",3.6*200/(R472))</f>
        <v/>
      </c>
    </row>
    <row r="473" spans="1:19">
      <c r="A473" s="28" t="s">
        <v>137</v>
      </c>
      <c r="B473" s="28">
        <v>2021</v>
      </c>
      <c r="C473" s="44">
        <v>44451</v>
      </c>
      <c r="D473" s="28" t="s">
        <v>64</v>
      </c>
      <c r="E473" s="22" t="s">
        <v>536</v>
      </c>
      <c r="F473">
        <v>6</v>
      </c>
      <c r="G473" t="s">
        <v>39</v>
      </c>
      <c r="H473" t="s">
        <v>40</v>
      </c>
      <c r="I473" s="10">
        <f>(C473-VLOOKUP(G473,Riders!$A$2:$E$7777,4,FALSE))/365</f>
        <v>28.610958904109587</v>
      </c>
      <c r="J473">
        <v>11</v>
      </c>
      <c r="K473">
        <v>2</v>
      </c>
      <c r="L473" s="15">
        <v>10.417999999999999</v>
      </c>
      <c r="M473" s="126">
        <f>IF(L473="","",3.6*200/(L473))</f>
        <v>69.111153772317152</v>
      </c>
      <c r="P473" s="126" t="str">
        <f>IF(O473="","",3.6*200/(O473))</f>
        <v/>
      </c>
      <c r="S473" s="126" t="str">
        <f>IF(R473="","",3.6*200/(R473))</f>
        <v/>
      </c>
    </row>
    <row r="474" spans="1:19">
      <c r="A474" s="28" t="s">
        <v>137</v>
      </c>
      <c r="B474" s="28">
        <v>2021</v>
      </c>
      <c r="C474" s="44">
        <v>44451</v>
      </c>
      <c r="D474" s="28" t="s">
        <v>64</v>
      </c>
      <c r="E474" s="22" t="s">
        <v>536</v>
      </c>
      <c r="F474">
        <v>7</v>
      </c>
      <c r="G474" t="s">
        <v>43</v>
      </c>
      <c r="H474" t="s">
        <v>44</v>
      </c>
      <c r="I474" s="10">
        <f>(C474-VLOOKUP(G474,Riders!$A$2:$E$7777,4,FALSE))/365</f>
        <v>25.572602739726026</v>
      </c>
      <c r="J474">
        <v>7</v>
      </c>
      <c r="K474">
        <v>1</v>
      </c>
      <c r="L474" s="15">
        <v>10.391</v>
      </c>
      <c r="M474" s="126">
        <f>IF(L474="","",3.6*200/(L474))</f>
        <v>69.290732364546244</v>
      </c>
      <c r="P474" s="126" t="str">
        <f>IF(O474="","",3.6*200/(O474))</f>
        <v/>
      </c>
      <c r="S474" s="126" t="str">
        <f>IF(R474="","",3.6*200/(R474))</f>
        <v/>
      </c>
    </row>
    <row r="475" spans="1:19">
      <c r="A475" s="28" t="s">
        <v>137</v>
      </c>
      <c r="B475" s="28">
        <v>2021</v>
      </c>
      <c r="C475" s="44">
        <v>44451</v>
      </c>
      <c r="D475" s="28" t="s">
        <v>64</v>
      </c>
      <c r="E475" s="22" t="s">
        <v>536</v>
      </c>
      <c r="F475">
        <v>7</v>
      </c>
      <c r="G475" t="s">
        <v>74</v>
      </c>
      <c r="H475" t="s">
        <v>50</v>
      </c>
      <c r="I475" s="10">
        <f>(C475-VLOOKUP(G475,Riders!$A$2:$E$7777,4,FALSE))/365</f>
        <v>20.534246575342465</v>
      </c>
      <c r="J475">
        <v>10</v>
      </c>
      <c r="K475">
        <v>2</v>
      </c>
      <c r="L475" s="15">
        <v>10.523</v>
      </c>
      <c r="M475" s="126">
        <f>IF(L475="","",3.6*200/(L475))</f>
        <v>68.421552789128583</v>
      </c>
      <c r="P475" s="126" t="str">
        <f>IF(O475="","",3.6*200/(O475))</f>
        <v/>
      </c>
      <c r="S475" s="126" t="str">
        <f>IF(R475="","",3.6*200/(R475))</f>
        <v/>
      </c>
    </row>
    <row r="476" spans="1:19">
      <c r="A476" s="28" t="s">
        <v>137</v>
      </c>
      <c r="B476" s="28">
        <v>2021</v>
      </c>
      <c r="C476" s="44">
        <v>44451</v>
      </c>
      <c r="D476" s="28" t="s">
        <v>64</v>
      </c>
      <c r="E476" s="22" t="s">
        <v>536</v>
      </c>
      <c r="F476">
        <v>8</v>
      </c>
      <c r="G476" t="s">
        <v>171</v>
      </c>
      <c r="H476" t="s">
        <v>44</v>
      </c>
      <c r="I476" s="10">
        <f>(C476-VLOOKUP(G476,Riders!$A$2:$E$7777,4,FALSE))/365</f>
        <v>22.052054794520547</v>
      </c>
      <c r="J476">
        <v>8</v>
      </c>
      <c r="K476">
        <v>1</v>
      </c>
      <c r="L476" s="15">
        <v>10.398</v>
      </c>
      <c r="M476" s="126">
        <f>IF(L476="","",3.6*200/(L476))</f>
        <v>69.24408540103866</v>
      </c>
      <c r="P476" s="126" t="str">
        <f>IF(O476="","",3.6*200/(O476))</f>
        <v/>
      </c>
      <c r="S476" s="126" t="str">
        <f>IF(R476="","",3.6*200/(R476))</f>
        <v/>
      </c>
    </row>
    <row r="477" spans="1:19">
      <c r="A477" s="28" t="s">
        <v>137</v>
      </c>
      <c r="B477" s="28">
        <v>2021</v>
      </c>
      <c r="C477" s="44">
        <v>44451</v>
      </c>
      <c r="D477" s="28" t="s">
        <v>64</v>
      </c>
      <c r="E477" s="22" t="s">
        <v>536</v>
      </c>
      <c r="F477">
        <v>8</v>
      </c>
      <c r="G477" t="s">
        <v>45</v>
      </c>
      <c r="H477" t="s">
        <v>32</v>
      </c>
      <c r="I477" s="10">
        <f>(C477-VLOOKUP(G477,Riders!$A$2:$E$7777,4,FALSE))/365</f>
        <v>24.789041095890411</v>
      </c>
      <c r="J477">
        <v>9</v>
      </c>
      <c r="K477">
        <v>2</v>
      </c>
      <c r="L477" s="15">
        <v>10.475999999999999</v>
      </c>
      <c r="M477" s="126">
        <f>IF(L477="","",3.6*200/(L477))</f>
        <v>68.728522336769771</v>
      </c>
      <c r="P477" s="126" t="str">
        <f>IF(O477="","",3.6*200/(O477))</f>
        <v/>
      </c>
      <c r="S477" s="126" t="str">
        <f>IF(R477="","",3.6*200/(R477))</f>
        <v/>
      </c>
    </row>
    <row r="478" spans="1:19">
      <c r="A478" s="28" t="s">
        <v>137</v>
      </c>
      <c r="B478" s="28">
        <v>2021</v>
      </c>
      <c r="C478" s="44">
        <v>44451</v>
      </c>
      <c r="D478" s="28" t="s">
        <v>64</v>
      </c>
      <c r="E478" s="22" t="s">
        <v>537</v>
      </c>
      <c r="F478">
        <v>1</v>
      </c>
      <c r="G478" t="s">
        <v>126</v>
      </c>
      <c r="H478" t="s">
        <v>102</v>
      </c>
      <c r="I478" s="10">
        <f>(C478-VLOOKUP(G478,Riders!$A$2:$E$7777,4,FALSE))/365</f>
        <v>22.986301369863014</v>
      </c>
      <c r="J478">
        <v>1</v>
      </c>
      <c r="K478">
        <v>1</v>
      </c>
      <c r="L478" s="15">
        <v>10.744999999999999</v>
      </c>
      <c r="M478" s="126">
        <f>IF(L478="","",3.6*200/(L478))</f>
        <v>67.007910656119137</v>
      </c>
      <c r="N478">
        <v>1</v>
      </c>
      <c r="O478">
        <v>10.93</v>
      </c>
      <c r="P478" s="126">
        <f>IF(O478="","",3.6*200/(O478))</f>
        <v>65.873741994510524</v>
      </c>
      <c r="S478" s="126" t="str">
        <f>IF(R478="","",3.6*200/(R478))</f>
        <v/>
      </c>
    </row>
    <row r="479" spans="1:19">
      <c r="A479" s="28" t="s">
        <v>137</v>
      </c>
      <c r="B479" s="28">
        <v>2021</v>
      </c>
      <c r="C479" s="44">
        <v>44451</v>
      </c>
      <c r="D479" s="28" t="s">
        <v>64</v>
      </c>
      <c r="E479" s="22" t="s">
        <v>537</v>
      </c>
      <c r="F479">
        <v>1</v>
      </c>
      <c r="G479" t="s">
        <v>171</v>
      </c>
      <c r="H479" t="s">
        <v>44</v>
      </c>
      <c r="I479" s="10">
        <f>(C479-VLOOKUP(G479,Riders!$A$2:$E$7777,4,FALSE))/365</f>
        <v>22.052054794520547</v>
      </c>
      <c r="J479">
        <v>8</v>
      </c>
      <c r="K479">
        <v>2</v>
      </c>
      <c r="L479" s="15">
        <v>10.937999999999999</v>
      </c>
      <c r="M479" s="126">
        <f>IF(L479="","",3.6*200/(L479))</f>
        <v>65.825562260010983</v>
      </c>
      <c r="N479">
        <v>2</v>
      </c>
      <c r="O479">
        <v>11.106999999999999</v>
      </c>
      <c r="P479" s="126">
        <f>IF(O479="","",3.6*200/(O479))</f>
        <v>64.823984874403536</v>
      </c>
      <c r="S479" s="126" t="str">
        <f>IF(R479="","",3.6*200/(R479))</f>
        <v/>
      </c>
    </row>
    <row r="480" spans="1:19">
      <c r="A480" s="28" t="s">
        <v>137</v>
      </c>
      <c r="B480" s="28">
        <v>2021</v>
      </c>
      <c r="C480" s="44">
        <v>44451</v>
      </c>
      <c r="D480" s="28" t="s">
        <v>64</v>
      </c>
      <c r="E480" s="22" t="s">
        <v>537</v>
      </c>
      <c r="F480">
        <v>2</v>
      </c>
      <c r="G480" t="s">
        <v>132</v>
      </c>
      <c r="H480" t="s">
        <v>32</v>
      </c>
      <c r="I480" s="10">
        <f>(C480-VLOOKUP(G480,Riders!$A$2:$E$7777,4,FALSE))/365</f>
        <v>21.909589041095892</v>
      </c>
      <c r="J480">
        <v>4</v>
      </c>
      <c r="K480">
        <v>1</v>
      </c>
      <c r="L480" s="15">
        <v>10.308</v>
      </c>
      <c r="M480" s="126">
        <f>IF(L480="","",3.6*200/(L480))</f>
        <v>69.848661233993013</v>
      </c>
      <c r="N480">
        <v>1</v>
      </c>
      <c r="O480">
        <v>10.311999999999999</v>
      </c>
      <c r="P480" s="126">
        <f>IF(O480="","",3.6*200/(O480))</f>
        <v>69.82156710628395</v>
      </c>
      <c r="S480" s="126" t="str">
        <f>IF(R480="","",3.6*200/(R480))</f>
        <v/>
      </c>
    </row>
    <row r="481" spans="1:19">
      <c r="A481" s="28" t="s">
        <v>137</v>
      </c>
      <c r="B481" s="28">
        <v>2021</v>
      </c>
      <c r="C481" s="44">
        <v>44451</v>
      </c>
      <c r="D481" s="28" t="s">
        <v>64</v>
      </c>
      <c r="E481" s="22" t="s">
        <v>537</v>
      </c>
      <c r="F481">
        <v>2</v>
      </c>
      <c r="G481" t="s">
        <v>43</v>
      </c>
      <c r="H481" t="s">
        <v>44</v>
      </c>
      <c r="I481" s="10">
        <f>(C481-VLOOKUP(G481,Riders!$A$2:$E$7777,4,FALSE))/365</f>
        <v>25.572602739726026</v>
      </c>
      <c r="J481">
        <v>7</v>
      </c>
      <c r="K481">
        <v>2</v>
      </c>
      <c r="L481" s="15">
        <v>10.458</v>
      </c>
      <c r="M481" s="126">
        <f>IF(L481="","",3.6*200/(L481))</f>
        <v>68.846815834767639</v>
      </c>
      <c r="N481">
        <v>2</v>
      </c>
      <c r="O481">
        <v>10.356999999999999</v>
      </c>
      <c r="P481" s="126">
        <f>IF(O481="","",3.6*200/(O481))</f>
        <v>69.518200251037953</v>
      </c>
      <c r="S481" s="126" t="str">
        <f>IF(R481="","",3.6*200/(R481))</f>
        <v/>
      </c>
    </row>
    <row r="482" spans="1:19">
      <c r="A482" s="28" t="s">
        <v>137</v>
      </c>
      <c r="B482" s="28">
        <v>2021</v>
      </c>
      <c r="C482" s="44">
        <v>44451</v>
      </c>
      <c r="D482" s="28" t="s">
        <v>64</v>
      </c>
      <c r="E482" s="22" t="s">
        <v>537</v>
      </c>
      <c r="F482">
        <v>3</v>
      </c>
      <c r="G482" t="s">
        <v>98</v>
      </c>
      <c r="H482" t="s">
        <v>42</v>
      </c>
      <c r="I482" s="10">
        <f>(C482-VLOOKUP(G482,Riders!$A$2:$E$7777,4,FALSE))/365</f>
        <v>22.890410958904109</v>
      </c>
      <c r="J482">
        <v>2</v>
      </c>
      <c r="K482">
        <v>2</v>
      </c>
      <c r="L482" s="15">
        <v>10.363999999999999</v>
      </c>
      <c r="M482" s="126">
        <f>IF(L482="","",3.6*200/(L482))</f>
        <v>69.47124662292552</v>
      </c>
      <c r="N482">
        <v>1</v>
      </c>
      <c r="O482">
        <v>10.345000000000001</v>
      </c>
      <c r="P482" s="126">
        <f>IF(O482="","",3.6*200/(O482))</f>
        <v>69.598840019333011</v>
      </c>
      <c r="Q482">
        <v>1</v>
      </c>
      <c r="R482">
        <v>10.683</v>
      </c>
      <c r="S482" s="126">
        <f>IF(R482="","",3.6*200/(R482))</f>
        <v>67.396798652064021</v>
      </c>
    </row>
    <row r="483" spans="1:19">
      <c r="A483" s="28" t="s">
        <v>137</v>
      </c>
      <c r="B483" s="28">
        <v>2021</v>
      </c>
      <c r="C483" s="44">
        <v>44451</v>
      </c>
      <c r="D483" s="28" t="s">
        <v>64</v>
      </c>
      <c r="E483" s="22" t="s">
        <v>537</v>
      </c>
      <c r="F483">
        <v>3</v>
      </c>
      <c r="G483" t="s">
        <v>48</v>
      </c>
      <c r="H483" t="s">
        <v>42</v>
      </c>
      <c r="I483" s="10">
        <f>(C483-VLOOKUP(G483,Riders!$A$2:$E$7777,4,FALSE))/365</f>
        <v>27.167123287671235</v>
      </c>
      <c r="J483">
        <v>6</v>
      </c>
      <c r="K483">
        <v>1</v>
      </c>
      <c r="L483" s="15">
        <v>10.244999999999999</v>
      </c>
      <c r="M483" s="126">
        <f>IF(L483="","",3.6*200/(L483))</f>
        <v>70.278184480234259</v>
      </c>
      <c r="N483">
        <v>2</v>
      </c>
      <c r="O483">
        <v>10.402000000000001</v>
      </c>
      <c r="P483" s="126">
        <f>IF(O483="","",3.6*200/(O483))</f>
        <v>69.217458181119014</v>
      </c>
      <c r="Q483">
        <v>2</v>
      </c>
      <c r="R483">
        <v>12.221</v>
      </c>
      <c r="S483" s="126">
        <f>IF(R483="","",3.6*200/(R483))</f>
        <v>58.914982407331642</v>
      </c>
    </row>
    <row r="484" spans="1:19">
      <c r="A484" s="28" t="s">
        <v>137</v>
      </c>
      <c r="B484" s="28">
        <v>2021</v>
      </c>
      <c r="C484" s="44">
        <v>44451</v>
      </c>
      <c r="D484" s="28" t="s">
        <v>64</v>
      </c>
      <c r="E484" s="22" t="s">
        <v>537</v>
      </c>
      <c r="F484">
        <v>4</v>
      </c>
      <c r="G484" t="s">
        <v>94</v>
      </c>
      <c r="H484" t="s">
        <v>26</v>
      </c>
      <c r="I484" s="10">
        <f>(C484-VLOOKUP(G484,Riders!$A$2:$E$7777,4,FALSE))/365</f>
        <v>22.657534246575342</v>
      </c>
      <c r="J484">
        <v>3</v>
      </c>
      <c r="K484">
        <v>1</v>
      </c>
      <c r="L484" s="15">
        <v>10.154999999999999</v>
      </c>
      <c r="M484" s="126">
        <f>IF(L484="","",3.6*200/(L484))</f>
        <v>70.901033973412112</v>
      </c>
      <c r="N484">
        <v>1</v>
      </c>
      <c r="O484">
        <v>10.416</v>
      </c>
      <c r="P484" s="126">
        <f>IF(O484="","",3.6*200/(O484))</f>
        <v>69.124423963133637</v>
      </c>
      <c r="S484" s="126" t="str">
        <f>IF(R484="","",3.6*200/(R484))</f>
        <v/>
      </c>
    </row>
    <row r="485" spans="1:19">
      <c r="A485" s="28" t="s">
        <v>137</v>
      </c>
      <c r="B485" s="28">
        <v>2021</v>
      </c>
      <c r="C485" s="44">
        <v>44451</v>
      </c>
      <c r="D485" s="28" t="s">
        <v>64</v>
      </c>
      <c r="E485" s="22" t="s">
        <v>537</v>
      </c>
      <c r="F485">
        <v>4</v>
      </c>
      <c r="G485" t="s">
        <v>97</v>
      </c>
      <c r="H485" t="s">
        <v>26</v>
      </c>
      <c r="I485" s="10">
        <f>(C485-VLOOKUP(G485,Riders!$A$2:$E$7777,4,FALSE))/365</f>
        <v>24.419178082191781</v>
      </c>
      <c r="J485">
        <v>5</v>
      </c>
      <c r="K485">
        <v>2</v>
      </c>
      <c r="L485" s="15">
        <v>10.356999999999999</v>
      </c>
      <c r="M485" s="126">
        <f>IF(L485="","",3.6*200/(L485))</f>
        <v>69.518200251037953</v>
      </c>
      <c r="N485">
        <v>2</v>
      </c>
      <c r="O485">
        <v>10.532</v>
      </c>
      <c r="P485" s="126">
        <f>IF(O485="","",3.6*200/(O485))</f>
        <v>68.363083934675274</v>
      </c>
      <c r="S485" s="126" t="str">
        <f>IF(R485="","",3.6*200/(R485))</f>
        <v/>
      </c>
    </row>
    <row r="486" spans="1:19">
      <c r="A486" s="28" t="s">
        <v>137</v>
      </c>
      <c r="B486" s="28">
        <v>2021</v>
      </c>
      <c r="C486" s="44">
        <v>44451</v>
      </c>
      <c r="D486" s="28" t="s">
        <v>64</v>
      </c>
      <c r="E486" s="22" t="s">
        <v>538</v>
      </c>
      <c r="F486">
        <v>1</v>
      </c>
      <c r="G486" t="s">
        <v>126</v>
      </c>
      <c r="H486" t="s">
        <v>102</v>
      </c>
      <c r="I486" s="10">
        <f>(C486-VLOOKUP(G486,Riders!$A$2:$E$7777,4,FALSE))/365</f>
        <v>22.986301369863014</v>
      </c>
      <c r="J486">
        <v>1</v>
      </c>
      <c r="K486">
        <v>1</v>
      </c>
      <c r="L486" s="15">
        <v>10.003</v>
      </c>
      <c r="M486" s="126">
        <f>IF(L486="","",3.6*200/(L486))</f>
        <v>71.978406478056584</v>
      </c>
      <c r="N486">
        <v>1</v>
      </c>
      <c r="O486">
        <v>10.247</v>
      </c>
      <c r="P486" s="126">
        <f>IF(O486="","",3.6*200/(O486))</f>
        <v>70.264467649068024</v>
      </c>
      <c r="S486" s="126" t="str">
        <f>IF(R486="","",3.6*200/(R486))</f>
        <v/>
      </c>
    </row>
    <row r="487" spans="1:19">
      <c r="A487" s="28" t="s">
        <v>137</v>
      </c>
      <c r="B487" s="28">
        <v>2021</v>
      </c>
      <c r="C487" s="44">
        <v>44451</v>
      </c>
      <c r="D487" s="28" t="s">
        <v>64</v>
      </c>
      <c r="E487" s="22" t="s">
        <v>538</v>
      </c>
      <c r="F487">
        <v>1</v>
      </c>
      <c r="G487" t="s">
        <v>94</v>
      </c>
      <c r="H487" t="s">
        <v>26</v>
      </c>
      <c r="I487" s="10">
        <f>(C487-VLOOKUP(G487,Riders!$A$2:$E$7777,4,FALSE))/365</f>
        <v>22.657534246575342</v>
      </c>
      <c r="J487">
        <v>3</v>
      </c>
      <c r="K487">
        <v>2</v>
      </c>
      <c r="L487" s="15">
        <v>10.189</v>
      </c>
      <c r="M487" s="126">
        <f>IF(L487="","",3.6*200/(L487))</f>
        <v>70.664442045343023</v>
      </c>
      <c r="N487">
        <v>2</v>
      </c>
      <c r="O487">
        <v>12.786</v>
      </c>
      <c r="P487" s="126">
        <f>IF(O487="","",3.6*200/(O487))</f>
        <v>56.311590802440172</v>
      </c>
      <c r="S487" s="126" t="str">
        <f>IF(R487="","",3.6*200/(R487))</f>
        <v/>
      </c>
    </row>
    <row r="488" spans="1:19">
      <c r="A488" s="28" t="s">
        <v>137</v>
      </c>
      <c r="B488" s="28">
        <v>2021</v>
      </c>
      <c r="C488" s="44">
        <v>44451</v>
      </c>
      <c r="D488" s="28" t="s">
        <v>64</v>
      </c>
      <c r="E488" s="22" t="s">
        <v>538</v>
      </c>
      <c r="F488">
        <v>2</v>
      </c>
      <c r="G488" t="s">
        <v>98</v>
      </c>
      <c r="H488" t="s">
        <v>42</v>
      </c>
      <c r="I488" s="10">
        <f>(C488-VLOOKUP(G488,Riders!$A$2:$E$7777,4,FALSE))/365</f>
        <v>22.890410958904109</v>
      </c>
      <c r="J488">
        <v>2</v>
      </c>
      <c r="K488">
        <v>2</v>
      </c>
      <c r="L488" s="15">
        <v>10.162000000000001</v>
      </c>
      <c r="M488" s="126">
        <f>IF(L488="","",3.6*200/(L488))</f>
        <v>70.852194449911423</v>
      </c>
      <c r="N488">
        <v>1</v>
      </c>
      <c r="O488">
        <v>10.23</v>
      </c>
      <c r="P488" s="126">
        <f>IF(O488="","",3.6*200/(O488))</f>
        <v>70.381231671554247</v>
      </c>
      <c r="Q488">
        <v>1</v>
      </c>
      <c r="R488">
        <v>10.496</v>
      </c>
      <c r="S488" s="126">
        <f>IF(R488="","",3.6*200/(R488))</f>
        <v>68.597560975609753</v>
      </c>
    </row>
    <row r="489" spans="1:19">
      <c r="A489" s="28" t="s">
        <v>137</v>
      </c>
      <c r="B489" s="28">
        <v>2021</v>
      </c>
      <c r="C489" s="44">
        <v>44451</v>
      </c>
      <c r="D489" s="28" t="s">
        <v>64</v>
      </c>
      <c r="E489" s="22" t="s">
        <v>538</v>
      </c>
      <c r="F489">
        <v>2</v>
      </c>
      <c r="G489" t="s">
        <v>132</v>
      </c>
      <c r="H489" t="s">
        <v>32</v>
      </c>
      <c r="I489" s="10">
        <f>(C489-VLOOKUP(G489,Riders!$A$2:$E$7777,4,FALSE))/365</f>
        <v>21.909589041095892</v>
      </c>
      <c r="J489">
        <v>4</v>
      </c>
      <c r="K489">
        <v>1</v>
      </c>
      <c r="L489" s="15">
        <v>10.115</v>
      </c>
      <c r="M489" s="126">
        <f>IF(L489="","",3.6*200/(L489))</f>
        <v>71.181413741967376</v>
      </c>
      <c r="N489">
        <v>2</v>
      </c>
      <c r="O489">
        <v>10.395</v>
      </c>
      <c r="P489" s="126">
        <f>IF(O489="","",3.6*200/(O489))</f>
        <v>69.264069264069263</v>
      </c>
      <c r="Q489">
        <v>2</v>
      </c>
      <c r="R489">
        <v>10.5</v>
      </c>
      <c r="S489" s="126">
        <f>IF(R489="","",3.6*200/(R489))</f>
        <v>68.571428571428569</v>
      </c>
    </row>
    <row r="490" spans="1:19">
      <c r="A490" s="28" t="s">
        <v>137</v>
      </c>
      <c r="B490" s="28">
        <v>2021</v>
      </c>
      <c r="C490" s="44">
        <v>44451</v>
      </c>
      <c r="D490" s="28" t="s">
        <v>64</v>
      </c>
      <c r="E490" s="22" t="s">
        <v>62</v>
      </c>
      <c r="F490" t="s">
        <v>539</v>
      </c>
      <c r="G490" t="s">
        <v>126</v>
      </c>
      <c r="H490" t="s">
        <v>102</v>
      </c>
      <c r="I490" s="10">
        <f>(C490-VLOOKUP(G490,Riders!$A$2:$E$7777,4,FALSE))/365</f>
        <v>22.986301369863014</v>
      </c>
      <c r="J490">
        <v>1</v>
      </c>
      <c r="K490">
        <v>1</v>
      </c>
      <c r="L490" s="15">
        <v>10.196</v>
      </c>
      <c r="M490" s="126">
        <f>IF(L490="","",3.6*200/(L490))</f>
        <v>70.615927814829348</v>
      </c>
      <c r="N490">
        <v>1</v>
      </c>
      <c r="O490">
        <v>9.8450000000000006</v>
      </c>
      <c r="P490" s="126">
        <f>IF(O490="","",3.6*200/(O490))</f>
        <v>73.133570340274247</v>
      </c>
      <c r="S490" s="126" t="str">
        <f>IF(R490="","",3.6*200/(R490))</f>
        <v/>
      </c>
    </row>
    <row r="491" spans="1:19">
      <c r="A491" s="28" t="s">
        <v>137</v>
      </c>
      <c r="B491" s="28">
        <v>2021</v>
      </c>
      <c r="C491" s="44">
        <v>44451</v>
      </c>
      <c r="D491" s="28" t="s">
        <v>64</v>
      </c>
      <c r="E491" s="22" t="s">
        <v>62</v>
      </c>
      <c r="F491" t="s">
        <v>539</v>
      </c>
      <c r="G491" t="s">
        <v>98</v>
      </c>
      <c r="H491" t="s">
        <v>42</v>
      </c>
      <c r="I491" s="10">
        <f>(C491-VLOOKUP(G491,Riders!$A$2:$E$7777,4,FALSE))/365</f>
        <v>22.890410958904109</v>
      </c>
      <c r="J491">
        <v>2</v>
      </c>
      <c r="K491">
        <v>2</v>
      </c>
      <c r="L491" s="15">
        <v>10.321</v>
      </c>
      <c r="M491" s="126">
        <f>IF(L491="","",3.6*200/(L491))</f>
        <v>69.760682104447241</v>
      </c>
      <c r="N491">
        <v>2</v>
      </c>
      <c r="O491">
        <v>10.361000000000001</v>
      </c>
      <c r="P491" s="126">
        <f>IF(O491="","",3.6*200/(O491))</f>
        <v>69.491361837660449</v>
      </c>
      <c r="S491" s="126" t="str">
        <f>IF(R491="","",3.6*200/(R491))</f>
        <v/>
      </c>
    </row>
    <row r="492" spans="1:19">
      <c r="A492" s="28" t="s">
        <v>137</v>
      </c>
      <c r="B492" s="28">
        <v>2021</v>
      </c>
      <c r="C492" s="44">
        <v>44451</v>
      </c>
      <c r="D492" s="28" t="s">
        <v>64</v>
      </c>
      <c r="E492" s="22" t="s">
        <v>62</v>
      </c>
      <c r="F492" t="s">
        <v>540</v>
      </c>
      <c r="G492" t="s">
        <v>94</v>
      </c>
      <c r="H492" t="s">
        <v>26</v>
      </c>
      <c r="I492" s="10">
        <f>(C492-VLOOKUP(G492,Riders!$A$2:$E$7777,4,FALSE))/365</f>
        <v>22.657534246575342</v>
      </c>
      <c r="J492">
        <v>3</v>
      </c>
      <c r="K492">
        <v>1</v>
      </c>
      <c r="L492" s="15">
        <v>10.054</v>
      </c>
      <c r="M492" s="126">
        <f>IF(L492="","",3.6*200/(L492))</f>
        <v>71.613288243485172</v>
      </c>
      <c r="N492">
        <v>1</v>
      </c>
      <c r="O492">
        <v>10.035</v>
      </c>
      <c r="P492" s="126">
        <f>IF(O492="","",3.6*200/(O492))</f>
        <v>71.74887892376681</v>
      </c>
      <c r="S492" s="126" t="str">
        <f>IF(R492="","",3.6*200/(R492))</f>
        <v/>
      </c>
    </row>
    <row r="493" spans="1:19">
      <c r="A493" s="28" t="s">
        <v>137</v>
      </c>
      <c r="B493" s="28">
        <v>2021</v>
      </c>
      <c r="C493" s="44">
        <v>44451</v>
      </c>
      <c r="D493" s="28" t="s">
        <v>64</v>
      </c>
      <c r="E493" s="22" t="s">
        <v>62</v>
      </c>
      <c r="F493" t="s">
        <v>540</v>
      </c>
      <c r="G493" t="s">
        <v>132</v>
      </c>
      <c r="H493" t="s">
        <v>32</v>
      </c>
      <c r="I493" s="10">
        <f>(C493-VLOOKUP(G493,Riders!$A$2:$E$7777,4,FALSE))/365</f>
        <v>21.909589041095892</v>
      </c>
      <c r="J493">
        <v>4</v>
      </c>
      <c r="K493">
        <v>2</v>
      </c>
      <c r="L493" s="15">
        <v>10.097</v>
      </c>
      <c r="M493" s="126">
        <f>IF(L493="","",3.6*200/(L493))</f>
        <v>71.308309398831341</v>
      </c>
      <c r="N493">
        <v>2</v>
      </c>
      <c r="O493">
        <v>10.926</v>
      </c>
      <c r="P493" s="126">
        <f>IF(O493="","",3.6*200/(O493))</f>
        <v>65.897858319604609</v>
      </c>
      <c r="S493" s="126" t="str">
        <f>IF(R493="","",3.6*200/(R493))</f>
        <v/>
      </c>
    </row>
    <row r="494" spans="1:19">
      <c r="A494" s="28" t="s">
        <v>1144</v>
      </c>
      <c r="B494" s="28">
        <v>2021</v>
      </c>
      <c r="C494" s="9">
        <v>44412</v>
      </c>
      <c r="D494" s="28" t="s">
        <v>189</v>
      </c>
      <c r="E494" s="25" t="s">
        <v>1146</v>
      </c>
      <c r="F494">
        <v>12</v>
      </c>
      <c r="G494" t="s">
        <v>95</v>
      </c>
      <c r="H494" t="s">
        <v>28</v>
      </c>
      <c r="I494" s="10">
        <f>(C494-VLOOKUP(G494,Riders!$A$2:$E$7777,4,FALSE))/365</f>
        <v>29.526027397260275</v>
      </c>
      <c r="J494">
        <v>15</v>
      </c>
      <c r="K494">
        <v>2</v>
      </c>
      <c r="L494" s="15">
        <v>10.243</v>
      </c>
      <c r="M494" s="126">
        <f>IF(L494="","",3.6*200/(L494))</f>
        <v>70.291906667968362</v>
      </c>
      <c r="P494" s="126" t="str">
        <f>IF(O494="","",3.6*200/(O494))</f>
        <v/>
      </c>
      <c r="S494" s="126" t="str">
        <f>IF(R494="","",3.6*200/(R494))</f>
        <v/>
      </c>
    </row>
    <row r="495" spans="1:19">
      <c r="A495" s="28" t="s">
        <v>1144</v>
      </c>
      <c r="B495" s="28">
        <v>2021</v>
      </c>
      <c r="C495" s="9">
        <v>44412</v>
      </c>
      <c r="D495" s="28" t="s">
        <v>189</v>
      </c>
      <c r="E495" s="25" t="s">
        <v>1146</v>
      </c>
      <c r="F495">
        <v>1</v>
      </c>
      <c r="G495" t="s">
        <v>21</v>
      </c>
      <c r="H495" t="s">
        <v>22</v>
      </c>
      <c r="I495" s="10">
        <f>(C495-VLOOKUP(G495,Riders!$A$2:$E$7777,4,FALSE))/365</f>
        <v>28.405479452054795</v>
      </c>
      <c r="J495">
        <v>2</v>
      </c>
      <c r="K495">
        <v>1</v>
      </c>
      <c r="L495" s="15">
        <v>9.8209999999999997</v>
      </c>
      <c r="M495" s="126">
        <f>IF(L495="","",3.6*200/(L495))</f>
        <v>73.312289990835964</v>
      </c>
      <c r="P495" s="126" t="str">
        <f>IF(O495="","",3.6*200/(O495))</f>
        <v/>
      </c>
      <c r="S495" s="126" t="str">
        <f>IF(R495="","",3.6*200/(R495))</f>
        <v/>
      </c>
    </row>
    <row r="496" spans="1:19">
      <c r="A496" s="28" t="s">
        <v>1144</v>
      </c>
      <c r="B496" s="28">
        <v>2021</v>
      </c>
      <c r="C496" s="9">
        <v>44412</v>
      </c>
      <c r="D496" s="28" t="s">
        <v>189</v>
      </c>
      <c r="E496" s="25" t="s">
        <v>1146</v>
      </c>
      <c r="F496">
        <v>1</v>
      </c>
      <c r="G496" t="s">
        <v>904</v>
      </c>
      <c r="H496" t="s">
        <v>33</v>
      </c>
      <c r="I496" s="10">
        <f>(C496-VLOOKUP(G496,Riders!$A$2:$E$7777,4,FALSE))/365</f>
        <v>30.476712328767125</v>
      </c>
      <c r="J496">
        <v>24</v>
      </c>
      <c r="K496">
        <v>2</v>
      </c>
      <c r="L496" s="15">
        <v>10.054</v>
      </c>
      <c r="M496" s="126">
        <f>IF(L496="","",3.6*200/(L496))</f>
        <v>71.613288243485172</v>
      </c>
      <c r="P496" s="126" t="str">
        <f>IF(O496="","",3.6*200/(O496))</f>
        <v/>
      </c>
      <c r="S496" s="126" t="str">
        <f>IF(R496="","",3.6*200/(R496))</f>
        <v/>
      </c>
    </row>
    <row r="497" spans="1:19">
      <c r="A497" s="28" t="s">
        <v>1144</v>
      </c>
      <c r="B497" s="28">
        <v>2021</v>
      </c>
      <c r="C497" s="9">
        <v>44412</v>
      </c>
      <c r="D497" s="28" t="s">
        <v>189</v>
      </c>
      <c r="E497" s="25" t="s">
        <v>1146</v>
      </c>
      <c r="F497">
        <v>2</v>
      </c>
      <c r="G497" t="s">
        <v>90</v>
      </c>
      <c r="H497" t="s">
        <v>22</v>
      </c>
      <c r="I497" s="10">
        <f>(C497-VLOOKUP(G497,Riders!$A$2:$E$7777,4,FALSE))/365</f>
        <v>24.408219178082192</v>
      </c>
      <c r="J497">
        <v>1</v>
      </c>
      <c r="K497">
        <v>1</v>
      </c>
      <c r="L497" s="15">
        <v>10.005000000000001</v>
      </c>
      <c r="M497" s="126">
        <f>IF(L497="","",3.6*200/(L497))</f>
        <v>71.964017991004496</v>
      </c>
      <c r="P497" s="126" t="str">
        <f>IF(O497="","",3.6*200/(O497))</f>
        <v/>
      </c>
      <c r="S497" s="126" t="str">
        <f>IF(R497="","",3.6*200/(R497))</f>
        <v/>
      </c>
    </row>
    <row r="498" spans="1:19">
      <c r="A498" s="28" t="s">
        <v>1144</v>
      </c>
      <c r="B498" s="28">
        <v>2021</v>
      </c>
      <c r="C498" s="9">
        <v>44412</v>
      </c>
      <c r="D498" s="28" t="s">
        <v>189</v>
      </c>
      <c r="E498" s="25" t="s">
        <v>1146</v>
      </c>
      <c r="F498">
        <v>2</v>
      </c>
      <c r="G498" t="s">
        <v>91</v>
      </c>
      <c r="H498" t="s">
        <v>50</v>
      </c>
      <c r="I498" s="10">
        <f>(C498-VLOOKUP(G498,Riders!$A$2:$E$7777,4,FALSE))/365</f>
        <v>25.706849315068492</v>
      </c>
      <c r="J498">
        <v>12</v>
      </c>
      <c r="K498">
        <v>2</v>
      </c>
      <c r="L498" s="15">
        <v>10.068000000000001</v>
      </c>
      <c r="M498" s="126">
        <f>IF(L498="","",3.6*200/(L498))</f>
        <v>71.513706793802129</v>
      </c>
      <c r="P498" s="126" t="str">
        <f>IF(O498="","",3.6*200/(O498))</f>
        <v/>
      </c>
      <c r="S498" s="126" t="str">
        <f>IF(R498="","",3.6*200/(R498))</f>
        <v/>
      </c>
    </row>
    <row r="499" spans="1:19">
      <c r="A499" s="28" t="s">
        <v>1144</v>
      </c>
      <c r="B499" s="28">
        <v>2021</v>
      </c>
      <c r="C499" s="9">
        <v>44412</v>
      </c>
      <c r="D499" s="28" t="s">
        <v>189</v>
      </c>
      <c r="E499" s="25" t="s">
        <v>1146</v>
      </c>
      <c r="F499">
        <v>3</v>
      </c>
      <c r="G499" t="s">
        <v>110</v>
      </c>
      <c r="H499" t="s">
        <v>111</v>
      </c>
      <c r="I499" s="10">
        <f>(C499-VLOOKUP(G499,Riders!$A$2:$E$7777,4,FALSE))/365</f>
        <v>24.298630136986301</v>
      </c>
      <c r="J499">
        <v>3</v>
      </c>
      <c r="K499">
        <v>1</v>
      </c>
      <c r="L499" s="15">
        <v>9.8290000000000006</v>
      </c>
      <c r="M499" s="126">
        <f>IF(L499="","",3.6*200/(L499))</f>
        <v>73.252619798555287</v>
      </c>
      <c r="P499" s="126" t="str">
        <f>IF(O499="","",3.6*200/(O499))</f>
        <v/>
      </c>
      <c r="S499" s="126" t="str">
        <f>IF(R499="","",3.6*200/(R499))</f>
        <v/>
      </c>
    </row>
    <row r="500" spans="1:19">
      <c r="A500" s="28" t="s">
        <v>1144</v>
      </c>
      <c r="B500" s="28">
        <v>2021</v>
      </c>
      <c r="C500" s="9">
        <v>44412</v>
      </c>
      <c r="D500" s="28" t="s">
        <v>189</v>
      </c>
      <c r="E500" s="25" t="s">
        <v>1146</v>
      </c>
      <c r="F500">
        <v>3</v>
      </c>
      <c r="G500" t="s">
        <v>240</v>
      </c>
      <c r="H500" t="s">
        <v>100</v>
      </c>
      <c r="I500" s="10">
        <f>(C500-VLOOKUP(G500,Riders!$A$2:$E$7777,4,FALSE))/365</f>
        <v>28.438356164383563</v>
      </c>
      <c r="J500">
        <v>23</v>
      </c>
      <c r="K500">
        <v>2</v>
      </c>
      <c r="L500" s="15">
        <v>10.135</v>
      </c>
      <c r="M500" s="126">
        <f>IF(L500="","",3.6*200/(L500))</f>
        <v>71.040947212629504</v>
      </c>
      <c r="P500" s="126" t="str">
        <f>IF(O500="","",3.6*200/(O500))</f>
        <v/>
      </c>
      <c r="S500" s="126" t="str">
        <f>IF(R500="","",3.6*200/(R500))</f>
        <v/>
      </c>
    </row>
    <row r="501" spans="1:19">
      <c r="A501" s="28" t="s">
        <v>1144</v>
      </c>
      <c r="B501" s="28">
        <v>2021</v>
      </c>
      <c r="C501" s="9">
        <v>44412</v>
      </c>
      <c r="D501" s="28" t="s">
        <v>189</v>
      </c>
      <c r="E501" s="25" t="s">
        <v>1146</v>
      </c>
      <c r="F501">
        <v>4</v>
      </c>
      <c r="G501" t="s">
        <v>126</v>
      </c>
      <c r="H501" t="s">
        <v>102</v>
      </c>
      <c r="I501" s="10">
        <f>(C501-VLOOKUP(G501,Riders!$A$2:$E$7777,4,FALSE))/365</f>
        <v>22.87945205479452</v>
      </c>
      <c r="J501">
        <v>6</v>
      </c>
      <c r="K501">
        <v>1</v>
      </c>
      <c r="L501" s="15">
        <v>9.8239999999999998</v>
      </c>
      <c r="M501" s="126">
        <f>IF(L501="","",3.6*200/(L501))</f>
        <v>73.289902280130292</v>
      </c>
      <c r="P501" s="126" t="str">
        <f>IF(O501="","",3.6*200/(O501))</f>
        <v/>
      </c>
      <c r="S501" s="126" t="str">
        <f>IF(R501="","",3.6*200/(R501))</f>
        <v/>
      </c>
    </row>
    <row r="502" spans="1:19">
      <c r="A502" s="28" t="s">
        <v>1144</v>
      </c>
      <c r="B502" s="28">
        <v>2021</v>
      </c>
      <c r="C502" s="9">
        <v>44412</v>
      </c>
      <c r="D502" s="28" t="s">
        <v>189</v>
      </c>
      <c r="E502" s="25" t="s">
        <v>1146</v>
      </c>
      <c r="F502">
        <v>4</v>
      </c>
      <c r="G502" t="s">
        <v>99</v>
      </c>
      <c r="H502" t="s">
        <v>100</v>
      </c>
      <c r="I502" s="10">
        <f>(C502-VLOOKUP(G502,Riders!$A$2:$E$7777,4,FALSE))/365</f>
        <v>22.315068493150687</v>
      </c>
      <c r="J502">
        <v>22</v>
      </c>
      <c r="K502">
        <v>2</v>
      </c>
      <c r="L502" s="15">
        <v>10.442</v>
      </c>
      <c r="M502" s="126">
        <f>IF(L502="","",3.6*200/(L502))</f>
        <v>68.952307986975669</v>
      </c>
      <c r="P502" s="126" t="str">
        <f>IF(O502="","",3.6*200/(O502))</f>
        <v/>
      </c>
      <c r="S502" s="126" t="str">
        <f>IF(R502="","",3.6*200/(R502))</f>
        <v/>
      </c>
    </row>
    <row r="503" spans="1:19">
      <c r="A503" s="28" t="s">
        <v>1144</v>
      </c>
      <c r="B503" s="28">
        <v>2021</v>
      </c>
      <c r="C503" s="9">
        <v>44412</v>
      </c>
      <c r="D503" s="28" t="s">
        <v>189</v>
      </c>
      <c r="E503" s="25" t="s">
        <v>1146</v>
      </c>
      <c r="F503">
        <v>5</v>
      </c>
      <c r="G503" t="s">
        <v>195</v>
      </c>
      <c r="H503" t="s">
        <v>1145</v>
      </c>
      <c r="I503" s="10">
        <f>(C503-VLOOKUP(G503,Riders!$A$2:$E$7777,4,FALSE))/365</f>
        <v>35.391780821917806</v>
      </c>
      <c r="J503">
        <v>4</v>
      </c>
      <c r="K503">
        <v>1</v>
      </c>
      <c r="L503" s="15">
        <v>9.859</v>
      </c>
      <c r="M503" s="126">
        <f>IF(L503="","",3.6*200/(L503))</f>
        <v>73.029719038442039</v>
      </c>
      <c r="P503" s="126" t="str">
        <f>IF(O503="","",3.6*200/(O503))</f>
        <v/>
      </c>
      <c r="S503" s="126" t="str">
        <f>IF(R503="","",3.6*200/(R503))</f>
        <v/>
      </c>
    </row>
    <row r="504" spans="1:19">
      <c r="A504" s="28" t="s">
        <v>1144</v>
      </c>
      <c r="B504" s="28">
        <v>2021</v>
      </c>
      <c r="C504" s="9">
        <v>44412</v>
      </c>
      <c r="D504" s="28" t="s">
        <v>189</v>
      </c>
      <c r="E504" s="25" t="s">
        <v>1146</v>
      </c>
      <c r="F504">
        <v>5</v>
      </c>
      <c r="G504" t="s">
        <v>94</v>
      </c>
      <c r="H504" t="s">
        <v>26</v>
      </c>
      <c r="I504" s="10">
        <f>(C504-VLOOKUP(G504,Riders!$A$2:$E$7777,4,FALSE))/365</f>
        <v>22.550684931506851</v>
      </c>
      <c r="J504">
        <v>21</v>
      </c>
      <c r="K504">
        <v>2</v>
      </c>
      <c r="L504" s="15">
        <v>10.337999999999999</v>
      </c>
      <c r="M504" s="126">
        <f>IF(L504="","",3.6*200/(L504))</f>
        <v>69.645966337782937</v>
      </c>
      <c r="P504" s="126" t="str">
        <f>IF(O504="","",3.6*200/(O504))</f>
        <v/>
      </c>
      <c r="S504" s="126" t="str">
        <f>IF(R504="","",3.6*200/(R504))</f>
        <v/>
      </c>
    </row>
    <row r="505" spans="1:19">
      <c r="A505" s="28" t="s">
        <v>1144</v>
      </c>
      <c r="B505" s="28">
        <v>2021</v>
      </c>
      <c r="C505" s="9">
        <v>44412</v>
      </c>
      <c r="D505" s="28" t="s">
        <v>189</v>
      </c>
      <c r="E505" s="25" t="s">
        <v>1146</v>
      </c>
      <c r="F505">
        <v>6</v>
      </c>
      <c r="G505" t="s">
        <v>192</v>
      </c>
      <c r="H505" t="s">
        <v>28</v>
      </c>
      <c r="I505" s="10">
        <f>(C505-VLOOKUP(G505,Riders!$A$2:$E$7777,4,FALSE))/365</f>
        <v>34.131506849315066</v>
      </c>
      <c r="J505">
        <v>5</v>
      </c>
      <c r="K505">
        <v>1</v>
      </c>
      <c r="L505" s="15">
        <v>9.9220000000000006</v>
      </c>
      <c r="M505" s="126">
        <f>IF(L505="","",3.6*200/(L505))</f>
        <v>72.566014916347513</v>
      </c>
      <c r="P505" s="126" t="str">
        <f>IF(O505="","",3.6*200/(O505))</f>
        <v/>
      </c>
      <c r="S505" s="126" t="str">
        <f>IF(R505="","",3.6*200/(R505))</f>
        <v/>
      </c>
    </row>
    <row r="506" spans="1:19">
      <c r="A506" s="28" t="s">
        <v>1144</v>
      </c>
      <c r="B506" s="28">
        <v>2021</v>
      </c>
      <c r="C506" s="9">
        <v>44412</v>
      </c>
      <c r="D506" s="28" t="s">
        <v>189</v>
      </c>
      <c r="E506" s="25" t="s">
        <v>1146</v>
      </c>
      <c r="F506">
        <v>7</v>
      </c>
      <c r="G506" t="s">
        <v>127</v>
      </c>
      <c r="H506" t="s">
        <v>33</v>
      </c>
      <c r="I506" s="10">
        <f>(C506-VLOOKUP(G506,Riders!$A$2:$E$7777,4,FALSE))/365</f>
        <v>30.073972602739726</v>
      </c>
      <c r="J506">
        <v>11</v>
      </c>
      <c r="K506">
        <v>1</v>
      </c>
      <c r="L506" s="15">
        <v>10.099</v>
      </c>
      <c r="M506" s="126">
        <f>IF(L506="","",3.6*200/(L506))</f>
        <v>71.294187543321115</v>
      </c>
      <c r="P506" s="126" t="str">
        <f>IF(O506="","",3.6*200/(O506))</f>
        <v/>
      </c>
      <c r="S506" s="126" t="str">
        <f>IF(R506="","",3.6*200/(R506))</f>
        <v/>
      </c>
    </row>
    <row r="507" spans="1:19">
      <c r="A507" s="28" t="s">
        <v>1144</v>
      </c>
      <c r="B507" s="28">
        <v>2021</v>
      </c>
      <c r="C507" s="9">
        <v>44412</v>
      </c>
      <c r="D507" s="28" t="s">
        <v>189</v>
      </c>
      <c r="E507" s="25" t="s">
        <v>1146</v>
      </c>
      <c r="F507">
        <v>7</v>
      </c>
      <c r="G507" t="s">
        <v>200</v>
      </c>
      <c r="H507" t="s">
        <v>44</v>
      </c>
      <c r="I507" s="10">
        <f>(C507-VLOOKUP(G507,Riders!$A$2:$E$7777,4,FALSE))/365</f>
        <v>26.06027397260274</v>
      </c>
      <c r="J507">
        <v>17</v>
      </c>
      <c r="K507">
        <v>2</v>
      </c>
      <c r="L507" s="15">
        <v>10.279</v>
      </c>
      <c r="M507" s="126">
        <f>IF(L507="","",3.6*200/(L507))</f>
        <v>70.045724292246334</v>
      </c>
      <c r="P507" s="126" t="str">
        <f>IF(O507="","",3.6*200/(O507))</f>
        <v/>
      </c>
      <c r="S507" s="126" t="str">
        <f>IF(R507="","",3.6*200/(R507))</f>
        <v/>
      </c>
    </row>
    <row r="508" spans="1:19">
      <c r="A508" s="28" t="s">
        <v>1144</v>
      </c>
      <c r="B508" s="28">
        <v>2021</v>
      </c>
      <c r="C508" s="9">
        <v>44412</v>
      </c>
      <c r="D508" s="28" t="s">
        <v>189</v>
      </c>
      <c r="E508" s="25" t="s">
        <v>1146</v>
      </c>
      <c r="F508">
        <v>8</v>
      </c>
      <c r="G508" t="s">
        <v>190</v>
      </c>
      <c r="H508" t="s">
        <v>111</v>
      </c>
      <c r="I508" s="10">
        <f>(C508-VLOOKUP(G508,Riders!$A$2:$E$7777,4,FALSE))/365</f>
        <v>33.389041095890413</v>
      </c>
      <c r="J508">
        <v>8</v>
      </c>
      <c r="K508">
        <v>1</v>
      </c>
      <c r="L508" s="15">
        <v>9.7910000000000004</v>
      </c>
      <c r="M508" s="126">
        <f>IF(L508="","",3.6*200/(L508))</f>
        <v>73.53692166275151</v>
      </c>
      <c r="P508" s="126" t="str">
        <f>IF(O508="","",3.6*200/(O508))</f>
        <v/>
      </c>
      <c r="S508" s="126" t="str">
        <f>IF(R508="","",3.6*200/(R508))</f>
        <v/>
      </c>
    </row>
    <row r="509" spans="1:19">
      <c r="A509" s="28" t="s">
        <v>1144</v>
      </c>
      <c r="B509" s="28">
        <v>2021</v>
      </c>
      <c r="C509" s="9">
        <v>44412</v>
      </c>
      <c r="D509" s="28" t="s">
        <v>189</v>
      </c>
      <c r="E509" s="25" t="s">
        <v>1146</v>
      </c>
      <c r="F509">
        <v>8</v>
      </c>
      <c r="G509" t="s">
        <v>194</v>
      </c>
      <c r="H509" t="s">
        <v>50</v>
      </c>
      <c r="I509" s="10">
        <f>(C509-VLOOKUP(G509,Riders!$A$2:$E$7777,4,FALSE))/365</f>
        <v>33.602739726027394</v>
      </c>
      <c r="J509">
        <v>10</v>
      </c>
      <c r="K509">
        <v>2</v>
      </c>
      <c r="L509" s="15">
        <v>9.8230000000000004</v>
      </c>
      <c r="M509" s="126">
        <f>IF(L509="","",3.6*200/(L509))</f>
        <v>73.29736333095795</v>
      </c>
      <c r="P509" s="126" t="str">
        <f>IF(O509="","",3.6*200/(O509))</f>
        <v/>
      </c>
      <c r="S509" s="126" t="str">
        <f>IF(R509="","",3.6*200/(R509))</f>
        <v/>
      </c>
    </row>
    <row r="510" spans="1:19">
      <c r="A510" s="28" t="s">
        <v>1144</v>
      </c>
      <c r="B510" s="28">
        <v>2021</v>
      </c>
      <c r="C510" s="9">
        <v>44412</v>
      </c>
      <c r="D510" s="28" t="s">
        <v>189</v>
      </c>
      <c r="E510" s="25" t="s">
        <v>1146</v>
      </c>
      <c r="F510">
        <v>9</v>
      </c>
      <c r="G510" t="s">
        <v>193</v>
      </c>
      <c r="H510" t="s">
        <v>30</v>
      </c>
      <c r="I510" s="10">
        <f>(C510-VLOOKUP(G510,Riders!$A$2:$E$7777,4,FALSE))/365</f>
        <v>32.394520547945206</v>
      </c>
      <c r="J510">
        <v>9</v>
      </c>
      <c r="K510">
        <v>1</v>
      </c>
      <c r="L510" s="15">
        <v>9.9969999999999999</v>
      </c>
      <c r="M510" s="126">
        <f>IF(L510="","",3.6*200/(L510))</f>
        <v>72.021606481944588</v>
      </c>
      <c r="P510" s="126" t="str">
        <f>IF(O510="","",3.6*200/(O510))</f>
        <v/>
      </c>
      <c r="S510" s="126" t="str">
        <f>IF(R510="","",3.6*200/(R510))</f>
        <v/>
      </c>
    </row>
    <row r="511" spans="1:19">
      <c r="A511" s="28" t="s">
        <v>1144</v>
      </c>
      <c r="B511" s="28">
        <v>2021</v>
      </c>
      <c r="C511" s="9">
        <v>44412</v>
      </c>
      <c r="D511" s="28" t="s">
        <v>189</v>
      </c>
      <c r="E511" s="25" t="s">
        <v>1146</v>
      </c>
      <c r="F511">
        <v>9</v>
      </c>
      <c r="G511" t="s">
        <v>98</v>
      </c>
      <c r="H511" t="s">
        <v>42</v>
      </c>
      <c r="I511" s="10">
        <f>(C511-VLOOKUP(G511,Riders!$A$2:$E$7777,4,FALSE))/365</f>
        <v>22.783561643835615</v>
      </c>
      <c r="J511">
        <v>20</v>
      </c>
      <c r="K511">
        <v>2</v>
      </c>
      <c r="L511" s="15">
        <v>10.081</v>
      </c>
      <c r="M511" s="126">
        <f>IF(L511="","",3.6*200/(L511))</f>
        <v>71.421485963694082</v>
      </c>
      <c r="P511" s="126" t="str">
        <f>IF(O511="","",3.6*200/(O511))</f>
        <v/>
      </c>
      <c r="S511" s="126" t="str">
        <f>IF(R511="","",3.6*200/(R511))</f>
        <v/>
      </c>
    </row>
    <row r="512" spans="1:19">
      <c r="A512" s="28" t="s">
        <v>1144</v>
      </c>
      <c r="B512" s="28">
        <v>2021</v>
      </c>
      <c r="C512" s="9">
        <v>44412</v>
      </c>
      <c r="D512" s="28" t="s">
        <v>189</v>
      </c>
      <c r="E512" s="25" t="s">
        <v>1146</v>
      </c>
      <c r="F512">
        <v>10</v>
      </c>
      <c r="G512" t="s">
        <v>97</v>
      </c>
      <c r="H512" t="s">
        <v>26</v>
      </c>
      <c r="I512" s="10">
        <f>(C512-VLOOKUP(G512,Riders!$A$2:$E$7777,4,FALSE))/365</f>
        <v>24.312328767123287</v>
      </c>
      <c r="J512">
        <v>7</v>
      </c>
      <c r="K512">
        <v>1</v>
      </c>
      <c r="L512" s="15">
        <v>10.182</v>
      </c>
      <c r="M512" s="126">
        <f>IF(L512="","",3.6*200/(L512))</f>
        <v>70.713022981732465</v>
      </c>
      <c r="P512" s="126" t="str">
        <f>IF(O512="","",3.6*200/(O512))</f>
        <v/>
      </c>
      <c r="S512" s="126" t="str">
        <f>IF(R512="","",3.6*200/(R512))</f>
        <v/>
      </c>
    </row>
    <row r="513" spans="1:19">
      <c r="A513" s="28" t="s">
        <v>1144</v>
      </c>
      <c r="B513" s="28">
        <v>2021</v>
      </c>
      <c r="C513" s="9">
        <v>44412</v>
      </c>
      <c r="D513" s="28" t="s">
        <v>189</v>
      </c>
      <c r="E513" s="25" t="s">
        <v>1146</v>
      </c>
      <c r="F513">
        <v>10</v>
      </c>
      <c r="G513" t="s">
        <v>181</v>
      </c>
      <c r="H513" t="s">
        <v>32</v>
      </c>
      <c r="I513" s="10">
        <f>(C513-VLOOKUP(G513,Riders!$A$2:$E$7777,4,FALSE))/365</f>
        <v>30.106849315068494</v>
      </c>
      <c r="J513">
        <v>19</v>
      </c>
      <c r="K513">
        <v>2</v>
      </c>
      <c r="L513" s="15">
        <v>10.202</v>
      </c>
      <c r="M513" s="126">
        <f>IF(L513="","",3.6*200/(L513))</f>
        <v>70.57439717702411</v>
      </c>
      <c r="P513" s="126" t="str">
        <f>IF(O513="","",3.6*200/(O513))</f>
        <v/>
      </c>
      <c r="S513" s="126" t="str">
        <f>IF(R513="","",3.6*200/(R513))</f>
        <v/>
      </c>
    </row>
    <row r="514" spans="1:19">
      <c r="A514" s="28" t="s">
        <v>1144</v>
      </c>
      <c r="B514" s="28">
        <v>2021</v>
      </c>
      <c r="C514" s="9">
        <v>44412</v>
      </c>
      <c r="D514" s="28" t="s">
        <v>189</v>
      </c>
      <c r="E514" s="25" t="s">
        <v>1146</v>
      </c>
      <c r="F514">
        <v>11</v>
      </c>
      <c r="G514" t="s">
        <v>43</v>
      </c>
      <c r="H514" t="s">
        <v>44</v>
      </c>
      <c r="I514" s="10">
        <f>(C514-VLOOKUP(G514,Riders!$A$2:$E$7777,4,FALSE))/365</f>
        <v>25.465753424657535</v>
      </c>
      <c r="J514">
        <v>16</v>
      </c>
      <c r="K514">
        <v>1</v>
      </c>
      <c r="L514" s="15">
        <v>10.465</v>
      </c>
      <c r="M514" s="126">
        <f>IF(L514="","",3.6*200/(L514))</f>
        <v>68.800764452938367</v>
      </c>
      <c r="P514" s="126" t="str">
        <f>IF(O514="","",3.6*200/(O514))</f>
        <v/>
      </c>
      <c r="S514" s="126" t="str">
        <f>IF(R514="","",3.6*200/(R514))</f>
        <v/>
      </c>
    </row>
    <row r="515" spans="1:19">
      <c r="A515" s="28" t="s">
        <v>1144</v>
      </c>
      <c r="B515" s="28">
        <v>2021</v>
      </c>
      <c r="C515" s="9">
        <v>44412</v>
      </c>
      <c r="D515" s="28" t="s">
        <v>189</v>
      </c>
      <c r="E515" s="25" t="s">
        <v>1146</v>
      </c>
      <c r="F515">
        <v>11</v>
      </c>
      <c r="G515" t="s">
        <v>199</v>
      </c>
      <c r="H515" t="s">
        <v>37</v>
      </c>
      <c r="I515" s="10">
        <f>(C515-VLOOKUP(G515,Riders!$A$2:$E$7777,4,FALSE))/365</f>
        <v>26.764383561643836</v>
      </c>
      <c r="J515">
        <v>18</v>
      </c>
      <c r="K515">
        <v>2</v>
      </c>
      <c r="L515" s="15">
        <v>10.756</v>
      </c>
      <c r="M515" s="126">
        <f>IF(L515="","",3.6*200/(L515))</f>
        <v>66.93938267013759</v>
      </c>
      <c r="P515" s="126" t="str">
        <f>IF(O515="","",3.6*200/(O515))</f>
        <v/>
      </c>
      <c r="S515" s="126" t="str">
        <f>IF(R515="","",3.6*200/(R515))</f>
        <v/>
      </c>
    </row>
    <row r="516" spans="1:19">
      <c r="A516" s="28" t="s">
        <v>1144</v>
      </c>
      <c r="B516" s="28">
        <v>2021</v>
      </c>
      <c r="C516" s="9">
        <v>44412</v>
      </c>
      <c r="D516" s="28" t="s">
        <v>189</v>
      </c>
      <c r="E516" s="25" t="s">
        <v>1146</v>
      </c>
      <c r="F516">
        <v>12</v>
      </c>
      <c r="G516" t="s">
        <v>132</v>
      </c>
      <c r="H516" t="s">
        <v>32</v>
      </c>
      <c r="I516" s="10">
        <f>(C516-VLOOKUP(G516,Riders!$A$2:$E$7777,4,FALSE))/365</f>
        <v>21.802739726027397</v>
      </c>
      <c r="J516">
        <v>14</v>
      </c>
      <c r="K516">
        <v>1</v>
      </c>
      <c r="L516" s="15">
        <v>10.228</v>
      </c>
      <c r="M516" s="126">
        <f>IF(L516="","",3.6*200/(L516))</f>
        <v>70.394994133750487</v>
      </c>
      <c r="P516" s="126" t="str">
        <f>IF(O516="","",3.6*200/(O516))</f>
        <v/>
      </c>
      <c r="S516" s="126" t="str">
        <f>IF(R516="","",3.6*200/(R516))</f>
        <v/>
      </c>
    </row>
    <row r="517" spans="1:19">
      <c r="A517" s="28" t="s">
        <v>1144</v>
      </c>
      <c r="B517" s="28">
        <v>2021</v>
      </c>
      <c r="C517" s="9">
        <v>44412</v>
      </c>
      <c r="D517" s="28" t="s">
        <v>189</v>
      </c>
      <c r="E517" s="25" t="s">
        <v>1146</v>
      </c>
      <c r="F517">
        <v>6</v>
      </c>
      <c r="G517" t="s">
        <v>106</v>
      </c>
      <c r="H517" t="s">
        <v>107</v>
      </c>
      <c r="I517" s="10">
        <f>(C517-VLOOKUP(G517,Riders!$A$2:$E$7777,4,FALSE))/365</f>
        <v>27.81095890410959</v>
      </c>
      <c r="J517">
        <v>13</v>
      </c>
      <c r="K517">
        <v>2</v>
      </c>
      <c r="L517" s="15">
        <v>9.9240000000000013</v>
      </c>
      <c r="M517" s="126">
        <f>IF(L517="","",3.6*200/(L517))</f>
        <v>72.551390568319221</v>
      </c>
      <c r="P517" s="126" t="str">
        <f>IF(O517="","",3.6*200/(O517))</f>
        <v/>
      </c>
      <c r="S517" s="126" t="str">
        <f>IF(R517="","",3.6*200/(R517))</f>
        <v/>
      </c>
    </row>
    <row r="518" spans="1:19">
      <c r="A518" s="28" t="s">
        <v>1144</v>
      </c>
      <c r="B518" s="28">
        <v>2021</v>
      </c>
      <c r="C518" s="9">
        <v>44412</v>
      </c>
      <c r="D518" s="28" t="s">
        <v>189</v>
      </c>
      <c r="E518" s="25" t="s">
        <v>1155</v>
      </c>
      <c r="F518">
        <v>4</v>
      </c>
      <c r="G518" t="s">
        <v>95</v>
      </c>
      <c r="H518" t="s">
        <v>28</v>
      </c>
      <c r="I518" s="10">
        <f>(C518-VLOOKUP(G518,Riders!$A$2:$E$7777,4,FALSE))/365</f>
        <v>29.526027397260275</v>
      </c>
      <c r="J518">
        <v>15</v>
      </c>
      <c r="K518">
        <v>1</v>
      </c>
      <c r="L518" s="15">
        <v>10.029999999999999</v>
      </c>
      <c r="M518" s="126">
        <f>IF(L518="","",3.6*200/(L518))</f>
        <v>71.784646061814556</v>
      </c>
      <c r="P518" s="126" t="str">
        <f>IF(O518="","",3.6*200/(O518))</f>
        <v/>
      </c>
      <c r="S518" s="126" t="str">
        <f>IF(R518="","",3.6*200/(R518))</f>
        <v/>
      </c>
    </row>
    <row r="519" spans="1:19">
      <c r="A519" s="28" t="s">
        <v>1144</v>
      </c>
      <c r="B519" s="28">
        <v>2021</v>
      </c>
      <c r="C519" s="9">
        <v>44412</v>
      </c>
      <c r="D519" s="28" t="s">
        <v>189</v>
      </c>
      <c r="E519" s="25" t="s">
        <v>1155</v>
      </c>
      <c r="F519">
        <v>1</v>
      </c>
      <c r="G519" t="s">
        <v>194</v>
      </c>
      <c r="H519" t="s">
        <v>50</v>
      </c>
      <c r="I519" s="10">
        <f>(C519-VLOOKUP(G519,Riders!$A$2:$E$7777,4,FALSE))/365</f>
        <v>33.602739726027394</v>
      </c>
      <c r="J519">
        <v>10</v>
      </c>
      <c r="K519">
        <v>1</v>
      </c>
      <c r="L519" s="15">
        <v>10.055999999999999</v>
      </c>
      <c r="M519" s="126">
        <f>IF(L519="","",3.6*200/(L519))</f>
        <v>71.599045346062056</v>
      </c>
      <c r="P519" s="126" t="str">
        <f>IF(O519="","",3.6*200/(O519))</f>
        <v/>
      </c>
      <c r="S519" s="126" t="str">
        <f>IF(R519="","",3.6*200/(R519))</f>
        <v/>
      </c>
    </row>
    <row r="520" spans="1:19">
      <c r="A520" s="28" t="s">
        <v>1144</v>
      </c>
      <c r="B520" s="28">
        <v>2021</v>
      </c>
      <c r="C520" s="9">
        <v>44412</v>
      </c>
      <c r="D520" s="28" t="s">
        <v>189</v>
      </c>
      <c r="E520" s="25" t="s">
        <v>1155</v>
      </c>
      <c r="F520">
        <v>1</v>
      </c>
      <c r="G520" t="s">
        <v>98</v>
      </c>
      <c r="H520" t="s">
        <v>42</v>
      </c>
      <c r="I520" s="10">
        <f>(C520-VLOOKUP(G520,Riders!$A$2:$E$7777,4,FALSE))/365</f>
        <v>22.783561643835615</v>
      </c>
      <c r="J520">
        <v>20</v>
      </c>
      <c r="K520">
        <v>2</v>
      </c>
      <c r="L520" s="15">
        <v>10.26</v>
      </c>
      <c r="M520" s="126">
        <f>IF(L520="","",3.6*200/(L520))</f>
        <v>70.175438596491233</v>
      </c>
      <c r="P520" s="126" t="str">
        <f>IF(O520="","",3.6*200/(O520))</f>
        <v/>
      </c>
      <c r="S520" s="126" t="str">
        <f>IF(R520="","",3.6*200/(R520))</f>
        <v/>
      </c>
    </row>
    <row r="521" spans="1:19">
      <c r="A521" s="28" t="s">
        <v>1144</v>
      </c>
      <c r="B521" s="28">
        <v>2021</v>
      </c>
      <c r="C521" s="9">
        <v>44412</v>
      </c>
      <c r="D521" s="28" t="s">
        <v>189</v>
      </c>
      <c r="E521" s="25" t="s">
        <v>1155</v>
      </c>
      <c r="F521">
        <v>1</v>
      </c>
      <c r="G521" t="s">
        <v>904</v>
      </c>
      <c r="H521" t="s">
        <v>33</v>
      </c>
      <c r="I521" s="10">
        <f>(C521-VLOOKUP(G521,Riders!$A$2:$E$7777,4,FALSE))/365</f>
        <v>30.476712328767125</v>
      </c>
      <c r="J521">
        <v>24</v>
      </c>
      <c r="K521">
        <v>3</v>
      </c>
      <c r="L521" s="15">
        <v>10.604999999999999</v>
      </c>
      <c r="M521" s="126">
        <f>IF(L521="","",3.6*200/(L521))</f>
        <v>67.892503536067906</v>
      </c>
      <c r="P521" s="126" t="str">
        <f>IF(O521="","",3.6*200/(O521))</f>
        <v/>
      </c>
      <c r="S521" s="126" t="str">
        <f>IF(R521="","",3.6*200/(R521))</f>
        <v/>
      </c>
    </row>
    <row r="522" spans="1:19">
      <c r="A522" s="28" t="s">
        <v>1144</v>
      </c>
      <c r="B522" s="28">
        <v>2021</v>
      </c>
      <c r="C522" s="9">
        <v>44412</v>
      </c>
      <c r="D522" s="28" t="s">
        <v>189</v>
      </c>
      <c r="E522" s="25" t="s">
        <v>1155</v>
      </c>
      <c r="F522">
        <v>2</v>
      </c>
      <c r="G522" t="s">
        <v>91</v>
      </c>
      <c r="H522" t="s">
        <v>50</v>
      </c>
      <c r="I522" s="10">
        <f>(C522-VLOOKUP(G522,Riders!$A$2:$E$7777,4,FALSE))/365</f>
        <v>25.706849315068492</v>
      </c>
      <c r="J522">
        <v>12</v>
      </c>
      <c r="K522">
        <v>1</v>
      </c>
      <c r="L522" s="15">
        <v>9.6669999999999998</v>
      </c>
      <c r="M522" s="126">
        <f>IF(L522="","",3.6*200/(L522))</f>
        <v>74.480190338264194</v>
      </c>
      <c r="P522" s="126" t="str">
        <f>IF(O522="","",3.6*200/(O522))</f>
        <v/>
      </c>
      <c r="S522" s="126" t="str">
        <f>IF(R522="","",3.6*200/(R522))</f>
        <v/>
      </c>
    </row>
    <row r="523" spans="1:19">
      <c r="A523" s="28" t="s">
        <v>1144</v>
      </c>
      <c r="B523" s="28">
        <v>2021</v>
      </c>
      <c r="C523" s="9">
        <v>44412</v>
      </c>
      <c r="D523" s="28" t="s">
        <v>189</v>
      </c>
      <c r="E523" s="25" t="s">
        <v>1155</v>
      </c>
      <c r="F523">
        <v>2</v>
      </c>
      <c r="G523" t="s">
        <v>181</v>
      </c>
      <c r="H523" t="s">
        <v>32</v>
      </c>
      <c r="I523" s="10">
        <f>(C523-VLOOKUP(G523,Riders!$A$2:$E$7777,4,FALSE))/365</f>
        <v>30.106849315068494</v>
      </c>
      <c r="J523">
        <v>19</v>
      </c>
      <c r="K523">
        <v>2</v>
      </c>
      <c r="L523" s="15">
        <v>10.286</v>
      </c>
      <c r="M523" s="126">
        <f>IF(L523="","",3.6*200/(L523))</f>
        <v>69.998055609566407</v>
      </c>
      <c r="P523" s="126" t="str">
        <f>IF(O523="","",3.6*200/(O523))</f>
        <v/>
      </c>
      <c r="S523" s="126" t="str">
        <f>IF(R523="","",3.6*200/(R523))</f>
        <v/>
      </c>
    </row>
    <row r="524" spans="1:19">
      <c r="A524" s="28" t="s">
        <v>1144</v>
      </c>
      <c r="B524" s="28">
        <v>2021</v>
      </c>
      <c r="C524" s="9">
        <v>44412</v>
      </c>
      <c r="D524" s="28" t="s">
        <v>189</v>
      </c>
      <c r="E524" s="25" t="s">
        <v>1155</v>
      </c>
      <c r="F524">
        <v>2</v>
      </c>
      <c r="G524" t="s">
        <v>200</v>
      </c>
      <c r="H524" t="s">
        <v>44</v>
      </c>
      <c r="I524" s="10">
        <f>(C524-VLOOKUP(G524,Riders!$A$2:$E$7777,4,FALSE))/365</f>
        <v>26.06027397260274</v>
      </c>
      <c r="J524">
        <v>17</v>
      </c>
      <c r="K524">
        <v>3</v>
      </c>
      <c r="L524" s="15">
        <v>10.334999999999999</v>
      </c>
      <c r="M524" s="126">
        <f>IF(L524="","",3.6*200/(L524))</f>
        <v>69.666182873730051</v>
      </c>
      <c r="P524" s="126" t="str">
        <f>IF(O524="","",3.6*200/(O524))</f>
        <v/>
      </c>
      <c r="S524" s="126" t="str">
        <f>IF(R524="","",3.6*200/(R524))</f>
        <v/>
      </c>
    </row>
    <row r="525" spans="1:19">
      <c r="A525" s="28" t="s">
        <v>1144</v>
      </c>
      <c r="B525" s="28">
        <v>2021</v>
      </c>
      <c r="C525" s="9">
        <v>44412</v>
      </c>
      <c r="D525" s="28" t="s">
        <v>189</v>
      </c>
      <c r="E525" s="25" t="s">
        <v>1155</v>
      </c>
      <c r="F525">
        <v>3</v>
      </c>
      <c r="G525" t="s">
        <v>199</v>
      </c>
      <c r="H525" t="s">
        <v>37</v>
      </c>
      <c r="I525" s="10">
        <f>(C525-VLOOKUP(G525,Riders!$A$2:$E$7777,4,FALSE))/365</f>
        <v>26.764383561643836</v>
      </c>
      <c r="J525">
        <v>18</v>
      </c>
      <c r="K525">
        <v>2</v>
      </c>
      <c r="L525" s="15">
        <v>10.077999999999999</v>
      </c>
      <c r="M525" s="126">
        <f>IF(L525="","",3.6*200/(L525))</f>
        <v>71.442746576701737</v>
      </c>
      <c r="P525" s="126" t="str">
        <f>IF(O525="","",3.6*200/(O525))</f>
        <v/>
      </c>
      <c r="S525" s="126" t="str">
        <f>IF(R525="","",3.6*200/(R525))</f>
        <v/>
      </c>
    </row>
    <row r="526" spans="1:19">
      <c r="A526" s="1" t="s">
        <v>1144</v>
      </c>
      <c r="B526" s="1">
        <v>2021</v>
      </c>
      <c r="C526" s="76">
        <v>44412</v>
      </c>
      <c r="D526" s="1" t="s">
        <v>189</v>
      </c>
      <c r="E526" s="25" t="s">
        <v>1155</v>
      </c>
      <c r="F526">
        <v>3</v>
      </c>
      <c r="G526" t="s">
        <v>240</v>
      </c>
      <c r="H526" t="s">
        <v>100</v>
      </c>
      <c r="I526" s="10">
        <f>(C526-VLOOKUP(G526,Riders!$A$2:$E$7777,4,FALSE))/365</f>
        <v>28.438356164383563</v>
      </c>
      <c r="J526">
        <v>23</v>
      </c>
      <c r="K526">
        <v>3</v>
      </c>
      <c r="L526" s="15">
        <v>10.201000000000001</v>
      </c>
      <c r="M526" s="126">
        <f>IF(L526="","",3.6*200/(L526))</f>
        <v>70.581315557298296</v>
      </c>
      <c r="P526" s="126" t="str">
        <f>IF(O526="","",3.6*200/(O526))</f>
        <v/>
      </c>
      <c r="S526" s="126" t="str">
        <f>IF(R526="","",3.6*200/(R526))</f>
        <v/>
      </c>
    </row>
    <row r="527" spans="1:19">
      <c r="A527" s="1" t="s">
        <v>1144</v>
      </c>
      <c r="B527" s="1">
        <v>2021</v>
      </c>
      <c r="C527" s="76">
        <v>44412</v>
      </c>
      <c r="D527" s="1" t="s">
        <v>189</v>
      </c>
      <c r="E527" s="25" t="s">
        <v>1155</v>
      </c>
      <c r="F527">
        <v>4</v>
      </c>
      <c r="G527" t="s">
        <v>94</v>
      </c>
      <c r="H527" t="s">
        <v>26</v>
      </c>
      <c r="I527" s="10">
        <f>(C527-VLOOKUP(G527,Riders!$A$2:$E$7777,4,FALSE))/365</f>
        <v>22.550684931506851</v>
      </c>
      <c r="J527">
        <v>21</v>
      </c>
      <c r="K527">
        <v>2</v>
      </c>
      <c r="L527" s="15">
        <v>10.061999999999999</v>
      </c>
      <c r="M527" s="126">
        <f>IF(L527="","",3.6*200/(L527))</f>
        <v>71.556350626118075</v>
      </c>
      <c r="P527" s="126" t="str">
        <f>IF(O527="","",3.6*200/(O527))</f>
        <v/>
      </c>
      <c r="S527" s="126" t="str">
        <f>IF(R527="","",3.6*200/(R527))</f>
        <v/>
      </c>
    </row>
    <row r="528" spans="1:19">
      <c r="A528" s="1" t="s">
        <v>1144</v>
      </c>
      <c r="B528" s="1">
        <v>2021</v>
      </c>
      <c r="C528" s="76">
        <v>44412</v>
      </c>
      <c r="D528" s="1" t="s">
        <v>189</v>
      </c>
      <c r="E528" s="25" t="s">
        <v>1155</v>
      </c>
      <c r="F528">
        <v>4</v>
      </c>
      <c r="G528" t="s">
        <v>99</v>
      </c>
      <c r="H528" t="s">
        <v>100</v>
      </c>
      <c r="I528" s="10">
        <f>(C528-VLOOKUP(G528,Riders!$A$2:$E$7777,4,FALSE))/365</f>
        <v>22.315068493150687</v>
      </c>
      <c r="J528">
        <v>22</v>
      </c>
      <c r="K528">
        <v>3</v>
      </c>
      <c r="L528" s="15">
        <v>10.450999999999999</v>
      </c>
      <c r="M528" s="126">
        <f>IF(L528="","",3.6*200/(L528))</f>
        <v>68.892928906324755</v>
      </c>
      <c r="P528" s="126" t="str">
        <f>IF(O528="","",3.6*200/(O528))</f>
        <v/>
      </c>
      <c r="S528" s="126" t="str">
        <f>IF(R528="","",3.6*200/(R528))</f>
        <v/>
      </c>
    </row>
    <row r="529" spans="1:19">
      <c r="A529" s="1" t="s">
        <v>1144</v>
      </c>
      <c r="B529" s="1">
        <v>2021</v>
      </c>
      <c r="C529" s="76">
        <v>44412</v>
      </c>
      <c r="D529" s="1" t="s">
        <v>189</v>
      </c>
      <c r="E529" s="25" t="s">
        <v>1155</v>
      </c>
      <c r="F529">
        <v>3</v>
      </c>
      <c r="G529" t="s">
        <v>106</v>
      </c>
      <c r="H529" t="s">
        <v>107</v>
      </c>
      <c r="I529" s="10">
        <f>(C529-VLOOKUP(G529,Riders!$A$2:$E$7777,4,FALSE))/365</f>
        <v>27.81095890410959</v>
      </c>
      <c r="J529">
        <v>13</v>
      </c>
      <c r="K529">
        <v>1</v>
      </c>
      <c r="L529" s="15">
        <v>10.016</v>
      </c>
      <c r="M529" s="126">
        <f>IF(L529="","",3.6*200/(L529))</f>
        <v>71.884984025559106</v>
      </c>
      <c r="P529" s="126" t="str">
        <f>IF(O529="","",3.6*200/(O529))</f>
        <v/>
      </c>
      <c r="S529" s="126" t="str">
        <f>IF(R529="","",3.6*200/(R529))</f>
        <v/>
      </c>
    </row>
    <row r="530" spans="1:19">
      <c r="A530" s="1" t="s">
        <v>1144</v>
      </c>
      <c r="B530" s="1">
        <v>2021</v>
      </c>
      <c r="C530" s="76">
        <v>44412</v>
      </c>
      <c r="D530" s="1" t="s">
        <v>189</v>
      </c>
      <c r="E530" s="25" t="s">
        <v>533</v>
      </c>
      <c r="F530">
        <v>1</v>
      </c>
      <c r="G530" t="s">
        <v>95</v>
      </c>
      <c r="H530" t="s">
        <v>28</v>
      </c>
      <c r="I530" s="10">
        <f>(C530-VLOOKUP(G530,Riders!$A$2:$E$7777,4,FALSE))/365</f>
        <v>29.526027397260275</v>
      </c>
      <c r="J530">
        <v>15</v>
      </c>
      <c r="K530">
        <v>2</v>
      </c>
      <c r="L530" s="15">
        <v>10.145000000000001</v>
      </c>
      <c r="M530" s="126">
        <f>IF(L530="","",3.6*200/(L530))</f>
        <v>70.970921636274014</v>
      </c>
      <c r="P530" s="126" t="str">
        <f>IF(O530="","",3.6*200/(O530))</f>
        <v/>
      </c>
      <c r="S530" s="126" t="str">
        <f>IF(R530="","",3.6*200/(R530))</f>
        <v/>
      </c>
    </row>
    <row r="531" spans="1:19">
      <c r="A531" s="1" t="s">
        <v>1144</v>
      </c>
      <c r="B531" s="1">
        <v>2021</v>
      </c>
      <c r="C531" s="76">
        <v>44412</v>
      </c>
      <c r="D531" s="1" t="s">
        <v>189</v>
      </c>
      <c r="E531" s="25" t="s">
        <v>533</v>
      </c>
      <c r="F531">
        <v>1</v>
      </c>
      <c r="G531" t="s">
        <v>21</v>
      </c>
      <c r="H531" t="s">
        <v>22</v>
      </c>
      <c r="I531" s="10">
        <f>(C531-VLOOKUP(G531,Riders!$A$2:$E$7777,4,FALSE))/365</f>
        <v>28.405479452054795</v>
      </c>
      <c r="J531">
        <v>2</v>
      </c>
      <c r="K531">
        <v>1</v>
      </c>
      <c r="L531" s="15">
        <v>10.034000000000001</v>
      </c>
      <c r="M531" s="126">
        <f>IF(L531="","",3.6*200/(L531))</f>
        <v>71.756029499701015</v>
      </c>
      <c r="P531" s="126" t="str">
        <f>IF(O531="","",3.6*200/(O531))</f>
        <v/>
      </c>
      <c r="S531" s="126" t="str">
        <f>IF(R531="","",3.6*200/(R531))</f>
        <v/>
      </c>
    </row>
    <row r="532" spans="1:19">
      <c r="A532" s="1" t="s">
        <v>1144</v>
      </c>
      <c r="B532" s="1">
        <v>2021</v>
      </c>
      <c r="C532" s="76">
        <v>44412</v>
      </c>
      <c r="D532" s="1" t="s">
        <v>189</v>
      </c>
      <c r="E532" s="25" t="s">
        <v>533</v>
      </c>
      <c r="F532">
        <v>2</v>
      </c>
      <c r="G532" t="s">
        <v>90</v>
      </c>
      <c r="H532" t="s">
        <v>22</v>
      </c>
      <c r="I532" s="10">
        <f>(C532-VLOOKUP(G532,Riders!$A$2:$E$7777,4,FALSE))/365</f>
        <v>24.408219178082192</v>
      </c>
      <c r="J532">
        <v>1</v>
      </c>
      <c r="K532">
        <v>1</v>
      </c>
      <c r="L532" s="15">
        <v>9.766</v>
      </c>
      <c r="M532" s="126">
        <f>IF(L532="","",3.6*200/(L532))</f>
        <v>73.725168953512181</v>
      </c>
      <c r="P532" s="126" t="str">
        <f>IF(O532="","",3.6*200/(O532))</f>
        <v/>
      </c>
      <c r="S532" s="126" t="str">
        <f>IF(R532="","",3.6*200/(R532))</f>
        <v/>
      </c>
    </row>
    <row r="533" spans="1:19">
      <c r="A533" s="1" t="s">
        <v>1144</v>
      </c>
      <c r="B533" s="1">
        <v>2021</v>
      </c>
      <c r="C533" s="76">
        <v>44412</v>
      </c>
      <c r="D533" s="1" t="s">
        <v>189</v>
      </c>
      <c r="E533" s="25" t="s">
        <v>533</v>
      </c>
      <c r="F533">
        <v>3</v>
      </c>
      <c r="G533" t="s">
        <v>110</v>
      </c>
      <c r="H533" t="s">
        <v>111</v>
      </c>
      <c r="I533" s="10">
        <f>(C533-VLOOKUP(G533,Riders!$A$2:$E$7777,4,FALSE))/365</f>
        <v>24.298630136986301</v>
      </c>
      <c r="J533">
        <v>3</v>
      </c>
      <c r="K533">
        <v>1</v>
      </c>
      <c r="L533" s="15">
        <v>9.8840000000000003</v>
      </c>
      <c r="M533" s="126">
        <f>IF(L533="","",3.6*200/(L533))</f>
        <v>72.845002023472276</v>
      </c>
      <c r="P533" s="126" t="str">
        <f>IF(O533="","",3.6*200/(O533))</f>
        <v/>
      </c>
      <c r="S533" s="126" t="str">
        <f>IF(R533="","",3.6*200/(R533))</f>
        <v/>
      </c>
    </row>
    <row r="534" spans="1:19">
      <c r="A534" s="1" t="s">
        <v>1144</v>
      </c>
      <c r="B534" s="1">
        <v>2021</v>
      </c>
      <c r="C534" s="76">
        <v>44412</v>
      </c>
      <c r="D534" s="1" t="s">
        <v>189</v>
      </c>
      <c r="E534" s="25" t="s">
        <v>533</v>
      </c>
      <c r="F534">
        <v>3</v>
      </c>
      <c r="G534" t="s">
        <v>91</v>
      </c>
      <c r="H534" t="s">
        <v>50</v>
      </c>
      <c r="I534" s="10">
        <f>(C534-VLOOKUP(G534,Riders!$A$2:$E$7777,4,FALSE))/365</f>
        <v>25.706849315068492</v>
      </c>
      <c r="J534">
        <v>12</v>
      </c>
      <c r="K534">
        <v>2</v>
      </c>
      <c r="L534" s="15">
        <v>10.016</v>
      </c>
      <c r="M534" s="126">
        <f>IF(L534="","",3.6*200/(L534))</f>
        <v>71.884984025559106</v>
      </c>
      <c r="P534" s="126" t="str">
        <f>IF(O534="","",3.6*200/(O534))</f>
        <v/>
      </c>
      <c r="S534" s="126" t="str">
        <f>IF(R534="","",3.6*200/(R534))</f>
        <v/>
      </c>
    </row>
    <row r="535" spans="1:19">
      <c r="A535" s="1" t="s">
        <v>1144</v>
      </c>
      <c r="B535" s="1">
        <v>2021</v>
      </c>
      <c r="C535" s="76">
        <v>44412</v>
      </c>
      <c r="D535" s="1" t="s">
        <v>189</v>
      </c>
      <c r="E535" s="25" t="s">
        <v>533</v>
      </c>
      <c r="F535">
        <v>4</v>
      </c>
      <c r="G535" t="s">
        <v>126</v>
      </c>
      <c r="H535" t="s">
        <v>102</v>
      </c>
      <c r="I535" s="10">
        <f>(C535-VLOOKUP(G535,Riders!$A$2:$E$7777,4,FALSE))/365</f>
        <v>22.87945205479452</v>
      </c>
      <c r="J535">
        <v>6</v>
      </c>
      <c r="K535">
        <v>1</v>
      </c>
      <c r="L535" s="15">
        <v>9.798</v>
      </c>
      <c r="M535" s="126">
        <f>IF(L535="","",3.6*200/(L535))</f>
        <v>73.484384568279239</v>
      </c>
      <c r="P535" s="126" t="str">
        <f>IF(O535="","",3.6*200/(O535))</f>
        <v/>
      </c>
      <c r="S535" s="126" t="str">
        <f>IF(R535="","",3.6*200/(R535))</f>
        <v/>
      </c>
    </row>
    <row r="536" spans="1:19">
      <c r="A536" s="1" t="s">
        <v>1144</v>
      </c>
      <c r="B536" s="1">
        <v>2021</v>
      </c>
      <c r="C536" s="76">
        <v>44412</v>
      </c>
      <c r="D536" s="1" t="s">
        <v>189</v>
      </c>
      <c r="E536" s="25" t="s">
        <v>533</v>
      </c>
      <c r="F536">
        <v>4</v>
      </c>
      <c r="G536" t="s">
        <v>194</v>
      </c>
      <c r="H536" t="s">
        <v>50</v>
      </c>
      <c r="I536" s="10">
        <f>(C536-VLOOKUP(G536,Riders!$A$2:$E$7777,4,FALSE))/365</f>
        <v>33.602739726027394</v>
      </c>
      <c r="J536">
        <v>10</v>
      </c>
      <c r="K536">
        <v>2</v>
      </c>
      <c r="L536" s="15">
        <v>9.8239999999999998</v>
      </c>
      <c r="M536" s="126">
        <f>IF(L536="","",3.6*200/(L536))</f>
        <v>73.289902280130292</v>
      </c>
      <c r="P536" s="126" t="str">
        <f>IF(O536="","",3.6*200/(O536))</f>
        <v/>
      </c>
      <c r="S536" s="126" t="str">
        <f>IF(R536="","",3.6*200/(R536))</f>
        <v/>
      </c>
    </row>
    <row r="537" spans="1:19">
      <c r="A537" s="1" t="s">
        <v>1144</v>
      </c>
      <c r="B537" s="1">
        <v>2021</v>
      </c>
      <c r="C537" s="76">
        <v>44412</v>
      </c>
      <c r="D537" s="1" t="s">
        <v>189</v>
      </c>
      <c r="E537" s="25" t="s">
        <v>533</v>
      </c>
      <c r="F537">
        <v>5</v>
      </c>
      <c r="G537" t="s">
        <v>195</v>
      </c>
      <c r="H537" t="s">
        <v>1145</v>
      </c>
      <c r="I537" s="10">
        <f>(C537-VLOOKUP(G537,Riders!$A$2:$E$7777,4,FALSE))/365</f>
        <v>35.391780821917806</v>
      </c>
      <c r="J537">
        <v>4</v>
      </c>
      <c r="K537">
        <v>1</v>
      </c>
      <c r="L537" s="15">
        <v>10.127000000000001</v>
      </c>
      <c r="M537" s="126">
        <f>IF(L537="","",3.6*200/(L537))</f>
        <v>71.097067245976092</v>
      </c>
      <c r="P537" s="126" t="str">
        <f>IF(O537="","",3.6*200/(O537))</f>
        <v/>
      </c>
      <c r="S537" s="126" t="str">
        <f>IF(R537="","",3.6*200/(R537))</f>
        <v/>
      </c>
    </row>
    <row r="538" spans="1:19">
      <c r="A538" s="1" t="s">
        <v>1144</v>
      </c>
      <c r="B538" s="1">
        <v>2021</v>
      </c>
      <c r="C538" s="76">
        <v>44412</v>
      </c>
      <c r="D538" s="1" t="s">
        <v>189</v>
      </c>
      <c r="E538" s="25" t="s">
        <v>533</v>
      </c>
      <c r="F538">
        <v>5</v>
      </c>
      <c r="G538" t="s">
        <v>132</v>
      </c>
      <c r="H538" t="s">
        <v>32</v>
      </c>
      <c r="I538" s="10">
        <f>(C538-VLOOKUP(G538,Riders!$A$2:$E$7777,4,FALSE))/365</f>
        <v>21.802739726027397</v>
      </c>
      <c r="J538">
        <v>14</v>
      </c>
      <c r="K538">
        <v>2</v>
      </c>
      <c r="L538" s="15">
        <v>10.234</v>
      </c>
      <c r="M538" s="126">
        <f>IF(L538="","",3.6*200/(L538))</f>
        <v>70.353722884502645</v>
      </c>
      <c r="P538" s="126" t="str">
        <f>IF(O538="","",3.6*200/(O538))</f>
        <v/>
      </c>
      <c r="S538" s="126" t="str">
        <f>IF(R538="","",3.6*200/(R538))</f>
        <v/>
      </c>
    </row>
    <row r="539" spans="1:19">
      <c r="A539" s="1" t="s">
        <v>1144</v>
      </c>
      <c r="B539" s="1">
        <v>2021</v>
      </c>
      <c r="C539" s="76">
        <v>44412</v>
      </c>
      <c r="D539" s="1" t="s">
        <v>189</v>
      </c>
      <c r="E539" s="25" t="s">
        <v>533</v>
      </c>
      <c r="F539">
        <v>6</v>
      </c>
      <c r="G539" t="s">
        <v>192</v>
      </c>
      <c r="H539" t="s">
        <v>28</v>
      </c>
      <c r="I539" s="10">
        <f>(C539-VLOOKUP(G539,Riders!$A$2:$E$7777,4,FALSE))/365</f>
        <v>34.131506849315066</v>
      </c>
      <c r="J539">
        <v>5</v>
      </c>
      <c r="K539">
        <v>1</v>
      </c>
      <c r="L539" s="15">
        <v>10.247</v>
      </c>
      <c r="M539" s="126">
        <f>IF(L539="","",3.6*200/(L539))</f>
        <v>70.264467649068024</v>
      </c>
      <c r="P539" s="126" t="str">
        <f>IF(O539="","",3.6*200/(O539))</f>
        <v/>
      </c>
      <c r="S539" s="126" t="str">
        <f>IF(R539="","",3.6*200/(R539))</f>
        <v/>
      </c>
    </row>
    <row r="540" spans="1:19">
      <c r="A540" s="1" t="s">
        <v>1144</v>
      </c>
      <c r="B540" s="1">
        <v>2021</v>
      </c>
      <c r="C540" s="76">
        <v>44412</v>
      </c>
      <c r="D540" s="1" t="s">
        <v>189</v>
      </c>
      <c r="E540" s="25" t="s">
        <v>533</v>
      </c>
      <c r="F540">
        <v>6</v>
      </c>
      <c r="G540" t="s">
        <v>43</v>
      </c>
      <c r="H540" t="s">
        <v>44</v>
      </c>
      <c r="I540" s="10">
        <f>(C540-VLOOKUP(G540,Riders!$A$2:$E$7777,4,FALSE))/365</f>
        <v>25.465753424657535</v>
      </c>
      <c r="J540">
        <v>16</v>
      </c>
      <c r="K540">
        <v>2</v>
      </c>
      <c r="L540" s="15">
        <v>10.395999999999999</v>
      </c>
      <c r="M540" s="126">
        <f>IF(L540="","",3.6*200/(L540))</f>
        <v>69.257406694882647</v>
      </c>
      <c r="P540" s="126" t="str">
        <f>IF(O540="","",3.6*200/(O540))</f>
        <v/>
      </c>
      <c r="S540" s="126" t="str">
        <f>IF(R540="","",3.6*200/(R540))</f>
        <v/>
      </c>
    </row>
    <row r="541" spans="1:19">
      <c r="A541" s="1" t="s">
        <v>1144</v>
      </c>
      <c r="B541" s="1">
        <v>2021</v>
      </c>
      <c r="C541" s="76">
        <v>44412</v>
      </c>
      <c r="D541" s="1" t="s">
        <v>189</v>
      </c>
      <c r="E541" s="25" t="s">
        <v>533</v>
      </c>
      <c r="F541">
        <v>7</v>
      </c>
      <c r="G541" t="s">
        <v>127</v>
      </c>
      <c r="H541" t="s">
        <v>33</v>
      </c>
      <c r="I541" s="10">
        <f>(C541-VLOOKUP(G541,Riders!$A$2:$E$7777,4,FALSE))/365</f>
        <v>30.073972602739726</v>
      </c>
      <c r="J541">
        <v>11</v>
      </c>
      <c r="K541">
        <v>1</v>
      </c>
      <c r="L541" s="15">
        <v>9.8450000000000006</v>
      </c>
      <c r="M541" s="126">
        <f>IF(L541="","",3.6*200/(L541))</f>
        <v>73.133570340274247</v>
      </c>
      <c r="P541" s="126" t="str">
        <f>IF(O541="","",3.6*200/(O541))</f>
        <v/>
      </c>
      <c r="S541" s="126" t="str">
        <f>IF(R541="","",3.6*200/(R541))</f>
        <v/>
      </c>
    </row>
    <row r="542" spans="1:19">
      <c r="A542" s="1" t="s">
        <v>1144</v>
      </c>
      <c r="B542" s="1">
        <v>2021</v>
      </c>
      <c r="C542" s="76">
        <v>44412</v>
      </c>
      <c r="D542" s="1" t="s">
        <v>189</v>
      </c>
      <c r="E542" s="25" t="s">
        <v>533</v>
      </c>
      <c r="F542">
        <v>7</v>
      </c>
      <c r="G542" t="s">
        <v>97</v>
      </c>
      <c r="H542" t="s">
        <v>26</v>
      </c>
      <c r="I542" s="10">
        <f>(C542-VLOOKUP(G542,Riders!$A$2:$E$7777,4,FALSE))/365</f>
        <v>24.312328767123287</v>
      </c>
      <c r="J542">
        <v>7</v>
      </c>
      <c r="K542">
        <v>2</v>
      </c>
      <c r="L542" s="15">
        <v>9.8830000000000009</v>
      </c>
      <c r="M542" s="126">
        <f>IF(L542="","",3.6*200/(L542))</f>
        <v>72.852372761307294</v>
      </c>
      <c r="P542" s="126" t="str">
        <f>IF(O542="","",3.6*200/(O542))</f>
        <v/>
      </c>
      <c r="S542" s="126" t="str">
        <f>IF(R542="","",3.6*200/(R542))</f>
        <v/>
      </c>
    </row>
    <row r="543" spans="1:19">
      <c r="A543" s="1" t="s">
        <v>1144</v>
      </c>
      <c r="B543" s="1">
        <v>2021</v>
      </c>
      <c r="C543" s="76">
        <v>44412</v>
      </c>
      <c r="D543" s="1" t="s">
        <v>189</v>
      </c>
      <c r="E543" s="25" t="s">
        <v>533</v>
      </c>
      <c r="F543">
        <v>8</v>
      </c>
      <c r="G543" t="s">
        <v>190</v>
      </c>
      <c r="H543" t="s">
        <v>111</v>
      </c>
      <c r="I543" s="10">
        <f>(C543-VLOOKUP(G543,Riders!$A$2:$E$7777,4,FALSE))/365</f>
        <v>33.389041095890413</v>
      </c>
      <c r="J543">
        <v>8</v>
      </c>
      <c r="K543">
        <v>1</v>
      </c>
      <c r="L543" s="15">
        <v>9.9160000000000004</v>
      </c>
      <c r="M543" s="126">
        <f>IF(L543="","",3.6*200/(L543))</f>
        <v>72.609923356192013</v>
      </c>
      <c r="P543" s="126" t="str">
        <f>IF(O543="","",3.6*200/(O543))</f>
        <v/>
      </c>
      <c r="S543" s="126" t="str">
        <f>IF(R543="","",3.6*200/(R543))</f>
        <v/>
      </c>
    </row>
    <row r="544" spans="1:19">
      <c r="A544" s="1" t="s">
        <v>1144</v>
      </c>
      <c r="B544" s="1">
        <v>2021</v>
      </c>
      <c r="C544" s="76">
        <v>44412</v>
      </c>
      <c r="D544" s="1" t="s">
        <v>189</v>
      </c>
      <c r="E544" s="25" t="s">
        <v>533</v>
      </c>
      <c r="F544">
        <v>8</v>
      </c>
      <c r="G544" t="s">
        <v>193</v>
      </c>
      <c r="H544" t="s">
        <v>30</v>
      </c>
      <c r="I544" s="10">
        <f>(C544-VLOOKUP(G544,Riders!$A$2:$E$7777,4,FALSE))/365</f>
        <v>32.394520547945206</v>
      </c>
      <c r="J544">
        <v>9</v>
      </c>
      <c r="K544">
        <v>2</v>
      </c>
      <c r="L544" s="15">
        <v>9.9370000000000012</v>
      </c>
      <c r="M544" s="126">
        <f>IF(L544="","",3.6*200/(L544))</f>
        <v>72.456475797524391</v>
      </c>
      <c r="P544" s="126" t="str">
        <f>IF(O544="","",3.6*200/(O544))</f>
        <v/>
      </c>
      <c r="S544" s="126" t="str">
        <f>IF(R544="","",3.6*200/(R544))</f>
        <v/>
      </c>
    </row>
    <row r="545" spans="1:19">
      <c r="A545" s="1" t="s">
        <v>1144</v>
      </c>
      <c r="B545" s="1">
        <v>2021</v>
      </c>
      <c r="C545" s="76">
        <v>44412</v>
      </c>
      <c r="D545" s="1" t="s">
        <v>189</v>
      </c>
      <c r="E545" s="25" t="s">
        <v>533</v>
      </c>
      <c r="F545">
        <v>2</v>
      </c>
      <c r="G545" t="s">
        <v>106</v>
      </c>
      <c r="H545" t="s">
        <v>107</v>
      </c>
      <c r="I545" s="10">
        <f>(C545-VLOOKUP(G545,Riders!$A$2:$E$7777,4,FALSE))/365</f>
        <v>27.81095890410959</v>
      </c>
      <c r="J545">
        <v>13</v>
      </c>
      <c r="K545">
        <v>2</v>
      </c>
      <c r="L545" s="15">
        <v>10.025</v>
      </c>
      <c r="M545" s="126">
        <f>IF(L545="","",3.6*200/(L545))</f>
        <v>71.820448877805489</v>
      </c>
      <c r="P545" s="126" t="str">
        <f>IF(O545="","",3.6*200/(O545))</f>
        <v/>
      </c>
      <c r="S545" s="126" t="str">
        <f>IF(R545="","",3.6*200/(R545))</f>
        <v/>
      </c>
    </row>
    <row r="546" spans="1:19">
      <c r="A546" s="1" t="s">
        <v>1144</v>
      </c>
      <c r="B546" s="1">
        <v>2021</v>
      </c>
      <c r="C546" s="76">
        <v>44412</v>
      </c>
      <c r="D546" s="1" t="s">
        <v>189</v>
      </c>
      <c r="E546" s="25" t="s">
        <v>1156</v>
      </c>
      <c r="F546">
        <v>1</v>
      </c>
      <c r="G546" t="s">
        <v>95</v>
      </c>
      <c r="H546" t="s">
        <v>28</v>
      </c>
      <c r="I546" s="10">
        <f>(C546-VLOOKUP(G546,Riders!$A$2:$E$7777,4,FALSE))/365</f>
        <v>29.526027397260275</v>
      </c>
      <c r="J546">
        <v>15</v>
      </c>
      <c r="K546">
        <v>2</v>
      </c>
      <c r="L546" s="15">
        <v>10.499000000000001</v>
      </c>
      <c r="M546" s="126">
        <f>IF(L546="","",3.6*200/(L546))</f>
        <v>68.577959805695784</v>
      </c>
      <c r="P546" s="126" t="str">
        <f>IF(O546="","",3.6*200/(O546))</f>
        <v/>
      </c>
      <c r="S546" s="126" t="str">
        <f>IF(R546="","",3.6*200/(R546))</f>
        <v/>
      </c>
    </row>
    <row r="547" spans="1:19">
      <c r="A547" s="1" t="s">
        <v>1144</v>
      </c>
      <c r="B547" s="1">
        <v>2021</v>
      </c>
      <c r="C547" s="76">
        <v>44412</v>
      </c>
      <c r="D547" s="1" t="s">
        <v>189</v>
      </c>
      <c r="E547" s="25" t="s">
        <v>1156</v>
      </c>
      <c r="F547">
        <v>1</v>
      </c>
      <c r="G547" t="s">
        <v>193</v>
      </c>
      <c r="H547" t="s">
        <v>30</v>
      </c>
      <c r="I547" s="10">
        <f>(C547-VLOOKUP(G547,Riders!$A$2:$E$7777,4,FALSE))/365</f>
        <v>32.394520547945206</v>
      </c>
      <c r="J547">
        <v>9</v>
      </c>
      <c r="K547">
        <v>1</v>
      </c>
      <c r="L547" s="15">
        <v>10.323</v>
      </c>
      <c r="M547" s="126">
        <f>IF(L547="","",3.6*200/(L547))</f>
        <v>69.747166521360072</v>
      </c>
      <c r="P547" s="126" t="str">
        <f>IF(O547="","",3.6*200/(O547))</f>
        <v/>
      </c>
      <c r="S547" s="126" t="str">
        <f>IF(R547="","",3.6*200/(R547))</f>
        <v/>
      </c>
    </row>
    <row r="548" spans="1:19">
      <c r="A548" s="1" t="s">
        <v>1144</v>
      </c>
      <c r="B548" s="1">
        <v>2021</v>
      </c>
      <c r="C548" s="76">
        <v>44412</v>
      </c>
      <c r="D548" s="1" t="s">
        <v>189</v>
      </c>
      <c r="E548" s="25" t="s">
        <v>1156</v>
      </c>
      <c r="F548">
        <v>2</v>
      </c>
      <c r="G548" t="s">
        <v>97</v>
      </c>
      <c r="H548" t="s">
        <v>26</v>
      </c>
      <c r="I548" s="10">
        <f>(C548-VLOOKUP(G548,Riders!$A$2:$E$7777,4,FALSE))/365</f>
        <v>24.312328767123287</v>
      </c>
      <c r="J548">
        <v>7</v>
      </c>
      <c r="K548">
        <v>1</v>
      </c>
      <c r="L548" s="15">
        <v>9.9</v>
      </c>
      <c r="M548" s="126">
        <f>IF(L548="","",3.6*200/(L548))</f>
        <v>72.72727272727272</v>
      </c>
      <c r="P548" s="126" t="str">
        <f>IF(O548="","",3.6*200/(O548))</f>
        <v/>
      </c>
      <c r="S548" s="126" t="str">
        <f>IF(R548="","",3.6*200/(R548))</f>
        <v/>
      </c>
    </row>
    <row r="549" spans="1:19">
      <c r="A549" s="1" t="s">
        <v>1144</v>
      </c>
      <c r="B549" s="1">
        <v>2021</v>
      </c>
      <c r="C549" s="76">
        <v>44412</v>
      </c>
      <c r="D549" s="1" t="s">
        <v>189</v>
      </c>
      <c r="E549" s="25" t="s">
        <v>1156</v>
      </c>
      <c r="F549">
        <v>3</v>
      </c>
      <c r="G549" t="s">
        <v>91</v>
      </c>
      <c r="H549" t="s">
        <v>50</v>
      </c>
      <c r="I549" s="10">
        <f>(C549-VLOOKUP(G549,Riders!$A$2:$E$7777,4,FALSE))/365</f>
        <v>25.706849315068492</v>
      </c>
      <c r="J549">
        <v>12</v>
      </c>
      <c r="K549">
        <v>1</v>
      </c>
      <c r="L549" s="15">
        <v>10.317</v>
      </c>
      <c r="M549" s="126">
        <f>IF(L549="","",3.6*200/(L549))</f>
        <v>69.787728990985755</v>
      </c>
      <c r="P549" s="126" t="str">
        <f>IF(O549="","",3.6*200/(O549))</f>
        <v/>
      </c>
      <c r="S549" s="126" t="str">
        <f>IF(R549="","",3.6*200/(R549))</f>
        <v/>
      </c>
    </row>
    <row r="550" spans="1:19">
      <c r="A550" s="1" t="s">
        <v>1144</v>
      </c>
      <c r="B550" s="1">
        <v>2021</v>
      </c>
      <c r="C550" s="76">
        <v>44412</v>
      </c>
      <c r="D550" s="1" t="s">
        <v>189</v>
      </c>
      <c r="E550" s="25" t="s">
        <v>1156</v>
      </c>
      <c r="F550">
        <v>3</v>
      </c>
      <c r="G550" t="s">
        <v>43</v>
      </c>
      <c r="H550" t="s">
        <v>44</v>
      </c>
      <c r="I550" s="10">
        <f>(C550-VLOOKUP(G550,Riders!$A$2:$E$7777,4,FALSE))/365</f>
        <v>25.465753424657535</v>
      </c>
      <c r="J550">
        <v>16</v>
      </c>
      <c r="K550">
        <v>2</v>
      </c>
      <c r="L550" s="15">
        <v>10.577</v>
      </c>
      <c r="M550" s="126">
        <f>IF(L550="","",3.6*200/(L550))</f>
        <v>68.072232201947628</v>
      </c>
      <c r="P550" s="126" t="str">
        <f>IF(O550="","",3.6*200/(O550))</f>
        <v/>
      </c>
      <c r="S550" s="126" t="str">
        <f>IF(R550="","",3.6*200/(R550))</f>
        <v/>
      </c>
    </row>
    <row r="551" spans="1:19">
      <c r="A551" s="1" t="s">
        <v>1144</v>
      </c>
      <c r="B551" s="1">
        <v>2021</v>
      </c>
      <c r="C551" s="76">
        <v>44412</v>
      </c>
      <c r="D551" s="1" t="s">
        <v>189</v>
      </c>
      <c r="E551" s="25" t="s">
        <v>1156</v>
      </c>
      <c r="F551">
        <v>4</v>
      </c>
      <c r="G551" t="s">
        <v>194</v>
      </c>
      <c r="H551" t="s">
        <v>50</v>
      </c>
      <c r="I551" s="10">
        <f>(C551-VLOOKUP(G551,Riders!$A$2:$E$7777,4,FALSE))/365</f>
        <v>33.602739726027394</v>
      </c>
      <c r="J551">
        <v>10</v>
      </c>
      <c r="K551">
        <v>1</v>
      </c>
      <c r="L551" s="15">
        <v>10.131</v>
      </c>
      <c r="M551" s="126">
        <f>IF(L551="","",3.6*200/(L551))</f>
        <v>71.068996150429371</v>
      </c>
      <c r="P551" s="126" t="str">
        <f>IF(O551="","",3.6*200/(O551))</f>
        <v/>
      </c>
      <c r="S551" s="126" t="str">
        <f>IF(R551="","",3.6*200/(R551))</f>
        <v/>
      </c>
    </row>
    <row r="552" spans="1:19">
      <c r="A552" s="1" t="s">
        <v>1144</v>
      </c>
      <c r="B552" s="1">
        <v>2021</v>
      </c>
      <c r="C552" s="76">
        <v>44412</v>
      </c>
      <c r="D552" s="1" t="s">
        <v>189</v>
      </c>
      <c r="E552" s="25" t="s">
        <v>1156</v>
      </c>
      <c r="F552">
        <v>4</v>
      </c>
      <c r="G552" t="s">
        <v>132</v>
      </c>
      <c r="H552" t="s">
        <v>32</v>
      </c>
      <c r="I552" s="10">
        <f>(C552-VLOOKUP(G552,Riders!$A$2:$E$7777,4,FALSE))/365</f>
        <v>21.802739726027397</v>
      </c>
      <c r="J552">
        <v>14</v>
      </c>
      <c r="K552">
        <v>2</v>
      </c>
      <c r="L552" s="15">
        <v>10.234999999999999</v>
      </c>
      <c r="M552" s="126">
        <f>IF(L552="","",3.6*200/(L552))</f>
        <v>70.346849047386428</v>
      </c>
      <c r="P552" s="126" t="str">
        <f>IF(O552="","",3.6*200/(O552))</f>
        <v/>
      </c>
      <c r="S552" s="126" t="str">
        <f>IF(R552="","",3.6*200/(R552))</f>
        <v/>
      </c>
    </row>
    <row r="553" spans="1:19">
      <c r="A553" s="1" t="s">
        <v>1144</v>
      </c>
      <c r="B553" s="1">
        <v>2021</v>
      </c>
      <c r="C553" s="76">
        <v>44412</v>
      </c>
      <c r="D553" s="1" t="s">
        <v>189</v>
      </c>
      <c r="E553" s="25" t="s">
        <v>1156</v>
      </c>
      <c r="F553">
        <v>2</v>
      </c>
      <c r="G553" t="s">
        <v>106</v>
      </c>
      <c r="H553" t="s">
        <v>107</v>
      </c>
      <c r="I553" s="10">
        <f>(C553-VLOOKUP(G553,Riders!$A$2:$E$7777,4,FALSE))/365</f>
        <v>27.81095890410959</v>
      </c>
      <c r="J553">
        <v>13</v>
      </c>
      <c r="K553">
        <v>2</v>
      </c>
      <c r="L553" s="15">
        <v>9.9850000000000012</v>
      </c>
      <c r="M553" s="126">
        <f>IF(L553="","",3.6*200/(L553))</f>
        <v>72.108162243365044</v>
      </c>
      <c r="P553" s="126" t="str">
        <f>IF(O553="","",3.6*200/(O553))</f>
        <v/>
      </c>
      <c r="S553" s="126" t="str">
        <f>IF(R553="","",3.6*200/(R553))</f>
        <v/>
      </c>
    </row>
    <row r="554" spans="1:19">
      <c r="A554" s="1" t="s">
        <v>1144</v>
      </c>
      <c r="B554" s="1">
        <v>2021</v>
      </c>
      <c r="C554" s="76">
        <v>44412</v>
      </c>
      <c r="D554" s="1" t="s">
        <v>189</v>
      </c>
      <c r="E554" s="25" t="s">
        <v>536</v>
      </c>
      <c r="F554">
        <v>1</v>
      </c>
      <c r="G554" t="s">
        <v>21</v>
      </c>
      <c r="H554" t="s">
        <v>22</v>
      </c>
      <c r="I554" s="10">
        <f>(C554-VLOOKUP(G554,Riders!$A$2:$E$7777,4,FALSE))/365</f>
        <v>28.405479452054795</v>
      </c>
      <c r="J554">
        <v>2</v>
      </c>
      <c r="K554">
        <v>1</v>
      </c>
      <c r="L554" s="15">
        <v>9.8309999999999995</v>
      </c>
      <c r="M554" s="126">
        <f>IF(L554="","",3.6*200/(L554))</f>
        <v>73.237717424473601</v>
      </c>
      <c r="P554" s="126" t="str">
        <f>IF(O554="","",3.6*200/(O554))</f>
        <v/>
      </c>
      <c r="S554" s="126" t="str">
        <f>IF(R554="","",3.6*200/(R554))</f>
        <v/>
      </c>
    </row>
    <row r="555" spans="1:19">
      <c r="A555" s="1" t="s">
        <v>1144</v>
      </c>
      <c r="B555" s="1">
        <v>2021</v>
      </c>
      <c r="C555" s="76">
        <v>44412</v>
      </c>
      <c r="D555" s="1" t="s">
        <v>189</v>
      </c>
      <c r="E555" s="25" t="s">
        <v>536</v>
      </c>
      <c r="F555">
        <v>1</v>
      </c>
      <c r="G555" t="s">
        <v>194</v>
      </c>
      <c r="H555" t="s">
        <v>50</v>
      </c>
      <c r="I555" s="10">
        <f>(C555-VLOOKUP(G555,Riders!$A$2:$E$7777,4,FALSE))/365</f>
        <v>33.602739726027394</v>
      </c>
      <c r="J555">
        <v>10</v>
      </c>
      <c r="K555">
        <v>2</v>
      </c>
      <c r="L555" s="15">
        <v>9.8709999999999987</v>
      </c>
      <c r="M555" s="126">
        <f>IF(L555="","",3.6*200/(L555))</f>
        <v>72.940938101509488</v>
      </c>
      <c r="P555" s="126" t="str">
        <f>IF(O555="","",3.6*200/(O555))</f>
        <v/>
      </c>
      <c r="S555" s="126" t="str">
        <f>IF(R555="","",3.6*200/(R555))</f>
        <v/>
      </c>
    </row>
    <row r="556" spans="1:19">
      <c r="A556" s="1" t="s">
        <v>1144</v>
      </c>
      <c r="B556" s="1">
        <v>2021</v>
      </c>
      <c r="C556" s="76">
        <v>44412</v>
      </c>
      <c r="D556" s="1" t="s">
        <v>189</v>
      </c>
      <c r="E556" s="25" t="s">
        <v>536</v>
      </c>
      <c r="F556">
        <v>2</v>
      </c>
      <c r="G556" t="s">
        <v>90</v>
      </c>
      <c r="H556" t="s">
        <v>22</v>
      </c>
      <c r="I556" s="10">
        <f>(C556-VLOOKUP(G556,Riders!$A$2:$E$7777,4,FALSE))/365</f>
        <v>24.408219178082192</v>
      </c>
      <c r="J556">
        <v>1</v>
      </c>
      <c r="K556">
        <v>1</v>
      </c>
      <c r="L556" s="15">
        <v>9.6349999999999998</v>
      </c>
      <c r="M556" s="126">
        <f>IF(L556="","",3.6*200/(L556))</f>
        <v>74.727555786196163</v>
      </c>
      <c r="P556" s="126" t="str">
        <f>IF(O556="","",3.6*200/(O556))</f>
        <v/>
      </c>
      <c r="S556" s="126" t="str">
        <f>IF(R556="","",3.6*200/(R556))</f>
        <v/>
      </c>
    </row>
    <row r="557" spans="1:19">
      <c r="A557" s="1" t="s">
        <v>1144</v>
      </c>
      <c r="B557" s="1">
        <v>2021</v>
      </c>
      <c r="C557" s="76">
        <v>44412</v>
      </c>
      <c r="D557" s="1" t="s">
        <v>189</v>
      </c>
      <c r="E557" s="25" t="s">
        <v>536</v>
      </c>
      <c r="F557">
        <v>2</v>
      </c>
      <c r="G557" t="s">
        <v>91</v>
      </c>
      <c r="H557" t="s">
        <v>50</v>
      </c>
      <c r="I557" s="10">
        <f>(C557-VLOOKUP(G557,Riders!$A$2:$E$7777,4,FALSE))/365</f>
        <v>25.706849315068492</v>
      </c>
      <c r="J557">
        <v>12</v>
      </c>
      <c r="K557">
        <v>2</v>
      </c>
      <c r="L557" s="15">
        <v>10.084</v>
      </c>
      <c r="M557" s="126">
        <f>IF(L557="","",3.6*200/(L557))</f>
        <v>71.400238000793337</v>
      </c>
      <c r="P557" s="126" t="str">
        <f>IF(O557="","",3.6*200/(O557))</f>
        <v/>
      </c>
      <c r="S557" s="126" t="str">
        <f>IF(R557="","",3.6*200/(R557))</f>
        <v/>
      </c>
    </row>
    <row r="558" spans="1:19">
      <c r="A558" s="1" t="s">
        <v>1144</v>
      </c>
      <c r="B558" s="1">
        <v>2021</v>
      </c>
      <c r="C558" s="76">
        <v>44412</v>
      </c>
      <c r="D558" s="1" t="s">
        <v>189</v>
      </c>
      <c r="E558" s="25" t="s">
        <v>536</v>
      </c>
      <c r="F558">
        <v>3</v>
      </c>
      <c r="G558" t="s">
        <v>110</v>
      </c>
      <c r="H558" t="s">
        <v>111</v>
      </c>
      <c r="I558" s="10">
        <f>(C558-VLOOKUP(G558,Riders!$A$2:$E$7777,4,FALSE))/365</f>
        <v>24.298630136986301</v>
      </c>
      <c r="J558">
        <v>3</v>
      </c>
      <c r="K558">
        <v>1</v>
      </c>
      <c r="L558" s="15">
        <v>9.9629999999999992</v>
      </c>
      <c r="M558" s="126">
        <f>IF(L558="","",3.6*200/(L558))</f>
        <v>72.267389340560072</v>
      </c>
      <c r="P558" s="126" t="str">
        <f>IF(O558="","",3.6*200/(O558))</f>
        <v/>
      </c>
      <c r="S558" s="126" t="str">
        <f>IF(R558="","",3.6*200/(R558))</f>
        <v/>
      </c>
    </row>
    <row r="559" spans="1:19">
      <c r="A559" s="1" t="s">
        <v>1144</v>
      </c>
      <c r="B559" s="1">
        <v>2021</v>
      </c>
      <c r="C559" s="76">
        <v>44412</v>
      </c>
      <c r="D559" s="1" t="s">
        <v>189</v>
      </c>
      <c r="E559" s="25" t="s">
        <v>536</v>
      </c>
      <c r="F559">
        <v>3</v>
      </c>
      <c r="G559" t="s">
        <v>97</v>
      </c>
      <c r="H559" t="s">
        <v>26</v>
      </c>
      <c r="I559" s="10">
        <f>(C559-VLOOKUP(G559,Riders!$A$2:$E$7777,4,FALSE))/365</f>
        <v>24.312328767123287</v>
      </c>
      <c r="J559">
        <v>7</v>
      </c>
      <c r="K559">
        <v>2</v>
      </c>
      <c r="L559" s="15">
        <v>10.133999999999999</v>
      </c>
      <c r="M559" s="126">
        <f>IF(L559="","",3.6*200/(L559))</f>
        <v>71.047957371225593</v>
      </c>
      <c r="P559" s="126" t="str">
        <f>IF(O559="","",3.6*200/(O559))</f>
        <v/>
      </c>
      <c r="S559" s="126" t="str">
        <f>IF(R559="","",3.6*200/(R559))</f>
        <v/>
      </c>
    </row>
    <row r="560" spans="1:19">
      <c r="A560" s="1" t="s">
        <v>1144</v>
      </c>
      <c r="B560" s="1">
        <v>2021</v>
      </c>
      <c r="C560" s="76">
        <v>44412</v>
      </c>
      <c r="D560" s="1" t="s">
        <v>189</v>
      </c>
      <c r="E560" s="25" t="s">
        <v>536</v>
      </c>
      <c r="F560">
        <v>4</v>
      </c>
      <c r="G560" t="s">
        <v>126</v>
      </c>
      <c r="H560" t="s">
        <v>102</v>
      </c>
      <c r="I560" s="10">
        <f>(C560-VLOOKUP(G560,Riders!$A$2:$E$7777,4,FALSE))/365</f>
        <v>22.87945205479452</v>
      </c>
      <c r="J560">
        <v>6</v>
      </c>
      <c r="K560">
        <v>1</v>
      </c>
      <c r="L560" s="15">
        <v>10.090999999999999</v>
      </c>
      <c r="M560" s="126">
        <f>IF(L560="","",3.6*200/(L560))</f>
        <v>71.350708552175206</v>
      </c>
      <c r="P560" s="126" t="str">
        <f>IF(O560="","",3.6*200/(O560))</f>
        <v/>
      </c>
      <c r="S560" s="126" t="str">
        <f>IF(R560="","",3.6*200/(R560))</f>
        <v/>
      </c>
    </row>
    <row r="561" spans="1:19">
      <c r="A561" s="1" t="s">
        <v>1144</v>
      </c>
      <c r="B561" s="1">
        <v>2021</v>
      </c>
      <c r="C561" s="76">
        <v>44412</v>
      </c>
      <c r="D561" s="1" t="s">
        <v>189</v>
      </c>
      <c r="E561" s="25" t="s">
        <v>536</v>
      </c>
      <c r="F561">
        <v>4</v>
      </c>
      <c r="G561" t="s">
        <v>193</v>
      </c>
      <c r="H561" t="s">
        <v>30</v>
      </c>
      <c r="I561" s="10">
        <f>(C561-VLOOKUP(G561,Riders!$A$2:$E$7777,4,FALSE))/365</f>
        <v>32.394520547945206</v>
      </c>
      <c r="J561">
        <v>9</v>
      </c>
      <c r="K561">
        <v>2</v>
      </c>
      <c r="L561" s="15">
        <v>10.548</v>
      </c>
      <c r="M561" s="126">
        <f>IF(L561="","",3.6*200/(L561))</f>
        <v>68.25938566552901</v>
      </c>
      <c r="P561" s="126" t="str">
        <f>IF(O561="","",3.6*200/(O561))</f>
        <v/>
      </c>
      <c r="S561" s="126" t="str">
        <f>IF(R561="","",3.6*200/(R561))</f>
        <v/>
      </c>
    </row>
    <row r="562" spans="1:19">
      <c r="A562" s="1" t="s">
        <v>1144</v>
      </c>
      <c r="B562" s="1">
        <v>2021</v>
      </c>
      <c r="C562" s="76">
        <v>44412</v>
      </c>
      <c r="D562" s="1" t="s">
        <v>189</v>
      </c>
      <c r="E562" s="25" t="s">
        <v>536</v>
      </c>
      <c r="F562">
        <v>5</v>
      </c>
      <c r="G562" t="s">
        <v>195</v>
      </c>
      <c r="H562" t="s">
        <v>1145</v>
      </c>
      <c r="I562" s="10">
        <f>(C562-VLOOKUP(G562,Riders!$A$2:$E$7777,4,FALSE))/365</f>
        <v>35.391780821917806</v>
      </c>
      <c r="J562">
        <v>4</v>
      </c>
      <c r="K562">
        <v>1</v>
      </c>
      <c r="L562" s="15">
        <v>9.8279999999999994</v>
      </c>
      <c r="M562" s="126">
        <f>IF(L562="","",3.6*200/(L562))</f>
        <v>73.26007326007327</v>
      </c>
      <c r="P562" s="126" t="str">
        <f>IF(O562="","",3.6*200/(O562))</f>
        <v/>
      </c>
      <c r="S562" s="126" t="str">
        <f>IF(R562="","",3.6*200/(R562))</f>
        <v/>
      </c>
    </row>
    <row r="563" spans="1:19">
      <c r="A563" s="1" t="s">
        <v>1144</v>
      </c>
      <c r="B563" s="1">
        <v>2021</v>
      </c>
      <c r="C563" s="76">
        <v>44412</v>
      </c>
      <c r="D563" s="1" t="s">
        <v>189</v>
      </c>
      <c r="E563" s="25" t="s">
        <v>536</v>
      </c>
      <c r="F563">
        <v>5</v>
      </c>
      <c r="G563" t="s">
        <v>190</v>
      </c>
      <c r="H563" t="s">
        <v>111</v>
      </c>
      <c r="I563" s="10">
        <f>(C563-VLOOKUP(G563,Riders!$A$2:$E$7777,4,FALSE))/365</f>
        <v>33.389041095890413</v>
      </c>
      <c r="J563">
        <v>8</v>
      </c>
      <c r="K563">
        <v>2</v>
      </c>
      <c r="L563" s="15">
        <v>9.9039999999999999</v>
      </c>
      <c r="M563" s="126">
        <f>IF(L563="","",3.6*200/(L563))</f>
        <v>72.697899838449118</v>
      </c>
      <c r="P563" s="126" t="str">
        <f>IF(O563="","",3.6*200/(O563))</f>
        <v/>
      </c>
      <c r="S563" s="126" t="str">
        <f>IF(R563="","",3.6*200/(R563))</f>
        <v/>
      </c>
    </row>
    <row r="564" spans="1:19">
      <c r="A564" s="1" t="s">
        <v>1144</v>
      </c>
      <c r="B564" s="1">
        <v>2021</v>
      </c>
      <c r="C564" s="76">
        <v>44412</v>
      </c>
      <c r="D564" s="1" t="s">
        <v>189</v>
      </c>
      <c r="E564" s="25" t="s">
        <v>536</v>
      </c>
      <c r="F564">
        <v>6</v>
      </c>
      <c r="G564" t="s">
        <v>192</v>
      </c>
      <c r="H564" t="s">
        <v>28</v>
      </c>
      <c r="I564" s="10">
        <f>(C564-VLOOKUP(G564,Riders!$A$2:$E$7777,4,FALSE))/365</f>
        <v>34.131506849315066</v>
      </c>
      <c r="J564">
        <v>5</v>
      </c>
      <c r="K564">
        <v>1</v>
      </c>
      <c r="L564" s="15">
        <v>10.355</v>
      </c>
      <c r="M564" s="126">
        <f>IF(L564="","",3.6*200/(L564))</f>
        <v>69.531627233220661</v>
      </c>
      <c r="P564" s="126" t="str">
        <f>IF(O564="","",3.6*200/(O564))</f>
        <v/>
      </c>
      <c r="S564" s="126" t="str">
        <f>IF(R564="","",3.6*200/(R564))</f>
        <v/>
      </c>
    </row>
    <row r="565" spans="1:19">
      <c r="A565" s="1" t="s">
        <v>1144</v>
      </c>
      <c r="B565" s="1">
        <v>2021</v>
      </c>
      <c r="C565" s="76">
        <v>44412</v>
      </c>
      <c r="D565" s="1" t="s">
        <v>189</v>
      </c>
      <c r="E565" s="25" t="s">
        <v>536</v>
      </c>
      <c r="F565">
        <v>6</v>
      </c>
      <c r="G565" t="s">
        <v>127</v>
      </c>
      <c r="H565" t="s">
        <v>33</v>
      </c>
      <c r="I565" s="10">
        <f>(C565-VLOOKUP(G565,Riders!$A$2:$E$7777,4,FALSE))/365</f>
        <v>30.073972602739726</v>
      </c>
      <c r="J565">
        <v>11</v>
      </c>
      <c r="K565">
        <v>2</v>
      </c>
      <c r="L565" s="15">
        <v>10.487</v>
      </c>
      <c r="M565" s="126">
        <f>IF(L565="","",3.6*200/(L565))</f>
        <v>68.656431772670928</v>
      </c>
      <c r="P565" s="126" t="str">
        <f>IF(O565="","",3.6*200/(O565))</f>
        <v/>
      </c>
      <c r="S565" s="126" t="str">
        <f>IF(R565="","",3.6*200/(R565))</f>
        <v/>
      </c>
    </row>
    <row r="566" spans="1:19">
      <c r="A566" s="1" t="s">
        <v>1144</v>
      </c>
      <c r="B566" s="1">
        <v>2021</v>
      </c>
      <c r="C566" s="76">
        <v>44412</v>
      </c>
      <c r="D566" s="1" t="s">
        <v>189</v>
      </c>
      <c r="E566" s="25" t="s">
        <v>1157</v>
      </c>
      <c r="F566">
        <v>1</v>
      </c>
      <c r="G566" t="s">
        <v>190</v>
      </c>
      <c r="H566" t="s">
        <v>111</v>
      </c>
      <c r="I566" s="10">
        <f>(C566-VLOOKUP(G566,Riders!$A$2:$E$7777,4,FALSE))/365</f>
        <v>33.389041095890413</v>
      </c>
      <c r="J566">
        <v>8</v>
      </c>
      <c r="K566">
        <v>1</v>
      </c>
      <c r="L566" s="15">
        <v>10.066000000000001</v>
      </c>
      <c r="M566" s="126">
        <f>IF(L566="","",3.6*200/(L566))</f>
        <v>71.52791575601033</v>
      </c>
      <c r="P566" s="126" t="str">
        <f>IF(O566="","",3.6*200/(O566))</f>
        <v/>
      </c>
      <c r="S566" s="126" t="str">
        <f>IF(R566="","",3.6*200/(R566))</f>
        <v/>
      </c>
    </row>
    <row r="567" spans="1:19">
      <c r="A567" s="1" t="s">
        <v>1144</v>
      </c>
      <c r="B567" s="1">
        <v>2021</v>
      </c>
      <c r="C567" s="76">
        <v>44412</v>
      </c>
      <c r="D567" s="1" t="s">
        <v>189</v>
      </c>
      <c r="E567" s="25" t="s">
        <v>1157</v>
      </c>
      <c r="F567">
        <v>1</v>
      </c>
      <c r="G567" t="s">
        <v>194</v>
      </c>
      <c r="H567" t="s">
        <v>50</v>
      </c>
      <c r="I567" s="10">
        <f>(C567-VLOOKUP(G567,Riders!$A$2:$E$7777,4,FALSE))/365</f>
        <v>33.602739726027394</v>
      </c>
      <c r="J567">
        <v>10</v>
      </c>
      <c r="K567">
        <v>2</v>
      </c>
      <c r="L567" s="15">
        <v>10.108000000000001</v>
      </c>
      <c r="M567" s="126">
        <f>IF(L567="","",3.6*200/(L567))</f>
        <v>71.230708349821924</v>
      </c>
      <c r="P567" s="126" t="str">
        <f>IF(O567="","",3.6*200/(O567))</f>
        <v/>
      </c>
      <c r="S567" s="126" t="str">
        <f>IF(R567="","",3.6*200/(R567))</f>
        <v/>
      </c>
    </row>
    <row r="568" spans="1:19">
      <c r="A568" s="1" t="s">
        <v>1144</v>
      </c>
      <c r="B568" s="1">
        <v>2021</v>
      </c>
      <c r="C568" s="76">
        <v>44412</v>
      </c>
      <c r="D568" s="1" t="s">
        <v>189</v>
      </c>
      <c r="E568" s="25" t="s">
        <v>1157</v>
      </c>
      <c r="F568">
        <v>1</v>
      </c>
      <c r="G568" t="s">
        <v>193</v>
      </c>
      <c r="H568" t="s">
        <v>30</v>
      </c>
      <c r="I568" s="10">
        <f>(C568-VLOOKUP(G568,Riders!$A$2:$E$7777,4,FALSE))/365</f>
        <v>32.394520547945206</v>
      </c>
      <c r="J568">
        <v>9</v>
      </c>
      <c r="K568">
        <v>3</v>
      </c>
      <c r="L568" s="15">
        <v>10.391</v>
      </c>
      <c r="M568" s="126">
        <f>IF(L568="","",3.6*200/(L568))</f>
        <v>69.290732364546244</v>
      </c>
      <c r="P568" s="126" t="str">
        <f>IF(O568="","",3.6*200/(O568))</f>
        <v/>
      </c>
      <c r="S568" s="126" t="str">
        <f>IF(R568="","",3.6*200/(R568))</f>
        <v/>
      </c>
    </row>
    <row r="569" spans="1:19">
      <c r="A569" s="1" t="s">
        <v>1144</v>
      </c>
      <c r="B569" s="1">
        <v>2021</v>
      </c>
      <c r="C569" s="76">
        <v>44412</v>
      </c>
      <c r="D569" s="1" t="s">
        <v>189</v>
      </c>
      <c r="E569" s="25" t="s">
        <v>1157</v>
      </c>
      <c r="F569">
        <v>2</v>
      </c>
      <c r="G569" t="s">
        <v>97</v>
      </c>
      <c r="H569" t="s">
        <v>26</v>
      </c>
      <c r="I569" s="10">
        <f>(C569-VLOOKUP(G569,Riders!$A$2:$E$7777,4,FALSE))/365</f>
        <v>24.312328767123287</v>
      </c>
      <c r="J569">
        <v>7</v>
      </c>
      <c r="K569">
        <v>1</v>
      </c>
      <c r="L569" s="15">
        <v>10.169</v>
      </c>
      <c r="M569" s="126">
        <f>IF(L569="","",3.6*200/(L569))</f>
        <v>70.803422165404655</v>
      </c>
      <c r="P569" s="126" t="str">
        <f>IF(O569="","",3.6*200/(O569))</f>
        <v/>
      </c>
      <c r="S569" s="126" t="str">
        <f>IF(R569="","",3.6*200/(R569))</f>
        <v/>
      </c>
    </row>
    <row r="570" spans="1:19">
      <c r="A570" s="1" t="s">
        <v>1144</v>
      </c>
      <c r="B570" s="1">
        <v>2021</v>
      </c>
      <c r="C570" s="76">
        <v>44412</v>
      </c>
      <c r="D570" s="1" t="s">
        <v>189</v>
      </c>
      <c r="E570" s="25" t="s">
        <v>1157</v>
      </c>
      <c r="F570">
        <v>2</v>
      </c>
      <c r="G570" t="s">
        <v>127</v>
      </c>
      <c r="H570" t="s">
        <v>33</v>
      </c>
      <c r="I570" s="10">
        <f>(C570-VLOOKUP(G570,Riders!$A$2:$E$7777,4,FALSE))/365</f>
        <v>30.073972602739726</v>
      </c>
      <c r="J570">
        <v>11</v>
      </c>
      <c r="K570">
        <v>2</v>
      </c>
      <c r="L570" s="15">
        <v>10.270000000000001</v>
      </c>
      <c r="M570" s="126">
        <f>IF(L570="","",3.6*200/(L570))</f>
        <v>70.107108081791623</v>
      </c>
      <c r="P570" s="126" t="str">
        <f>IF(O570="","",3.6*200/(O570))</f>
        <v/>
      </c>
      <c r="S570" s="126" t="str">
        <f>IF(R570="","",3.6*200/(R570))</f>
        <v/>
      </c>
    </row>
    <row r="571" spans="1:19">
      <c r="A571" s="1" t="s">
        <v>1144</v>
      </c>
      <c r="B571" s="1">
        <v>2021</v>
      </c>
      <c r="C571" s="76">
        <v>44412</v>
      </c>
      <c r="D571" s="1" t="s">
        <v>189</v>
      </c>
      <c r="E571" s="25" t="s">
        <v>1157</v>
      </c>
      <c r="F571">
        <v>2</v>
      </c>
      <c r="G571" t="s">
        <v>91</v>
      </c>
      <c r="H571" t="s">
        <v>50</v>
      </c>
      <c r="I571" s="10">
        <f>(C571-VLOOKUP(G571,Riders!$A$2:$E$7777,4,FALSE))/365</f>
        <v>25.706849315068492</v>
      </c>
      <c r="J571">
        <v>12</v>
      </c>
      <c r="K571">
        <v>3</v>
      </c>
      <c r="L571" s="15">
        <v>10.302</v>
      </c>
      <c r="M571" s="126">
        <f>IF(L571="","",3.6*200/(L571))</f>
        <v>69.889341875364011</v>
      </c>
      <c r="P571" s="126" t="str">
        <f>IF(O571="","",3.6*200/(O571))</f>
        <v/>
      </c>
      <c r="S571" s="126" t="str">
        <f>IF(R571="","",3.6*200/(R571))</f>
        <v/>
      </c>
    </row>
    <row r="572" spans="1:19">
      <c r="A572" s="1" t="s">
        <v>1144</v>
      </c>
      <c r="B572" s="1">
        <v>2021</v>
      </c>
      <c r="C572" s="76">
        <v>44412</v>
      </c>
      <c r="D572" s="1" t="s">
        <v>189</v>
      </c>
      <c r="E572" s="25" t="s">
        <v>537</v>
      </c>
      <c r="F572">
        <v>1</v>
      </c>
      <c r="G572" t="s">
        <v>21</v>
      </c>
      <c r="H572" t="s">
        <v>22</v>
      </c>
      <c r="I572" s="10">
        <f>(C572-VLOOKUP(G572,Riders!$A$2:$E$7777,4,FALSE))/365</f>
        <v>28.405479452054795</v>
      </c>
      <c r="J572">
        <v>2</v>
      </c>
      <c r="K572">
        <v>1</v>
      </c>
      <c r="L572" s="15">
        <v>10.204000000000001</v>
      </c>
      <c r="M572" s="126">
        <f>IF(L572="","",3.6*200/(L572))</f>
        <v>70.560564484515865</v>
      </c>
      <c r="N572">
        <v>1</v>
      </c>
      <c r="O572">
        <v>9.9019999999999992</v>
      </c>
      <c r="P572" s="126">
        <f>IF(O572="","",3.6*200/(O572))</f>
        <v>72.712583316501721</v>
      </c>
      <c r="S572" s="126" t="str">
        <f>IF(R572="","",3.6*200/(R572))</f>
        <v/>
      </c>
    </row>
    <row r="573" spans="1:19">
      <c r="A573" s="1" t="s">
        <v>1144</v>
      </c>
      <c r="B573" s="1">
        <v>2021</v>
      </c>
      <c r="C573" s="76">
        <v>44412</v>
      </c>
      <c r="D573" s="1" t="s">
        <v>189</v>
      </c>
      <c r="E573" s="25" t="s">
        <v>537</v>
      </c>
      <c r="F573">
        <v>1</v>
      </c>
      <c r="G573" t="s">
        <v>97</v>
      </c>
      <c r="H573" t="s">
        <v>26</v>
      </c>
      <c r="I573" s="10">
        <f>(C573-VLOOKUP(G573,Riders!$A$2:$E$7777,4,FALSE))/365</f>
        <v>24.312328767123287</v>
      </c>
      <c r="J573">
        <v>7</v>
      </c>
      <c r="K573">
        <v>2</v>
      </c>
      <c r="L573" s="15">
        <v>12.644</v>
      </c>
      <c r="M573" s="126">
        <f>IF(L573="","",3.6*200/(L573))</f>
        <v>56.944005061689339</v>
      </c>
      <c r="N573">
        <v>2</v>
      </c>
      <c r="O573">
        <v>9.9609999999999985</v>
      </c>
      <c r="P573" s="126">
        <f>IF(O573="","",3.6*200/(O573))</f>
        <v>72.281899407690005</v>
      </c>
      <c r="S573" s="126" t="str">
        <f>IF(R573="","",3.6*200/(R573))</f>
        <v/>
      </c>
    </row>
    <row r="574" spans="1:19">
      <c r="A574" s="1" t="s">
        <v>1144</v>
      </c>
      <c r="B574" s="1">
        <v>2021</v>
      </c>
      <c r="C574" s="76">
        <v>44412</v>
      </c>
      <c r="D574" s="1" t="s">
        <v>189</v>
      </c>
      <c r="E574" s="25" t="s">
        <v>537</v>
      </c>
      <c r="F574">
        <v>2</v>
      </c>
      <c r="G574" t="s">
        <v>90</v>
      </c>
      <c r="H574" t="s">
        <v>22</v>
      </c>
      <c r="I574" s="10">
        <f>(C574-VLOOKUP(G574,Riders!$A$2:$E$7777,4,FALSE))/365</f>
        <v>24.408219178082192</v>
      </c>
      <c r="J574">
        <v>1</v>
      </c>
      <c r="K574">
        <v>1</v>
      </c>
      <c r="L574" s="15">
        <v>10.243</v>
      </c>
      <c r="M574" s="126">
        <f>IF(L574="","",3.6*200/(L574))</f>
        <v>70.291906667968362</v>
      </c>
      <c r="N574">
        <v>1</v>
      </c>
      <c r="O574">
        <v>10.551</v>
      </c>
      <c r="P574" s="126">
        <f>IF(O574="","",3.6*200/(O574))</f>
        <v>68.239977253340911</v>
      </c>
      <c r="S574" s="126" t="str">
        <f>IF(R574="","",3.6*200/(R574))</f>
        <v/>
      </c>
    </row>
    <row r="575" spans="1:19">
      <c r="A575" s="1" t="s">
        <v>1144</v>
      </c>
      <c r="B575" s="1">
        <v>2021</v>
      </c>
      <c r="C575" s="76">
        <v>44412</v>
      </c>
      <c r="D575" s="1" t="s">
        <v>189</v>
      </c>
      <c r="E575" s="25" t="s">
        <v>537</v>
      </c>
      <c r="F575">
        <v>2</v>
      </c>
      <c r="G575" t="s">
        <v>190</v>
      </c>
      <c r="H575" t="s">
        <v>111</v>
      </c>
      <c r="I575" s="10">
        <f>(C575-VLOOKUP(G575,Riders!$A$2:$E$7777,4,FALSE))/365</f>
        <v>33.389041095890413</v>
      </c>
      <c r="J575">
        <v>8</v>
      </c>
      <c r="K575">
        <v>2</v>
      </c>
      <c r="L575" s="15">
        <v>10.290000000000001</v>
      </c>
      <c r="M575" s="126">
        <f>IF(L575="","",3.6*200/(L575))</f>
        <v>69.970845481049551</v>
      </c>
      <c r="N575">
        <v>2</v>
      </c>
      <c r="O575">
        <v>11.493</v>
      </c>
      <c r="P575" s="126">
        <f>IF(O575="","",3.6*200/(O575))</f>
        <v>62.646828504306967</v>
      </c>
      <c r="S575" s="126" t="str">
        <f>IF(R575="","",3.6*200/(R575))</f>
        <v/>
      </c>
    </row>
    <row r="576" spans="1:19">
      <c r="A576" s="1" t="s">
        <v>1144</v>
      </c>
      <c r="B576" s="1">
        <v>2021</v>
      </c>
      <c r="C576" s="76">
        <v>44412</v>
      </c>
      <c r="D576" s="1" t="s">
        <v>189</v>
      </c>
      <c r="E576" s="25" t="s">
        <v>537</v>
      </c>
      <c r="F576">
        <v>3</v>
      </c>
      <c r="G576" t="s">
        <v>110</v>
      </c>
      <c r="H576" t="s">
        <v>111</v>
      </c>
      <c r="I576" s="10">
        <f>(C576-VLOOKUP(G576,Riders!$A$2:$E$7777,4,FALSE))/365</f>
        <v>24.298630136986301</v>
      </c>
      <c r="J576">
        <v>3</v>
      </c>
      <c r="K576">
        <v>1</v>
      </c>
      <c r="L576" s="15">
        <v>9.68</v>
      </c>
      <c r="M576" s="126">
        <f>IF(L576="","",3.6*200/(L576))</f>
        <v>74.380165289256198</v>
      </c>
      <c r="N576">
        <v>1</v>
      </c>
      <c r="O576">
        <v>9.7949999999999999</v>
      </c>
      <c r="P576" s="126">
        <f>IF(O576="","",3.6*200/(O576))</f>
        <v>73.506891271056659</v>
      </c>
      <c r="S576" s="126" t="str">
        <f>IF(R576="","",3.6*200/(R576))</f>
        <v/>
      </c>
    </row>
    <row r="577" spans="1:19">
      <c r="A577" s="1" t="s">
        <v>1144</v>
      </c>
      <c r="B577" s="1">
        <v>2021</v>
      </c>
      <c r="C577" s="76">
        <v>44412</v>
      </c>
      <c r="D577" s="1" t="s">
        <v>189</v>
      </c>
      <c r="E577" s="25" t="s">
        <v>537</v>
      </c>
      <c r="F577">
        <v>3</v>
      </c>
      <c r="G577" t="s">
        <v>192</v>
      </c>
      <c r="H577" t="s">
        <v>28</v>
      </c>
      <c r="I577" s="10">
        <f>(C577-VLOOKUP(G577,Riders!$A$2:$E$7777,4,FALSE))/365</f>
        <v>34.131506849315066</v>
      </c>
      <c r="J577">
        <v>5</v>
      </c>
      <c r="K577">
        <v>2</v>
      </c>
      <c r="L577" s="15">
        <v>12.186999999999999</v>
      </c>
      <c r="M577" s="126">
        <f>IF(L577="","",3.6*200/(L577))</f>
        <v>59.079346844998774</v>
      </c>
      <c r="N577">
        <v>2</v>
      </c>
      <c r="O577">
        <v>10.191000000000001</v>
      </c>
      <c r="P577" s="126">
        <f>IF(O577="","",3.6*200/(O577))</f>
        <v>70.650574035914033</v>
      </c>
      <c r="S577" s="126" t="str">
        <f>IF(R577="","",3.6*200/(R577))</f>
        <v/>
      </c>
    </row>
    <row r="578" spans="1:19">
      <c r="A578" s="1" t="s">
        <v>1144</v>
      </c>
      <c r="B578" s="1">
        <v>2021</v>
      </c>
      <c r="C578" s="76">
        <v>44412</v>
      </c>
      <c r="D578" s="1" t="s">
        <v>189</v>
      </c>
      <c r="E578" s="25" t="s">
        <v>537</v>
      </c>
      <c r="F578">
        <v>4</v>
      </c>
      <c r="G578" t="s">
        <v>195</v>
      </c>
      <c r="H578" t="s">
        <v>1145</v>
      </c>
      <c r="I578" s="10">
        <f>(C578-VLOOKUP(G578,Riders!$A$2:$E$7777,4,FALSE))/365</f>
        <v>35.391780821917806</v>
      </c>
      <c r="J578">
        <v>4</v>
      </c>
      <c r="K578">
        <v>2</v>
      </c>
      <c r="L578" s="15">
        <v>9.9429999999999996</v>
      </c>
      <c r="M578" s="126">
        <f>IF(L578="","",3.6*200/(L578))</f>
        <v>72.412752690334912</v>
      </c>
      <c r="N578">
        <v>1</v>
      </c>
      <c r="O578">
        <v>9.8239999999999998</v>
      </c>
      <c r="P578" s="126">
        <f>IF(O578="","",3.6*200/(O578))</f>
        <v>73.289902280130292</v>
      </c>
      <c r="Q578">
        <v>1</v>
      </c>
      <c r="R578">
        <v>10.381</v>
      </c>
      <c r="S578" s="126">
        <f>IF(R578="","",3.6*200/(R578))</f>
        <v>69.357480011559574</v>
      </c>
    </row>
    <row r="579" spans="1:19">
      <c r="A579" s="1" t="s">
        <v>1144</v>
      </c>
      <c r="B579" s="1">
        <v>2021</v>
      </c>
      <c r="C579" s="76">
        <v>44412</v>
      </c>
      <c r="D579" s="1" t="s">
        <v>189</v>
      </c>
      <c r="E579" s="25" t="s">
        <v>537</v>
      </c>
      <c r="F579">
        <v>4</v>
      </c>
      <c r="G579" t="s">
        <v>126</v>
      </c>
      <c r="H579" t="s">
        <v>102</v>
      </c>
      <c r="I579" s="10">
        <f>(C579-VLOOKUP(G579,Riders!$A$2:$E$7777,4,FALSE))/365</f>
        <v>22.87945205479452</v>
      </c>
      <c r="J579">
        <v>6</v>
      </c>
      <c r="K579">
        <v>1</v>
      </c>
      <c r="L579" s="15">
        <v>9.6479999999999997</v>
      </c>
      <c r="M579" s="126">
        <f>IF(L579="","",3.6*200/(L579))</f>
        <v>74.626865671641795</v>
      </c>
      <c r="N579">
        <v>2</v>
      </c>
      <c r="O579" t="s">
        <v>534</v>
      </c>
      <c r="P579" s="126"/>
      <c r="Q579">
        <v>2</v>
      </c>
      <c r="R579">
        <v>14.763999999999999</v>
      </c>
      <c r="S579" s="126">
        <f>IF(R579="","",3.6*200/(R579))</f>
        <v>48.767271742075323</v>
      </c>
    </row>
    <row r="580" spans="1:19">
      <c r="A580" s="1" t="s">
        <v>1144</v>
      </c>
      <c r="B580" s="1">
        <v>2021</v>
      </c>
      <c r="C580" s="76">
        <v>44412</v>
      </c>
      <c r="D580" s="1" t="s">
        <v>189</v>
      </c>
      <c r="E580" s="25" t="s">
        <v>1158</v>
      </c>
      <c r="F580">
        <v>1</v>
      </c>
      <c r="G580" t="s">
        <v>192</v>
      </c>
      <c r="H580" t="s">
        <v>28</v>
      </c>
      <c r="I580" s="10">
        <f>(C580-VLOOKUP(G580,Riders!$A$2:$E$7777,4,FALSE))/365</f>
        <v>34.131506849315066</v>
      </c>
      <c r="J580">
        <v>5</v>
      </c>
      <c r="K580">
        <v>1</v>
      </c>
      <c r="L580" s="15">
        <v>9.8789999999999996</v>
      </c>
      <c r="M580" s="126">
        <f>IF(L580="","",3.6*200/(L580))</f>
        <v>72.881870634679629</v>
      </c>
      <c r="P580" s="126" t="str">
        <f>IF(O580="","",3.6*200/(O580))</f>
        <v/>
      </c>
      <c r="S580" s="126" t="str">
        <f>IF(R580="","",3.6*200/(R580))</f>
        <v/>
      </c>
    </row>
    <row r="581" spans="1:19">
      <c r="A581" s="1" t="s">
        <v>1144</v>
      </c>
      <c r="B581" s="1">
        <v>2021</v>
      </c>
      <c r="C581" s="76">
        <v>44412</v>
      </c>
      <c r="D581" s="1" t="s">
        <v>189</v>
      </c>
      <c r="E581" s="25" t="s">
        <v>1158</v>
      </c>
      <c r="F581">
        <v>1</v>
      </c>
      <c r="G581" t="s">
        <v>126</v>
      </c>
      <c r="H581" t="s">
        <v>102</v>
      </c>
      <c r="I581" s="10">
        <f>(C581-VLOOKUP(G581,Riders!$A$2:$E$7777,4,FALSE))/365</f>
        <v>22.87945205479452</v>
      </c>
      <c r="J581">
        <v>6</v>
      </c>
      <c r="K581">
        <v>2</v>
      </c>
      <c r="L581" s="15">
        <v>10.030999999999999</v>
      </c>
      <c r="M581" s="126">
        <f>IF(L581="","",3.6*200/(L581))</f>
        <v>71.777489781676806</v>
      </c>
      <c r="P581" s="126" t="str">
        <f>IF(O581="","",3.6*200/(O581))</f>
        <v/>
      </c>
      <c r="S581" s="126" t="str">
        <f>IF(R581="","",3.6*200/(R581))</f>
        <v/>
      </c>
    </row>
    <row r="582" spans="1:19">
      <c r="A582" s="1" t="s">
        <v>1144</v>
      </c>
      <c r="B582" s="1">
        <v>2021</v>
      </c>
      <c r="C582" s="76">
        <v>44412</v>
      </c>
      <c r="D582" s="1" t="s">
        <v>189</v>
      </c>
      <c r="E582" s="25" t="s">
        <v>1158</v>
      </c>
      <c r="F582">
        <v>1</v>
      </c>
      <c r="G582" t="s">
        <v>97</v>
      </c>
      <c r="H582" t="s">
        <v>26</v>
      </c>
      <c r="I582" s="10">
        <f>(C582-VLOOKUP(G582,Riders!$A$2:$E$7777,4,FALSE))/365</f>
        <v>24.312328767123287</v>
      </c>
      <c r="J582">
        <v>7</v>
      </c>
      <c r="K582">
        <v>3</v>
      </c>
      <c r="L582" s="15">
        <v>10.674999999999999</v>
      </c>
      <c r="M582" s="126">
        <f>IF(L582="","",3.6*200/(L582))</f>
        <v>67.44730679156909</v>
      </c>
      <c r="P582" s="126" t="str">
        <f>IF(O582="","",3.6*200/(O582))</f>
        <v/>
      </c>
      <c r="S582" s="126" t="str">
        <f>IF(R582="","",3.6*200/(R582))</f>
        <v/>
      </c>
    </row>
    <row r="583" spans="1:19">
      <c r="A583" s="1" t="s">
        <v>1144</v>
      </c>
      <c r="B583" s="1">
        <v>2021</v>
      </c>
      <c r="C583" s="76">
        <v>44412</v>
      </c>
      <c r="D583" s="1" t="s">
        <v>189</v>
      </c>
      <c r="E583" s="25" t="s">
        <v>1158</v>
      </c>
      <c r="F583">
        <v>1</v>
      </c>
      <c r="G583" t="s">
        <v>190</v>
      </c>
      <c r="H583" t="s">
        <v>111</v>
      </c>
      <c r="I583" s="10">
        <f>(C583-VLOOKUP(G583,Riders!$A$2:$E$7777,4,FALSE))/365</f>
        <v>33.389041095890413</v>
      </c>
      <c r="J583">
        <v>8</v>
      </c>
      <c r="K583">
        <v>4</v>
      </c>
      <c r="L583" s="15">
        <v>11.553999999999998</v>
      </c>
      <c r="M583" s="126">
        <f>IF(L583="","",3.6*200/(L583))</f>
        <v>62.316081010905322</v>
      </c>
      <c r="P583" s="126" t="str">
        <f>IF(O583="","",3.6*200/(O583))</f>
        <v/>
      </c>
      <c r="S583" s="126" t="str">
        <f>IF(R583="","",3.6*200/(R583))</f>
        <v/>
      </c>
    </row>
    <row r="584" spans="1:19">
      <c r="A584" s="1" t="s">
        <v>1144</v>
      </c>
      <c r="B584" s="1">
        <v>2021</v>
      </c>
      <c r="C584" s="76">
        <v>44412</v>
      </c>
      <c r="D584" s="1" t="s">
        <v>189</v>
      </c>
      <c r="E584" s="25" t="s">
        <v>538</v>
      </c>
      <c r="F584">
        <v>1</v>
      </c>
      <c r="G584" t="s">
        <v>21</v>
      </c>
      <c r="H584" t="s">
        <v>22</v>
      </c>
      <c r="I584" s="10">
        <f>(C584-VLOOKUP(G584,Riders!$A$2:$E$7777,4,FALSE))/365</f>
        <v>28.405479452054795</v>
      </c>
      <c r="J584">
        <v>2</v>
      </c>
      <c r="K584">
        <v>1</v>
      </c>
      <c r="L584" s="15">
        <v>9.6920000000000002</v>
      </c>
      <c r="M584" s="126">
        <f>IF(L584="","",3.6*200/(L584))</f>
        <v>74.288072637226577</v>
      </c>
      <c r="N584">
        <v>1</v>
      </c>
      <c r="O584">
        <v>9.7859999999999996</v>
      </c>
      <c r="P584" s="126">
        <f>IF(O584="","",3.6*200/(O584))</f>
        <v>73.574494175352541</v>
      </c>
      <c r="S584" s="126" t="str">
        <f>IF(R584="","",3.6*200/(R584))</f>
        <v/>
      </c>
    </row>
    <row r="585" spans="1:19">
      <c r="A585" s="1" t="s">
        <v>1144</v>
      </c>
      <c r="B585" s="1">
        <v>2021</v>
      </c>
      <c r="C585" s="76">
        <v>44412</v>
      </c>
      <c r="D585" s="1" t="s">
        <v>189</v>
      </c>
      <c r="E585" s="25" t="s">
        <v>538</v>
      </c>
      <c r="F585">
        <v>1</v>
      </c>
      <c r="G585" t="s">
        <v>195</v>
      </c>
      <c r="H585" t="s">
        <v>1145</v>
      </c>
      <c r="I585" s="10">
        <f>(C585-VLOOKUP(G585,Riders!$A$2:$E$7777,4,FALSE))/365</f>
        <v>35.391780821917806</v>
      </c>
      <c r="J585">
        <v>4</v>
      </c>
      <c r="K585">
        <v>2</v>
      </c>
      <c r="L585" s="15">
        <v>9.7989999999999995</v>
      </c>
      <c r="M585" s="126">
        <f>IF(L585="","",3.6*200/(L585))</f>
        <v>73.476885396469029</v>
      </c>
      <c r="N585">
        <v>2</v>
      </c>
      <c r="O585">
        <v>9.7959999999999994</v>
      </c>
      <c r="P585" s="126">
        <f>IF(O585="","",3.6*200/(O585))</f>
        <v>73.499387505104124</v>
      </c>
      <c r="S585" s="126" t="str">
        <f>IF(R585="","",3.6*200/(R585))</f>
        <v/>
      </c>
    </row>
    <row r="586" spans="1:19">
      <c r="A586" s="1" t="s">
        <v>1144</v>
      </c>
      <c r="B586" s="1">
        <v>2021</v>
      </c>
      <c r="C586" s="76">
        <v>44412</v>
      </c>
      <c r="D586" s="1" t="s">
        <v>189</v>
      </c>
      <c r="E586" s="25" t="s">
        <v>538</v>
      </c>
      <c r="F586">
        <v>2</v>
      </c>
      <c r="G586" t="s">
        <v>90</v>
      </c>
      <c r="H586" t="s">
        <v>22</v>
      </c>
      <c r="I586" s="10">
        <f>(C586-VLOOKUP(G586,Riders!$A$2:$E$7777,4,FALSE))/365</f>
        <v>24.408219178082192</v>
      </c>
      <c r="J586">
        <v>1</v>
      </c>
      <c r="K586">
        <v>1</v>
      </c>
      <c r="L586" s="15">
        <v>9.7469999999999999</v>
      </c>
      <c r="M586" s="126">
        <f>IF(L586="","",3.6*200/(L586))</f>
        <v>73.868882733148666</v>
      </c>
      <c r="N586">
        <v>1</v>
      </c>
      <c r="O586">
        <v>9.7840000000000007</v>
      </c>
      <c r="P586" s="126">
        <f>IF(O586="","",3.6*200/(O586))</f>
        <v>73.589533932951753</v>
      </c>
      <c r="S586" s="126" t="str">
        <f>IF(R586="","",3.6*200/(R586))</f>
        <v/>
      </c>
    </row>
    <row r="587" spans="1:19">
      <c r="A587" s="1" t="s">
        <v>1144</v>
      </c>
      <c r="B587" s="1">
        <v>2021</v>
      </c>
      <c r="C587" s="76">
        <v>44412</v>
      </c>
      <c r="D587" s="1" t="s">
        <v>189</v>
      </c>
      <c r="E587" s="25" t="s">
        <v>538</v>
      </c>
      <c r="F587">
        <v>2</v>
      </c>
      <c r="G587" t="s">
        <v>110</v>
      </c>
      <c r="H587" t="s">
        <v>111</v>
      </c>
      <c r="I587" s="10">
        <f>(C587-VLOOKUP(G587,Riders!$A$2:$E$7777,4,FALSE))/365</f>
        <v>24.298630136986301</v>
      </c>
      <c r="J587">
        <v>3</v>
      </c>
      <c r="K587">
        <v>2</v>
      </c>
      <c r="L587" s="15">
        <v>9.8140000000000001</v>
      </c>
      <c r="M587" s="126">
        <f>IF(L587="","",3.6*200/(L587))</f>
        <v>73.364581210515595</v>
      </c>
      <c r="N587">
        <v>2</v>
      </c>
      <c r="O587">
        <v>9.8260000000000005</v>
      </c>
      <c r="P587" s="126">
        <f>IF(O587="","",3.6*200/(O587))</f>
        <v>73.274984734378179</v>
      </c>
      <c r="S587" s="126" t="str">
        <f>IF(R587="","",3.6*200/(R587))</f>
        <v/>
      </c>
    </row>
    <row r="588" spans="1:19">
      <c r="A588" s="1" t="s">
        <v>1144</v>
      </c>
      <c r="B588" s="1">
        <v>2021</v>
      </c>
      <c r="C588" s="76">
        <v>44412</v>
      </c>
      <c r="D588" s="1" t="s">
        <v>189</v>
      </c>
      <c r="E588" s="25" t="s">
        <v>62</v>
      </c>
      <c r="F588" t="s">
        <v>539</v>
      </c>
      <c r="G588" t="s">
        <v>90</v>
      </c>
      <c r="H588" t="s">
        <v>22</v>
      </c>
      <c r="I588" s="10">
        <f>(C588-VLOOKUP(G588,Riders!$A$2:$E$7777,4,FALSE))/365</f>
        <v>24.408219178082192</v>
      </c>
      <c r="J588">
        <v>1</v>
      </c>
      <c r="K588">
        <v>2</v>
      </c>
      <c r="L588" s="15">
        <v>9.7360000000000007</v>
      </c>
      <c r="M588" s="126">
        <f>IF(L588="","",3.6*200/(L588))</f>
        <v>73.952341824157756</v>
      </c>
      <c r="N588">
        <v>1</v>
      </c>
      <c r="O588">
        <v>9.7759999999999998</v>
      </c>
      <c r="P588" s="126">
        <f>IF(O588="","",3.6*200/(O588))</f>
        <v>73.649754500818332</v>
      </c>
      <c r="Q588">
        <v>1</v>
      </c>
      <c r="R588">
        <v>10.680999999999999</v>
      </c>
      <c r="S588" s="126">
        <f>IF(R588="","",3.6*200/(R588))</f>
        <v>67.409418593764627</v>
      </c>
    </row>
    <row r="589" spans="1:19">
      <c r="A589" s="1" t="s">
        <v>1144</v>
      </c>
      <c r="B589" s="1">
        <v>2021</v>
      </c>
      <c r="C589" s="76">
        <v>44412</v>
      </c>
      <c r="D589" s="1" t="s">
        <v>189</v>
      </c>
      <c r="E589" s="25" t="s">
        <v>62</v>
      </c>
      <c r="F589" t="s">
        <v>539</v>
      </c>
      <c r="G589" t="s">
        <v>21</v>
      </c>
      <c r="H589" t="s">
        <v>22</v>
      </c>
      <c r="I589" s="10">
        <f>(C589-VLOOKUP(G589,Riders!$A$2:$E$7777,4,FALSE))/365</f>
        <v>28.405479452054795</v>
      </c>
      <c r="J589">
        <v>2</v>
      </c>
      <c r="K589">
        <v>1</v>
      </c>
      <c r="L589" s="15">
        <v>9.7240000000000002</v>
      </c>
      <c r="M589" s="126">
        <f>IF(L589="","",3.6*200/(L589))</f>
        <v>74.043603455368157</v>
      </c>
      <c r="N589">
        <v>2</v>
      </c>
      <c r="O589">
        <v>9.7910000000000004</v>
      </c>
      <c r="P589" s="126">
        <f>IF(O589="","",3.6*200/(O589))</f>
        <v>73.53692166275151</v>
      </c>
      <c r="Q589">
        <v>2</v>
      </c>
      <c r="R589">
        <v>10.888999999999999</v>
      </c>
      <c r="S589" s="126">
        <f>IF(R589="","",3.6*200/(R589))</f>
        <v>66.121774267609524</v>
      </c>
    </row>
    <row r="590" spans="1:19">
      <c r="A590" s="1" t="s">
        <v>1144</v>
      </c>
      <c r="B590" s="1">
        <v>2021</v>
      </c>
      <c r="C590" s="76">
        <v>44412</v>
      </c>
      <c r="D590" s="1" t="s">
        <v>189</v>
      </c>
      <c r="E590" s="25" t="s">
        <v>62</v>
      </c>
      <c r="F590" t="s">
        <v>540</v>
      </c>
      <c r="G590" t="s">
        <v>110</v>
      </c>
      <c r="H590" t="s">
        <v>111</v>
      </c>
      <c r="I590" s="10">
        <f>(C590-VLOOKUP(G590,Riders!$A$2:$E$7777,4,FALSE))/365</f>
        <v>24.298630136986301</v>
      </c>
      <c r="J590">
        <v>3</v>
      </c>
      <c r="K590">
        <v>1</v>
      </c>
      <c r="L590" s="15">
        <v>9.7859999999999996</v>
      </c>
      <c r="M590" s="126">
        <f>IF(L590="","",3.6*200/(L590))</f>
        <v>73.574494175352541</v>
      </c>
      <c r="N590">
        <v>1</v>
      </c>
      <c r="O590">
        <v>9.9429999999999996</v>
      </c>
      <c r="P590" s="126">
        <f>IF(O590="","",3.6*200/(O590))</f>
        <v>72.412752690334912</v>
      </c>
      <c r="S590" s="126" t="str">
        <f>IF(R590="","",3.6*200/(R590))</f>
        <v/>
      </c>
    </row>
    <row r="591" spans="1:19">
      <c r="A591" s="1" t="s">
        <v>1144</v>
      </c>
      <c r="B591" s="1">
        <v>2021</v>
      </c>
      <c r="C591" s="76">
        <v>44412</v>
      </c>
      <c r="D591" s="1" t="s">
        <v>189</v>
      </c>
      <c r="E591" s="25" t="s">
        <v>62</v>
      </c>
      <c r="F591" t="s">
        <v>540</v>
      </c>
      <c r="G591" t="s">
        <v>195</v>
      </c>
      <c r="H591" t="s">
        <v>1145</v>
      </c>
      <c r="I591" s="10">
        <f>(C591-VLOOKUP(G591,Riders!$A$2:$E$7777,4,FALSE))/365</f>
        <v>35.391780821917806</v>
      </c>
      <c r="J591">
        <v>4</v>
      </c>
      <c r="K591">
        <v>2</v>
      </c>
      <c r="L591" s="15">
        <v>10.272</v>
      </c>
      <c r="M591" s="126">
        <f>IF(L591="","",3.6*200/(L591))</f>
        <v>70.09345794392523</v>
      </c>
      <c r="N591">
        <v>2</v>
      </c>
      <c r="O591">
        <v>9.9580000000000002</v>
      </c>
      <c r="P591" s="126">
        <f>IF(O591="","",3.6*200/(O591))</f>
        <v>72.303675436834709</v>
      </c>
      <c r="S591" s="126" t="str">
        <f>IF(R591="","",3.6*200/(R591))</f>
        <v/>
      </c>
    </row>
    <row r="592" spans="1:19">
      <c r="A592" s="4" t="s">
        <v>866</v>
      </c>
      <c r="B592" s="4">
        <v>2021</v>
      </c>
      <c r="C592" s="5">
        <v>44388</v>
      </c>
      <c r="D592" s="4" t="s">
        <v>64</v>
      </c>
      <c r="E592" s="22" t="s">
        <v>533</v>
      </c>
      <c r="F592">
        <v>1</v>
      </c>
      <c r="G592" t="s">
        <v>867</v>
      </c>
      <c r="H592" t="s">
        <v>868</v>
      </c>
      <c r="I592" s="10">
        <f>(C592-VLOOKUP(G592,Riders!$A$2:$E$7777,4,FALSE))/365</f>
        <v>22.509589041095889</v>
      </c>
      <c r="J592">
        <v>11</v>
      </c>
      <c r="K592">
        <v>1</v>
      </c>
      <c r="L592" s="15">
        <v>10.500999999999999</v>
      </c>
      <c r="M592" s="126">
        <f>IF(L592="","",3.6*200/(L592))</f>
        <v>68.564898581087519</v>
      </c>
      <c r="P592" s="126" t="str">
        <f>IF(O592="","",3.6*200/(O592))</f>
        <v/>
      </c>
      <c r="S592" s="126" t="str">
        <f>IF(R592="","",3.6*200/(R592))</f>
        <v/>
      </c>
    </row>
    <row r="593" spans="1:19">
      <c r="A593" s="4" t="s">
        <v>866</v>
      </c>
      <c r="B593" s="4">
        <v>2021</v>
      </c>
      <c r="C593" s="5">
        <v>44388</v>
      </c>
      <c r="D593" s="4" t="s">
        <v>64</v>
      </c>
      <c r="E593" s="22" t="s">
        <v>533</v>
      </c>
      <c r="F593">
        <v>1</v>
      </c>
      <c r="G593" t="s">
        <v>873</v>
      </c>
      <c r="H593" t="s">
        <v>874</v>
      </c>
      <c r="I593" s="10">
        <f>(C593-VLOOKUP(G593,Riders!$A$2:$E$7777,4,FALSE))/365</f>
        <v>20.306849315068494</v>
      </c>
      <c r="J593">
        <v>23</v>
      </c>
      <c r="K593">
        <v>2</v>
      </c>
      <c r="L593" s="15">
        <v>10.583</v>
      </c>
      <c r="M593" s="126">
        <f>IF(L593="","",3.6*200/(L593))</f>
        <v>68.033638854767077</v>
      </c>
      <c r="P593" s="126" t="str">
        <f>IF(O593="","",3.6*200/(O593))</f>
        <v/>
      </c>
      <c r="S593" s="126" t="str">
        <f>IF(R593="","",3.6*200/(R593))</f>
        <v/>
      </c>
    </row>
    <row r="594" spans="1:19">
      <c r="A594" s="4" t="s">
        <v>866</v>
      </c>
      <c r="B594" s="4">
        <v>2021</v>
      </c>
      <c r="C594" s="5">
        <v>44388</v>
      </c>
      <c r="D594" s="4" t="s">
        <v>64</v>
      </c>
      <c r="E594" s="22" t="s">
        <v>533</v>
      </c>
      <c r="F594">
        <v>2</v>
      </c>
      <c r="G594" t="s">
        <v>1267</v>
      </c>
      <c r="H594" t="s">
        <v>28</v>
      </c>
      <c r="I594" s="10">
        <f>(C594-VLOOKUP(G594,Riders!$A$2:$E$7777,4,FALSE))/365</f>
        <v>20.265753424657536</v>
      </c>
      <c r="J594">
        <v>12</v>
      </c>
      <c r="K594">
        <v>1</v>
      </c>
      <c r="L594" s="15">
        <v>10.507</v>
      </c>
      <c r="M594" s="126">
        <f>IF(L594="","",3.6*200/(L594))</f>
        <v>68.525744741600846</v>
      </c>
      <c r="P594" s="126" t="str">
        <f>IF(O594="","",3.6*200/(O594))</f>
        <v/>
      </c>
      <c r="S594" s="126" t="str">
        <f>IF(R594="","",3.6*200/(R594))</f>
        <v/>
      </c>
    </row>
    <row r="595" spans="1:19">
      <c r="A595" s="4" t="s">
        <v>866</v>
      </c>
      <c r="B595" s="4">
        <v>2021</v>
      </c>
      <c r="C595" s="5">
        <v>44388</v>
      </c>
      <c r="D595" s="4" t="s">
        <v>64</v>
      </c>
      <c r="E595" s="22" t="s">
        <v>533</v>
      </c>
      <c r="F595">
        <v>2</v>
      </c>
      <c r="G595" t="s">
        <v>109</v>
      </c>
      <c r="H595" t="s">
        <v>59</v>
      </c>
      <c r="I595" s="10">
        <f>(C595-VLOOKUP(G595,Riders!$A$2:$E$7777,4,FALSE))/365</f>
        <v>20.350684931506848</v>
      </c>
      <c r="J595">
        <v>22</v>
      </c>
      <c r="K595">
        <v>2</v>
      </c>
      <c r="L595" s="15">
        <v>10.597999999999999</v>
      </c>
      <c r="M595" s="126">
        <f>IF(L595="","",3.6*200/(L595))</f>
        <v>67.937346669182872</v>
      </c>
      <c r="P595" s="126" t="str">
        <f>IF(O595="","",3.6*200/(O595))</f>
        <v/>
      </c>
      <c r="S595" s="126" t="str">
        <f>IF(R595="","",3.6*200/(R595))</f>
        <v/>
      </c>
    </row>
    <row r="596" spans="1:19">
      <c r="A596" s="4" t="s">
        <v>866</v>
      </c>
      <c r="B596" s="4">
        <v>2021</v>
      </c>
      <c r="C596" s="5">
        <v>44388</v>
      </c>
      <c r="D596" s="4" t="s">
        <v>64</v>
      </c>
      <c r="E596" s="22" t="s">
        <v>533</v>
      </c>
      <c r="F596">
        <v>3</v>
      </c>
      <c r="G596" t="s">
        <v>55</v>
      </c>
      <c r="H596" t="s">
        <v>56</v>
      </c>
      <c r="I596" s="10">
        <f>(C596-VLOOKUP(G596,Riders!$A$2:$E$7777,4,FALSE))/365</f>
        <v>21.495890410958904</v>
      </c>
      <c r="J596">
        <v>13</v>
      </c>
      <c r="K596">
        <v>1</v>
      </c>
      <c r="L596" s="15">
        <v>10.414</v>
      </c>
      <c r="M596" s="126">
        <f>IF(L596="","",3.6*200/(L596))</f>
        <v>69.137699251008257</v>
      </c>
      <c r="P596" s="126" t="str">
        <f>IF(O596="","",3.6*200/(O596))</f>
        <v/>
      </c>
      <c r="S596" s="126" t="str">
        <f>IF(R596="","",3.6*200/(R596))</f>
        <v/>
      </c>
    </row>
    <row r="597" spans="1:19">
      <c r="A597" s="4" t="s">
        <v>866</v>
      </c>
      <c r="B597" s="4">
        <v>2021</v>
      </c>
      <c r="C597" s="5">
        <v>44388</v>
      </c>
      <c r="D597" s="4" t="s">
        <v>64</v>
      </c>
      <c r="E597" s="22" t="s">
        <v>533</v>
      </c>
      <c r="F597">
        <v>3</v>
      </c>
      <c r="G597" t="s">
        <v>822</v>
      </c>
      <c r="H597" t="s">
        <v>205</v>
      </c>
      <c r="I597" s="10">
        <f>(C597-VLOOKUP(G597,Riders!$A$2:$E$7777,4,FALSE))/365</f>
        <v>19.153424657534245</v>
      </c>
      <c r="J597">
        <v>21</v>
      </c>
      <c r="K597">
        <v>2</v>
      </c>
      <c r="L597" s="15">
        <v>10.464</v>
      </c>
      <c r="M597" s="126">
        <f>IF(L597="","",3.6*200/(L597))</f>
        <v>68.807339449541288</v>
      </c>
      <c r="P597" s="126" t="str">
        <f>IF(O597="","",3.6*200/(O597))</f>
        <v/>
      </c>
      <c r="S597" s="126" t="str">
        <f>IF(R597="","",3.6*200/(R597))</f>
        <v/>
      </c>
    </row>
    <row r="598" spans="1:19">
      <c r="A598" s="4" t="s">
        <v>866</v>
      </c>
      <c r="B598" s="4">
        <v>2021</v>
      </c>
      <c r="C598" s="5">
        <v>44388</v>
      </c>
      <c r="D598" s="4" t="s">
        <v>64</v>
      </c>
      <c r="E598" s="22" t="s">
        <v>533</v>
      </c>
      <c r="F598">
        <v>4</v>
      </c>
      <c r="G598" t="s">
        <v>830</v>
      </c>
      <c r="H598" t="s">
        <v>186</v>
      </c>
      <c r="I598" s="10">
        <f>(C598-VLOOKUP(G598,Riders!$A$2:$E$7777,4,FALSE))/365</f>
        <v>21.063013698630137</v>
      </c>
      <c r="J598">
        <v>20</v>
      </c>
      <c r="K598">
        <v>2</v>
      </c>
      <c r="L598" s="15">
        <v>10.593</v>
      </c>
      <c r="M598" s="126">
        <f>IF(L598="","",3.6*200/(L598))</f>
        <v>67.969413763806287</v>
      </c>
      <c r="P598" s="126" t="str">
        <f>IF(O598="","",3.6*200/(O598))</f>
        <v/>
      </c>
      <c r="S598" s="126" t="str">
        <f>IF(R598="","",3.6*200/(R598))</f>
        <v/>
      </c>
    </row>
    <row r="599" spans="1:19">
      <c r="A599" s="4" t="s">
        <v>866</v>
      </c>
      <c r="B599" s="4">
        <v>2021</v>
      </c>
      <c r="C599" s="5">
        <v>44388</v>
      </c>
      <c r="D599" s="4" t="s">
        <v>64</v>
      </c>
      <c r="E599" s="22" t="s">
        <v>533</v>
      </c>
      <c r="F599">
        <v>5</v>
      </c>
      <c r="G599" t="s">
        <v>185</v>
      </c>
      <c r="H599" t="s">
        <v>186</v>
      </c>
      <c r="I599" s="10">
        <f>(C599-VLOOKUP(G599,Riders!$A$2:$E$7777,4,FALSE))/365</f>
        <v>26.18082191780822</v>
      </c>
      <c r="J599">
        <v>15</v>
      </c>
      <c r="K599">
        <v>1</v>
      </c>
      <c r="L599" s="15">
        <v>10.371</v>
      </c>
      <c r="M599" s="126">
        <f>IF(L599="","",3.6*200/(L599))</f>
        <v>69.424356378362745</v>
      </c>
      <c r="P599" s="126" t="str">
        <f>IF(O599="","",3.6*200/(O599))</f>
        <v/>
      </c>
      <c r="S599" s="126" t="str">
        <f>IF(R599="","",3.6*200/(R599))</f>
        <v/>
      </c>
    </row>
    <row r="600" spans="1:19">
      <c r="A600" s="4" t="s">
        <v>866</v>
      </c>
      <c r="B600" s="4">
        <v>2021</v>
      </c>
      <c r="C600" s="5">
        <v>44388</v>
      </c>
      <c r="D600" s="4" t="s">
        <v>64</v>
      </c>
      <c r="E600" s="22" t="s">
        <v>533</v>
      </c>
      <c r="F600">
        <v>5</v>
      </c>
      <c r="G600" t="s">
        <v>69</v>
      </c>
      <c r="H600" t="s">
        <v>59</v>
      </c>
      <c r="I600" s="10" t="e">
        <f>(C600-VLOOKUP(G600,Riders!$A$2:$E$7777,4,FALSE))/365</f>
        <v>#N/A</v>
      </c>
      <c r="J600">
        <v>19</v>
      </c>
      <c r="K600">
        <v>2</v>
      </c>
      <c r="L600" s="15">
        <v>11.252000000000001</v>
      </c>
      <c r="M600" s="126">
        <f>IF(L600="","",3.6*200/(L600))</f>
        <v>63.988624244578737</v>
      </c>
      <c r="P600" s="126" t="str">
        <f>IF(O600="","",3.6*200/(O600))</f>
        <v/>
      </c>
      <c r="S600" s="126" t="str">
        <f>IF(R600="","",3.6*200/(R600))</f>
        <v/>
      </c>
    </row>
    <row r="601" spans="1:19">
      <c r="A601" s="4" t="s">
        <v>866</v>
      </c>
      <c r="B601" s="4">
        <v>2021</v>
      </c>
      <c r="C601" s="5">
        <v>44388</v>
      </c>
      <c r="D601" s="4" t="s">
        <v>64</v>
      </c>
      <c r="E601" s="22" t="s">
        <v>533</v>
      </c>
      <c r="F601">
        <v>6</v>
      </c>
      <c r="G601" t="s">
        <v>869</v>
      </c>
      <c r="H601" t="s">
        <v>868</v>
      </c>
      <c r="I601" s="10">
        <f>(C601-VLOOKUP(G601,Riders!$A$2:$E$7777,4,FALSE))/365</f>
        <v>22.427397260273974</v>
      </c>
      <c r="J601">
        <v>8</v>
      </c>
      <c r="K601">
        <v>1</v>
      </c>
      <c r="L601" s="15">
        <v>10.704000000000001</v>
      </c>
      <c r="M601" s="126">
        <f>IF(L601="","",3.6*200/(L601))</f>
        <v>67.264573991031384</v>
      </c>
      <c r="P601" s="126" t="str">
        <f>IF(O601="","",3.6*200/(O601))</f>
        <v/>
      </c>
      <c r="S601" s="126" t="str">
        <f>IF(R601="","",3.6*200/(R601))</f>
        <v/>
      </c>
    </row>
    <row r="602" spans="1:19">
      <c r="A602" s="4" t="s">
        <v>866</v>
      </c>
      <c r="B602" s="4">
        <v>2021</v>
      </c>
      <c r="C602" s="5">
        <v>44388</v>
      </c>
      <c r="D602" s="4" t="s">
        <v>64</v>
      </c>
      <c r="E602" s="22" t="s">
        <v>533</v>
      </c>
      <c r="F602">
        <v>6</v>
      </c>
      <c r="G602" t="s">
        <v>204</v>
      </c>
      <c r="H602" t="s">
        <v>205</v>
      </c>
      <c r="I602" s="10">
        <f>(C602-VLOOKUP(G602,Riders!$A$2:$E$7777,4,FALSE))/365</f>
        <v>23.547945205479451</v>
      </c>
      <c r="J602">
        <v>17</v>
      </c>
      <c r="K602">
        <v>2</v>
      </c>
      <c r="L602" s="15">
        <v>11.645000000000001</v>
      </c>
      <c r="M602" s="126">
        <f>IF(L602="","",3.6*200/(L602))</f>
        <v>61.829111206526399</v>
      </c>
      <c r="P602" s="126" t="str">
        <f>IF(O602="","",3.6*200/(O602))</f>
        <v/>
      </c>
      <c r="S602" s="126" t="str">
        <f>IF(R602="","",3.6*200/(R602))</f>
        <v/>
      </c>
    </row>
    <row r="603" spans="1:19">
      <c r="A603" s="4" t="s">
        <v>866</v>
      </c>
      <c r="B603" s="4">
        <v>2021</v>
      </c>
      <c r="C603" s="5">
        <v>44388</v>
      </c>
      <c r="D603" s="4" t="s">
        <v>64</v>
      </c>
      <c r="E603" s="22" t="s">
        <v>533</v>
      </c>
      <c r="F603">
        <v>7</v>
      </c>
      <c r="G603" t="s">
        <v>23</v>
      </c>
      <c r="H603" t="s">
        <v>24</v>
      </c>
      <c r="I603" s="10">
        <f>(C603-VLOOKUP(G603,Riders!$A$2:$E$7777,4,FALSE))/365</f>
        <v>19.734246575342464</v>
      </c>
      <c r="J603">
        <v>18</v>
      </c>
      <c r="K603">
        <v>2</v>
      </c>
      <c r="L603" s="15">
        <v>10.524000000000001</v>
      </c>
      <c r="M603" s="126">
        <f>IF(L603="","",3.6*200/(L603))</f>
        <v>68.415051311288479</v>
      </c>
      <c r="P603" s="126" t="str">
        <f>IF(O603="","",3.6*200/(O603))</f>
        <v/>
      </c>
      <c r="S603" s="126" t="str">
        <f>IF(R603="","",3.6*200/(R603))</f>
        <v/>
      </c>
    </row>
    <row r="604" spans="1:19">
      <c r="A604" s="4" t="s">
        <v>866</v>
      </c>
      <c r="B604" s="4">
        <v>2021</v>
      </c>
      <c r="C604" s="5">
        <v>44388</v>
      </c>
      <c r="D604" s="4" t="s">
        <v>64</v>
      </c>
      <c r="E604" s="22" t="s">
        <v>533</v>
      </c>
      <c r="F604">
        <v>7</v>
      </c>
      <c r="G604" t="s">
        <v>184</v>
      </c>
      <c r="H604" t="s">
        <v>93</v>
      </c>
      <c r="I604" s="10">
        <f>(C604-VLOOKUP(G604,Riders!$A$2:$E$7777,4,FALSE))/365</f>
        <v>26.539726027397261</v>
      </c>
      <c r="J604">
        <v>16</v>
      </c>
      <c r="K604">
        <v>1</v>
      </c>
      <c r="L604" s="15">
        <v>10.467000000000001</v>
      </c>
      <c r="M604" s="126">
        <f>IF(L604="","",3.6*200/(L604))</f>
        <v>68.787618228718827</v>
      </c>
      <c r="P604" s="126" t="str">
        <f>IF(O604="","",3.6*200/(O604))</f>
        <v/>
      </c>
      <c r="S604" s="126" t="str">
        <f>IF(R604="","",3.6*200/(R604))</f>
        <v/>
      </c>
    </row>
    <row r="605" spans="1:19">
      <c r="A605" s="4" t="s">
        <v>866</v>
      </c>
      <c r="B605" s="4">
        <v>2021</v>
      </c>
      <c r="C605" s="5">
        <v>44388</v>
      </c>
      <c r="D605" s="4" t="s">
        <v>64</v>
      </c>
      <c r="E605" s="22" t="s">
        <v>533</v>
      </c>
      <c r="F605">
        <v>4</v>
      </c>
      <c r="G605" t="s">
        <v>173</v>
      </c>
      <c r="H605" t="s">
        <v>80</v>
      </c>
      <c r="I605" s="10">
        <f>(C605-VLOOKUP(G605,Riders!$A$2:$E$7777,4,FALSE))/365</f>
        <v>19.698630136986303</v>
      </c>
      <c r="J605">
        <v>14</v>
      </c>
      <c r="K605">
        <v>1</v>
      </c>
      <c r="L605" s="15">
        <v>10.46</v>
      </c>
      <c r="M605" s="126">
        <f>IF(L605="","",3.6*200/(L605))</f>
        <v>68.833652007648183</v>
      </c>
      <c r="P605" s="126" t="str">
        <f>IF(O605="","",3.6*200/(O605))</f>
        <v/>
      </c>
      <c r="S605" s="126" t="str">
        <f>IF(R605="","",3.6*200/(R605))</f>
        <v/>
      </c>
    </row>
    <row r="606" spans="1:19">
      <c r="A606" s="4" t="s">
        <v>866</v>
      </c>
      <c r="B606" s="4">
        <v>2021</v>
      </c>
      <c r="C606" s="5">
        <v>44388</v>
      </c>
      <c r="D606" s="4" t="s">
        <v>64</v>
      </c>
      <c r="E606" s="22" t="s">
        <v>536</v>
      </c>
      <c r="F606">
        <v>5</v>
      </c>
      <c r="G606" t="s">
        <v>68</v>
      </c>
      <c r="H606" t="s">
        <v>28</v>
      </c>
      <c r="I606" s="10">
        <f>(C606-VLOOKUP(G606,Riders!$A$2:$E$7777,4,FALSE))/365</f>
        <v>20.958904109589042</v>
      </c>
      <c r="J606">
        <v>5</v>
      </c>
      <c r="K606">
        <v>1</v>
      </c>
      <c r="L606" s="15">
        <v>10.17</v>
      </c>
      <c r="M606" s="126">
        <f>IF(L606="","",3.6*200/(L606))</f>
        <v>70.796460176991147</v>
      </c>
      <c r="P606" s="126" t="str">
        <f>IF(O606="","",3.6*200/(O606))</f>
        <v/>
      </c>
      <c r="S606" s="126" t="str">
        <f>IF(R606="","",3.6*200/(R606))</f>
        <v/>
      </c>
    </row>
    <row r="607" spans="1:19">
      <c r="A607" s="4" t="s">
        <v>866</v>
      </c>
      <c r="B607" s="4">
        <v>2021</v>
      </c>
      <c r="C607" s="5">
        <v>44388</v>
      </c>
      <c r="D607" s="4" t="s">
        <v>64</v>
      </c>
      <c r="E607" s="22" t="s">
        <v>536</v>
      </c>
      <c r="F607">
        <v>1</v>
      </c>
      <c r="G607" t="s">
        <v>182</v>
      </c>
      <c r="H607" t="s">
        <v>196</v>
      </c>
      <c r="I607" s="10">
        <f>(C607-VLOOKUP(G607,Riders!$A$2:$E$7777,4,FALSE))/365</f>
        <v>20.87123287671233</v>
      </c>
      <c r="J607">
        <v>2</v>
      </c>
      <c r="K607">
        <v>1</v>
      </c>
      <c r="L607" s="15">
        <v>10.396000000000001</v>
      </c>
      <c r="M607" s="126">
        <f>IF(L607="","",3.6*200/(L607))</f>
        <v>69.257406694882647</v>
      </c>
      <c r="P607" s="126" t="str">
        <f>IF(O607="","",3.6*200/(O607))</f>
        <v/>
      </c>
      <c r="S607" s="126" t="str">
        <f>IF(R607="","",3.6*200/(R607))</f>
        <v/>
      </c>
    </row>
    <row r="608" spans="1:19">
      <c r="A608" s="4" t="s">
        <v>866</v>
      </c>
      <c r="B608" s="4">
        <v>2021</v>
      </c>
      <c r="C608" s="5">
        <v>44388</v>
      </c>
      <c r="D608" s="4" t="s">
        <v>64</v>
      </c>
      <c r="E608" s="22" t="s">
        <v>536</v>
      </c>
      <c r="F608">
        <v>6</v>
      </c>
      <c r="G608" t="s">
        <v>1267</v>
      </c>
      <c r="H608" t="s">
        <v>28</v>
      </c>
      <c r="I608" s="10">
        <f>(C608-VLOOKUP(G608,Riders!$A$2:$E$7777,4,FALSE))/365</f>
        <v>20.265753424657536</v>
      </c>
      <c r="J608">
        <v>12</v>
      </c>
      <c r="K608">
        <v>2</v>
      </c>
      <c r="L608" s="15">
        <v>10.631</v>
      </c>
      <c r="M608" s="126">
        <f>IF(L608="","",3.6*200/(L608))</f>
        <v>67.726460351801336</v>
      </c>
      <c r="P608" s="126" t="str">
        <f>IF(O608="","",3.6*200/(O608))</f>
        <v/>
      </c>
      <c r="S608" s="126" t="str">
        <f>IF(R608="","",3.6*200/(R608))</f>
        <v/>
      </c>
    </row>
    <row r="609" spans="1:19">
      <c r="A609" s="4" t="s">
        <v>866</v>
      </c>
      <c r="B609" s="4">
        <v>2021</v>
      </c>
      <c r="C609" s="5">
        <v>44388</v>
      </c>
      <c r="D609" s="4" t="s">
        <v>64</v>
      </c>
      <c r="E609" s="22" t="s">
        <v>536</v>
      </c>
      <c r="F609">
        <v>2</v>
      </c>
      <c r="G609" t="s">
        <v>869</v>
      </c>
      <c r="H609" t="s">
        <v>868</v>
      </c>
      <c r="I609" s="10">
        <f>(C609-VLOOKUP(G609,Riders!$A$2:$E$7777,4,FALSE))/365</f>
        <v>22.427397260273974</v>
      </c>
      <c r="J609">
        <v>8</v>
      </c>
      <c r="K609">
        <v>1</v>
      </c>
      <c r="L609" s="15">
        <v>10.288</v>
      </c>
      <c r="M609" s="126">
        <f>IF(L609="","",3.6*200/(L609))</f>
        <v>69.984447900466563</v>
      </c>
      <c r="P609" s="126" t="str">
        <f>IF(O609="","",3.6*200/(O609))</f>
        <v/>
      </c>
      <c r="S609" s="126" t="str">
        <f>IF(R609="","",3.6*200/(R609))</f>
        <v/>
      </c>
    </row>
    <row r="610" spans="1:19">
      <c r="A610" s="4" t="s">
        <v>866</v>
      </c>
      <c r="B610" s="4">
        <v>2021</v>
      </c>
      <c r="C610" s="5">
        <v>44388</v>
      </c>
      <c r="D610" s="4" t="s">
        <v>64</v>
      </c>
      <c r="E610" s="22" t="s">
        <v>536</v>
      </c>
      <c r="F610">
        <v>2</v>
      </c>
      <c r="G610" t="s">
        <v>871</v>
      </c>
      <c r="H610" t="s">
        <v>26</v>
      </c>
      <c r="I610" s="10">
        <f>(C610-VLOOKUP(G610,Riders!$A$2:$E$7777,4,FALSE))/365</f>
        <v>33.468493150684928</v>
      </c>
      <c r="J610">
        <v>9</v>
      </c>
      <c r="K610">
        <v>2</v>
      </c>
      <c r="L610" s="15" t="s">
        <v>534</v>
      </c>
      <c r="M610" s="126"/>
      <c r="P610" s="126" t="str">
        <f>IF(O610="","",3.6*200/(O610))</f>
        <v/>
      </c>
      <c r="S610" s="126" t="str">
        <f>IF(R610="","",3.6*200/(R610))</f>
        <v/>
      </c>
    </row>
    <row r="611" spans="1:19">
      <c r="A611" s="4" t="s">
        <v>866</v>
      </c>
      <c r="B611" s="4">
        <v>2021</v>
      </c>
      <c r="C611" s="5">
        <v>44388</v>
      </c>
      <c r="D611" s="4" t="s">
        <v>64</v>
      </c>
      <c r="E611" s="22" t="s">
        <v>536</v>
      </c>
      <c r="F611">
        <v>3</v>
      </c>
      <c r="G611" t="s">
        <v>98</v>
      </c>
      <c r="H611" t="s">
        <v>42</v>
      </c>
      <c r="I611" s="10">
        <f>(C611-VLOOKUP(G611,Riders!$A$2:$E$7777,4,FALSE))/365</f>
        <v>22.717808219178082</v>
      </c>
      <c r="J611">
        <v>1</v>
      </c>
      <c r="K611">
        <v>1</v>
      </c>
      <c r="L611" s="15">
        <v>10.113</v>
      </c>
      <c r="M611" s="126">
        <f>IF(L611="","",3.6*200/(L611))</f>
        <v>71.195490952239695</v>
      </c>
      <c r="P611" s="126" t="str">
        <f>IF(O611="","",3.6*200/(O611))</f>
        <v/>
      </c>
      <c r="S611" s="126" t="str">
        <f>IF(R611="","",3.6*200/(R611))</f>
        <v/>
      </c>
    </row>
    <row r="612" spans="1:19">
      <c r="A612" s="4" t="s">
        <v>866</v>
      </c>
      <c r="B612" s="4">
        <v>2021</v>
      </c>
      <c r="C612" s="5">
        <v>44388</v>
      </c>
      <c r="D612" s="4" t="s">
        <v>64</v>
      </c>
      <c r="E612" s="22" t="s">
        <v>536</v>
      </c>
      <c r="F612">
        <v>3</v>
      </c>
      <c r="G612" t="s">
        <v>185</v>
      </c>
      <c r="H612" t="s">
        <v>186</v>
      </c>
      <c r="I612" s="10">
        <f>(C612-VLOOKUP(G612,Riders!$A$2:$E$7777,4,FALSE))/365</f>
        <v>26.18082191780822</v>
      </c>
      <c r="J612">
        <v>15</v>
      </c>
      <c r="K612">
        <v>2</v>
      </c>
      <c r="L612" s="15">
        <v>10.356999999999999</v>
      </c>
      <c r="M612" s="126">
        <f>IF(L612="","",3.6*200/(L612))</f>
        <v>69.518200251037953</v>
      </c>
      <c r="P612" s="126" t="str">
        <f>IF(O612="","",3.6*200/(O612))</f>
        <v/>
      </c>
      <c r="S612" s="126" t="str">
        <f>IF(R612="","",3.6*200/(R612))</f>
        <v/>
      </c>
    </row>
    <row r="613" spans="1:19">
      <c r="A613" s="4" t="s">
        <v>866</v>
      </c>
      <c r="B613" s="4">
        <v>2021</v>
      </c>
      <c r="C613" s="5">
        <v>44388</v>
      </c>
      <c r="D613" s="4" t="s">
        <v>64</v>
      </c>
      <c r="E613" s="22" t="s">
        <v>536</v>
      </c>
      <c r="F613">
        <v>4</v>
      </c>
      <c r="G613" t="s">
        <v>468</v>
      </c>
      <c r="H613" t="s">
        <v>26</v>
      </c>
      <c r="I613" s="10">
        <f>(C613-VLOOKUP(G613,Riders!$A$2:$E$7777,4,FALSE))/365</f>
        <v>22.463013698630139</v>
      </c>
      <c r="J613">
        <v>3</v>
      </c>
      <c r="K613">
        <v>1</v>
      </c>
      <c r="L613" s="15">
        <v>10.494</v>
      </c>
      <c r="M613" s="126">
        <f>IF(L613="","",3.6*200/(L613))</f>
        <v>68.610634648370493</v>
      </c>
      <c r="P613" s="126" t="str">
        <f>IF(O613="","",3.6*200/(O613))</f>
        <v/>
      </c>
      <c r="S613" s="126" t="str">
        <f>IF(R613="","",3.6*200/(R613))</f>
        <v/>
      </c>
    </row>
    <row r="614" spans="1:19">
      <c r="A614" s="4" t="s">
        <v>866</v>
      </c>
      <c r="B614" s="4">
        <v>2021</v>
      </c>
      <c r="C614" s="5">
        <v>44388</v>
      </c>
      <c r="D614" s="4" t="s">
        <v>64</v>
      </c>
      <c r="E614" s="22" t="s">
        <v>536</v>
      </c>
      <c r="F614">
        <v>1</v>
      </c>
      <c r="G614" t="s">
        <v>184</v>
      </c>
      <c r="H614" t="s">
        <v>93</v>
      </c>
      <c r="I614" s="10">
        <f>(C614-VLOOKUP(G614,Riders!$A$2:$E$7777,4,FALSE))/365</f>
        <v>26.539726027397261</v>
      </c>
      <c r="J614">
        <v>16</v>
      </c>
      <c r="K614">
        <v>2</v>
      </c>
      <c r="L614" s="15">
        <v>10.547000000000001</v>
      </c>
      <c r="M614" s="126">
        <f>IF(L614="","",3.6*200/(L614))</f>
        <v>68.265857589835974</v>
      </c>
      <c r="P614" s="126" t="str">
        <f>IF(O614="","",3.6*200/(O614))</f>
        <v/>
      </c>
      <c r="S614" s="126" t="str">
        <f>IF(R614="","",3.6*200/(R614))</f>
        <v/>
      </c>
    </row>
    <row r="615" spans="1:19">
      <c r="A615" s="4" t="s">
        <v>866</v>
      </c>
      <c r="B615" s="4">
        <v>2021</v>
      </c>
      <c r="C615" s="5">
        <v>44388</v>
      </c>
      <c r="D615" s="4" t="s">
        <v>64</v>
      </c>
      <c r="E615" s="22" t="s">
        <v>536</v>
      </c>
      <c r="F615">
        <v>5</v>
      </c>
      <c r="G615" t="s">
        <v>55</v>
      </c>
      <c r="H615" t="s">
        <v>56</v>
      </c>
      <c r="I615" s="10">
        <f>(C615-VLOOKUP(G615,Riders!$A$2:$E$7777,4,FALSE))/365</f>
        <v>21.495890410958904</v>
      </c>
      <c r="J615">
        <v>13</v>
      </c>
      <c r="K615">
        <v>2</v>
      </c>
      <c r="L615" s="15">
        <v>10.257999999999999</v>
      </c>
      <c r="M615" s="126">
        <f>IF(L615="","",3.6*200/(L615))</f>
        <v>70.189120686293634</v>
      </c>
      <c r="P615" s="126" t="str">
        <f>IF(O615="","",3.6*200/(O615))</f>
        <v/>
      </c>
      <c r="S615" s="126" t="str">
        <f>IF(R615="","",3.6*200/(R615))</f>
        <v/>
      </c>
    </row>
    <row r="616" spans="1:19">
      <c r="A616" s="4" t="s">
        <v>866</v>
      </c>
      <c r="B616" s="4">
        <v>2021</v>
      </c>
      <c r="C616" s="5">
        <v>44388</v>
      </c>
      <c r="D616" s="4" t="s">
        <v>64</v>
      </c>
      <c r="E616" s="22" t="s">
        <v>536</v>
      </c>
      <c r="F616">
        <v>6</v>
      </c>
      <c r="G616" t="s">
        <v>141</v>
      </c>
      <c r="H616" t="s">
        <v>93</v>
      </c>
      <c r="I616" s="10">
        <f>(C616-VLOOKUP(G616,Riders!$A$2:$E$7777,4,FALSE))/365</f>
        <v>26.273972602739725</v>
      </c>
      <c r="J616">
        <v>6</v>
      </c>
      <c r="K616">
        <v>1</v>
      </c>
      <c r="L616" s="15">
        <v>10.563000000000001</v>
      </c>
      <c r="M616" s="126">
        <f>IF(L616="","",3.6*200/(L616))</f>
        <v>68.162453848338529</v>
      </c>
      <c r="P616" s="126" t="str">
        <f>IF(O616="","",3.6*200/(O616))</f>
        <v/>
      </c>
      <c r="S616" s="126" t="str">
        <f>IF(R616="","",3.6*200/(R616))</f>
        <v/>
      </c>
    </row>
    <row r="617" spans="1:19">
      <c r="A617" s="4" t="s">
        <v>866</v>
      </c>
      <c r="B617" s="4">
        <v>2021</v>
      </c>
      <c r="C617" s="5">
        <v>44388</v>
      </c>
      <c r="D617" s="4" t="s">
        <v>64</v>
      </c>
      <c r="E617" s="22" t="s">
        <v>536</v>
      </c>
      <c r="F617">
        <v>7</v>
      </c>
      <c r="G617" t="s">
        <v>169</v>
      </c>
      <c r="H617" t="s">
        <v>80</v>
      </c>
      <c r="I617" s="10">
        <f>(C617-VLOOKUP(G617,Riders!$A$2:$E$7777,4,FALSE))/365</f>
        <v>31.043835616438358</v>
      </c>
      <c r="J617">
        <v>4</v>
      </c>
      <c r="K617">
        <v>1</v>
      </c>
      <c r="L617" s="15">
        <v>10.236000000000001</v>
      </c>
      <c r="M617" s="126">
        <f>IF(L617="","",3.6*200/(L617))</f>
        <v>70.339976553341145</v>
      </c>
      <c r="P617" s="126" t="str">
        <f>IF(O617="","",3.6*200/(O617))</f>
        <v/>
      </c>
      <c r="S617" s="126" t="str">
        <f>IF(R617="","",3.6*200/(R617))</f>
        <v/>
      </c>
    </row>
    <row r="618" spans="1:19">
      <c r="A618" s="4" t="s">
        <v>866</v>
      </c>
      <c r="B618" s="4">
        <v>2021</v>
      </c>
      <c r="C618" s="5">
        <v>44388</v>
      </c>
      <c r="D618" s="4" t="s">
        <v>64</v>
      </c>
      <c r="E618" s="22" t="s">
        <v>536</v>
      </c>
      <c r="F618">
        <v>7</v>
      </c>
      <c r="G618" t="s">
        <v>867</v>
      </c>
      <c r="H618" t="s">
        <v>868</v>
      </c>
      <c r="I618" s="10">
        <f>(C618-VLOOKUP(G618,Riders!$A$2:$E$7777,4,FALSE))/365</f>
        <v>22.509589041095889</v>
      </c>
      <c r="J618">
        <v>11</v>
      </c>
      <c r="K618">
        <v>2</v>
      </c>
      <c r="L618" s="15">
        <v>10.324</v>
      </c>
      <c r="M618" s="126">
        <f>IF(L618="","",3.6*200/(L618))</f>
        <v>69.74041069352964</v>
      </c>
      <c r="P618" s="126" t="str">
        <f>IF(O618="","",3.6*200/(O618))</f>
        <v/>
      </c>
      <c r="S618" s="126" t="str">
        <f>IF(R618="","",3.6*200/(R618))</f>
        <v/>
      </c>
    </row>
    <row r="619" spans="1:19">
      <c r="A619" s="4" t="s">
        <v>866</v>
      </c>
      <c r="B619" s="4">
        <v>2021</v>
      </c>
      <c r="C619" s="5">
        <v>44388</v>
      </c>
      <c r="D619" s="4" t="s">
        <v>64</v>
      </c>
      <c r="E619" s="22" t="s">
        <v>536</v>
      </c>
      <c r="F619">
        <v>8</v>
      </c>
      <c r="G619" t="s">
        <v>48</v>
      </c>
      <c r="H619" t="s">
        <v>42</v>
      </c>
      <c r="I619" s="10">
        <f>(C619-VLOOKUP(G619,Riders!$A$2:$E$7777,4,FALSE))/365</f>
        <v>26.994520547945207</v>
      </c>
      <c r="J619">
        <v>7</v>
      </c>
      <c r="K619">
        <v>1</v>
      </c>
      <c r="L619" s="15">
        <v>10.308</v>
      </c>
      <c r="M619" s="126">
        <f>IF(L619="","",3.6*200/(L619))</f>
        <v>69.848661233993013</v>
      </c>
      <c r="P619" s="126" t="str">
        <f>IF(O619="","",3.6*200/(O619))</f>
        <v/>
      </c>
      <c r="S619" s="126" t="str">
        <f>IF(R619="","",3.6*200/(R619))</f>
        <v/>
      </c>
    </row>
    <row r="620" spans="1:19">
      <c r="A620" s="4" t="s">
        <v>866</v>
      </c>
      <c r="B620" s="4">
        <v>2021</v>
      </c>
      <c r="C620" s="5">
        <v>44388</v>
      </c>
      <c r="D620" s="4" t="s">
        <v>64</v>
      </c>
      <c r="E620" s="22" t="s">
        <v>536</v>
      </c>
      <c r="F620">
        <v>8</v>
      </c>
      <c r="G620" t="s">
        <v>872</v>
      </c>
      <c r="H620" t="s">
        <v>196</v>
      </c>
      <c r="I620" s="10">
        <f>(C620-VLOOKUP(G620,Riders!$A$2:$E$7777,4,FALSE))/365</f>
        <v>20.712328767123289</v>
      </c>
      <c r="J620">
        <v>10</v>
      </c>
      <c r="K620">
        <v>2</v>
      </c>
      <c r="L620" s="15">
        <v>10.333</v>
      </c>
      <c r="M620" s="126">
        <f>IF(L620="","",3.6*200/(L620))</f>
        <v>69.679667086035039</v>
      </c>
      <c r="P620" s="126" t="str">
        <f>IF(O620="","",3.6*200/(O620))</f>
        <v/>
      </c>
      <c r="S620" s="126" t="str">
        <f>IF(R620="","",3.6*200/(R620))</f>
        <v/>
      </c>
    </row>
    <row r="621" spans="1:19">
      <c r="A621" s="4" t="s">
        <v>866</v>
      </c>
      <c r="B621" s="4">
        <v>2021</v>
      </c>
      <c r="C621" s="5">
        <v>44388</v>
      </c>
      <c r="D621" s="4" t="s">
        <v>64</v>
      </c>
      <c r="E621" s="22" t="s">
        <v>536</v>
      </c>
      <c r="F621">
        <v>4</v>
      </c>
      <c r="G621" t="s">
        <v>173</v>
      </c>
      <c r="H621" t="s">
        <v>80</v>
      </c>
      <c r="I621" s="10">
        <f>(C621-VLOOKUP(G621,Riders!$A$2:$E$7777,4,FALSE))/365</f>
        <v>19.698630136986303</v>
      </c>
      <c r="J621">
        <v>14</v>
      </c>
      <c r="K621">
        <v>2</v>
      </c>
      <c r="L621" s="15">
        <v>10.644</v>
      </c>
      <c r="M621" s="126">
        <f>IF(L621="","",3.6*200/(L621))</f>
        <v>67.64374295377678</v>
      </c>
      <c r="P621" s="126" t="str">
        <f>IF(O621="","",3.6*200/(O621))</f>
        <v/>
      </c>
      <c r="S621" s="126" t="str">
        <f>IF(R621="","",3.6*200/(R621))</f>
        <v/>
      </c>
    </row>
    <row r="622" spans="1:19">
      <c r="A622" s="4" t="s">
        <v>866</v>
      </c>
      <c r="B622" s="4">
        <v>2021</v>
      </c>
      <c r="C622" s="5">
        <v>44388</v>
      </c>
      <c r="D622" s="4" t="s">
        <v>64</v>
      </c>
      <c r="E622" s="22" t="s">
        <v>537</v>
      </c>
      <c r="F622">
        <v>4</v>
      </c>
      <c r="G622" t="s">
        <v>68</v>
      </c>
      <c r="H622" t="s">
        <v>28</v>
      </c>
      <c r="I622" s="10">
        <f>(C622-VLOOKUP(G622,Riders!$A$2:$E$7777,4,FALSE))/365</f>
        <v>20.958904109589042</v>
      </c>
      <c r="J622">
        <v>5</v>
      </c>
      <c r="K622">
        <v>2</v>
      </c>
      <c r="L622" s="15">
        <v>10.157</v>
      </c>
      <c r="M622" s="126">
        <f>IF(L622="","",3.6*200/(L622))</f>
        <v>70.887072954612577</v>
      </c>
      <c r="N622">
        <v>2</v>
      </c>
      <c r="O622">
        <v>10.505999999999998</v>
      </c>
      <c r="P622" s="126">
        <f>IF(O622="","",3.6*200/(O622))</f>
        <v>68.532267275842386</v>
      </c>
      <c r="S622" s="126" t="str">
        <f>IF(R622="","",3.6*200/(R622))</f>
        <v/>
      </c>
    </row>
    <row r="623" spans="1:19">
      <c r="A623" s="4" t="s">
        <v>866</v>
      </c>
      <c r="B623" s="4">
        <v>2021</v>
      </c>
      <c r="C623" s="5">
        <v>44388</v>
      </c>
      <c r="D623" s="4" t="s">
        <v>64</v>
      </c>
      <c r="E623" s="22" t="s">
        <v>537</v>
      </c>
      <c r="F623">
        <v>1</v>
      </c>
      <c r="G623" t="s">
        <v>182</v>
      </c>
      <c r="H623" t="s">
        <v>196</v>
      </c>
      <c r="I623" s="10">
        <f>(C623-VLOOKUP(G623,Riders!$A$2:$E$7777,4,FALSE))/365</f>
        <v>20.87123287671233</v>
      </c>
      <c r="J623">
        <v>2</v>
      </c>
      <c r="K623">
        <v>1</v>
      </c>
      <c r="L623" s="15">
        <v>10.24</v>
      </c>
      <c r="M623" s="126">
        <f>IF(L623="","",3.6*200/(L623))</f>
        <v>70.3125</v>
      </c>
      <c r="N623">
        <v>1</v>
      </c>
      <c r="O623">
        <v>10.105</v>
      </c>
      <c r="P623" s="126">
        <f>IF(O623="","",3.6*200/(O623))</f>
        <v>71.251855517070751</v>
      </c>
      <c r="S623" s="126" t="str">
        <f>IF(R623="","",3.6*200/(R623))</f>
        <v/>
      </c>
    </row>
    <row r="624" spans="1:19">
      <c r="A624" s="4" t="s">
        <v>866</v>
      </c>
      <c r="B624" s="4">
        <v>2021</v>
      </c>
      <c r="C624" s="5">
        <v>44388</v>
      </c>
      <c r="D624" s="4" t="s">
        <v>64</v>
      </c>
      <c r="E624" s="22" t="s">
        <v>537</v>
      </c>
      <c r="F624">
        <v>1</v>
      </c>
      <c r="G624" t="s">
        <v>48</v>
      </c>
      <c r="H624" t="s">
        <v>42</v>
      </c>
      <c r="I624" s="10">
        <f>(C624-VLOOKUP(G624,Riders!$A$2:$E$7777,4,FALSE))/365</f>
        <v>26.994520547945207</v>
      </c>
      <c r="J624">
        <v>7</v>
      </c>
      <c r="K624">
        <v>2</v>
      </c>
      <c r="L624" s="15">
        <v>11.697000000000001</v>
      </c>
      <c r="M624" s="126">
        <f>IF(L624="","",3.6*200/(L624))</f>
        <v>61.554244678122593</v>
      </c>
      <c r="N624">
        <v>2</v>
      </c>
      <c r="O624">
        <v>10.315000000000001</v>
      </c>
      <c r="P624" s="126">
        <f>IF(O624="","",3.6*200/(O624))</f>
        <v>69.801260300533201</v>
      </c>
      <c r="S624" s="126" t="str">
        <f>IF(R624="","",3.6*200/(R624))</f>
        <v/>
      </c>
    </row>
    <row r="625" spans="1:19">
      <c r="A625" s="4" t="s">
        <v>866</v>
      </c>
      <c r="B625" s="4">
        <v>2021</v>
      </c>
      <c r="C625" s="5">
        <v>44388</v>
      </c>
      <c r="D625" s="4" t="s">
        <v>64</v>
      </c>
      <c r="E625" s="22" t="s">
        <v>537</v>
      </c>
      <c r="F625">
        <v>2</v>
      </c>
      <c r="G625" t="s">
        <v>169</v>
      </c>
      <c r="H625" t="s">
        <v>80</v>
      </c>
      <c r="I625" s="10">
        <f>(C625-VLOOKUP(G625,Riders!$A$2:$E$7777,4,FALSE))/365</f>
        <v>31.043835616438358</v>
      </c>
      <c r="J625">
        <v>4</v>
      </c>
      <c r="K625">
        <v>2</v>
      </c>
      <c r="L625" s="15">
        <v>10.589</v>
      </c>
      <c r="M625" s="126">
        <f>IF(L625="","",3.6*200/(L625))</f>
        <v>67.995089243554631</v>
      </c>
      <c r="N625">
        <v>1</v>
      </c>
      <c r="O625">
        <v>10.956</v>
      </c>
      <c r="P625" s="126">
        <f>IF(O625="","",3.6*200/(O625))</f>
        <v>65.71741511500548</v>
      </c>
      <c r="Q625">
        <v>1</v>
      </c>
      <c r="R625">
        <v>10.554</v>
      </c>
      <c r="S625" s="126">
        <f>IF(R625="","",3.6*200/(R625))</f>
        <v>68.22057987492893</v>
      </c>
    </row>
    <row r="626" spans="1:19">
      <c r="A626" s="4" t="s">
        <v>866</v>
      </c>
      <c r="B626" s="4">
        <v>2021</v>
      </c>
      <c r="C626" s="5">
        <v>44388</v>
      </c>
      <c r="D626" s="4" t="s">
        <v>64</v>
      </c>
      <c r="E626" s="22" t="s">
        <v>537</v>
      </c>
      <c r="F626">
        <v>2</v>
      </c>
      <c r="G626" t="s">
        <v>869</v>
      </c>
      <c r="H626" t="s">
        <v>868</v>
      </c>
      <c r="I626" s="10">
        <f>(C626-VLOOKUP(G626,Riders!$A$2:$E$7777,4,FALSE))/365</f>
        <v>22.427397260273974</v>
      </c>
      <c r="J626">
        <v>8</v>
      </c>
      <c r="K626">
        <v>1</v>
      </c>
      <c r="L626" s="15">
        <v>10.586</v>
      </c>
      <c r="M626" s="126">
        <f>IF(L626="","",3.6*200/(L626))</f>
        <v>68.014358586812776</v>
      </c>
      <c r="N626">
        <v>2</v>
      </c>
      <c r="O626">
        <v>10.959999999999999</v>
      </c>
      <c r="P626" s="126">
        <f>IF(O626="","",3.6*200/(O626))</f>
        <v>65.693430656934311</v>
      </c>
      <c r="Q626">
        <v>2</v>
      </c>
      <c r="R626">
        <v>10.657999999999999</v>
      </c>
      <c r="S626" s="126">
        <f>IF(R626="","",3.6*200/(R626))</f>
        <v>67.554888346781766</v>
      </c>
    </row>
    <row r="627" spans="1:19">
      <c r="A627" s="4" t="s">
        <v>866</v>
      </c>
      <c r="B627" s="4">
        <v>2021</v>
      </c>
      <c r="C627" s="5">
        <v>44388</v>
      </c>
      <c r="D627" s="4" t="s">
        <v>64</v>
      </c>
      <c r="E627" s="22" t="s">
        <v>537</v>
      </c>
      <c r="F627">
        <v>3</v>
      </c>
      <c r="G627" t="s">
        <v>98</v>
      </c>
      <c r="H627" t="s">
        <v>42</v>
      </c>
      <c r="I627" s="10">
        <f>(C627-VLOOKUP(G627,Riders!$A$2:$E$7777,4,FALSE))/365</f>
        <v>22.717808219178082</v>
      </c>
      <c r="J627">
        <v>1</v>
      </c>
      <c r="K627">
        <v>1</v>
      </c>
      <c r="L627" s="15">
        <v>10.105</v>
      </c>
      <c r="M627" s="126">
        <f>IF(L627="","",3.6*200/(L627))</f>
        <v>71.251855517070751</v>
      </c>
      <c r="N627">
        <v>1</v>
      </c>
      <c r="O627">
        <v>10.4</v>
      </c>
      <c r="P627" s="126">
        <f>IF(O627="","",3.6*200/(O627))</f>
        <v>69.230769230769226</v>
      </c>
      <c r="S627" s="126" t="str">
        <f>IF(R627="","",3.6*200/(R627))</f>
        <v/>
      </c>
    </row>
    <row r="628" spans="1:19">
      <c r="A628" s="4" t="s">
        <v>866</v>
      </c>
      <c r="B628" s="4">
        <v>2021</v>
      </c>
      <c r="C628" s="5">
        <v>44388</v>
      </c>
      <c r="D628" s="4" t="s">
        <v>64</v>
      </c>
      <c r="E628" s="22" t="s">
        <v>537</v>
      </c>
      <c r="F628">
        <v>3</v>
      </c>
      <c r="G628" t="s">
        <v>141</v>
      </c>
      <c r="H628" t="s">
        <v>93</v>
      </c>
      <c r="I628" s="10">
        <f>(C628-VLOOKUP(G628,Riders!$A$2:$E$7777,4,FALSE))/365</f>
        <v>26.273972602739725</v>
      </c>
      <c r="J628">
        <v>6</v>
      </c>
      <c r="K628">
        <v>2</v>
      </c>
      <c r="L628" s="15">
        <v>10.246</v>
      </c>
      <c r="M628" s="126">
        <f>IF(L628="","",3.6*200/(L628))</f>
        <v>70.271325395276207</v>
      </c>
      <c r="N628">
        <v>2</v>
      </c>
      <c r="O628">
        <v>10.776</v>
      </c>
      <c r="P628" s="126">
        <f>IF(O628="","",3.6*200/(O628))</f>
        <v>66.815144766147</v>
      </c>
      <c r="S628" s="126" t="str">
        <f>IF(R628="","",3.6*200/(R628))</f>
        <v/>
      </c>
    </row>
    <row r="629" spans="1:19">
      <c r="A629" s="4" t="s">
        <v>866</v>
      </c>
      <c r="B629" s="4">
        <v>2021</v>
      </c>
      <c r="C629" s="5">
        <v>44388</v>
      </c>
      <c r="D629" s="4" t="s">
        <v>64</v>
      </c>
      <c r="E629" s="22" t="s">
        <v>537</v>
      </c>
      <c r="F629">
        <v>4</v>
      </c>
      <c r="G629" t="s">
        <v>468</v>
      </c>
      <c r="H629" t="s">
        <v>26</v>
      </c>
      <c r="I629" s="10">
        <f>(C629-VLOOKUP(G629,Riders!$A$2:$E$7777,4,FALSE))/365</f>
        <v>22.463013698630139</v>
      </c>
      <c r="J629">
        <v>3</v>
      </c>
      <c r="K629">
        <v>1</v>
      </c>
      <c r="L629" s="15">
        <v>10.127000000000001</v>
      </c>
      <c r="M629" s="126">
        <f>IF(L629="","",3.6*200/(L629))</f>
        <v>71.097067245976092</v>
      </c>
      <c r="N629">
        <v>1</v>
      </c>
      <c r="O629">
        <v>10.497999999999999</v>
      </c>
      <c r="P629" s="126">
        <f>IF(O629="","",3.6*200/(O629))</f>
        <v>68.584492284244618</v>
      </c>
      <c r="S629" s="126" t="str">
        <f>IF(R629="","",3.6*200/(R629))</f>
        <v/>
      </c>
    </row>
    <row r="630" spans="1:19">
      <c r="A630" s="4" t="s">
        <v>866</v>
      </c>
      <c r="B630" s="4">
        <v>2021</v>
      </c>
      <c r="C630" s="5">
        <v>44388</v>
      </c>
      <c r="D630" s="4" t="s">
        <v>64</v>
      </c>
      <c r="E630" s="22" t="s">
        <v>538</v>
      </c>
      <c r="F630">
        <v>1</v>
      </c>
      <c r="G630" t="s">
        <v>182</v>
      </c>
      <c r="H630" t="s">
        <v>196</v>
      </c>
      <c r="I630" s="10">
        <f>(C630-VLOOKUP(G630,Riders!$A$2:$E$7777,4,FALSE))/365</f>
        <v>20.87123287671233</v>
      </c>
      <c r="J630">
        <v>2</v>
      </c>
      <c r="K630">
        <v>1</v>
      </c>
      <c r="L630" s="15">
        <v>10.112</v>
      </c>
      <c r="M630" s="126">
        <f>IF(L630="","",3.6*200/(L630))</f>
        <v>71.202531645569621</v>
      </c>
      <c r="N630">
        <v>1</v>
      </c>
      <c r="O630">
        <v>9.9459999999999997</v>
      </c>
      <c r="P630" s="126">
        <f>IF(O630="","",3.6*200/(O630))</f>
        <v>72.390910918962405</v>
      </c>
      <c r="S630" s="126" t="str">
        <f>IF(R630="","",3.6*200/(R630))</f>
        <v/>
      </c>
    </row>
    <row r="631" spans="1:19">
      <c r="A631" s="4" t="s">
        <v>866</v>
      </c>
      <c r="B631" s="4">
        <v>2021</v>
      </c>
      <c r="C631" s="5">
        <v>44388</v>
      </c>
      <c r="D631" s="4" t="s">
        <v>64</v>
      </c>
      <c r="E631" s="22" t="s">
        <v>538</v>
      </c>
      <c r="F631">
        <v>1</v>
      </c>
      <c r="G631" t="s">
        <v>468</v>
      </c>
      <c r="H631" t="s">
        <v>26</v>
      </c>
      <c r="I631" s="10">
        <f>(C631-VLOOKUP(G631,Riders!$A$2:$E$7777,4,FALSE))/365</f>
        <v>22.463013698630139</v>
      </c>
      <c r="J631">
        <v>3</v>
      </c>
      <c r="K631">
        <v>2</v>
      </c>
      <c r="L631" s="15">
        <v>10.162000000000001</v>
      </c>
      <c r="M631" s="126">
        <f>IF(L631="","",3.6*200/(L631))</f>
        <v>70.852194449911423</v>
      </c>
      <c r="N631">
        <v>2</v>
      </c>
      <c r="O631">
        <v>10.209</v>
      </c>
      <c r="P631" s="126">
        <f>IF(O631="","",3.6*200/(O631))</f>
        <v>70.526006464883935</v>
      </c>
      <c r="S631" s="126" t="str">
        <f>IF(R631="","",3.6*200/(R631))</f>
        <v/>
      </c>
    </row>
    <row r="632" spans="1:19">
      <c r="A632" s="4" t="s">
        <v>866</v>
      </c>
      <c r="B632" s="4">
        <v>2021</v>
      </c>
      <c r="C632" s="5">
        <v>44388</v>
      </c>
      <c r="D632" s="4" t="s">
        <v>64</v>
      </c>
      <c r="E632" s="22" t="s">
        <v>538</v>
      </c>
      <c r="F632">
        <v>2</v>
      </c>
      <c r="G632" t="s">
        <v>98</v>
      </c>
      <c r="H632" t="s">
        <v>42</v>
      </c>
      <c r="I632" s="10">
        <f>(C632-VLOOKUP(G632,Riders!$A$2:$E$7777,4,FALSE))/365</f>
        <v>22.717808219178082</v>
      </c>
      <c r="J632">
        <v>1</v>
      </c>
      <c r="K632">
        <v>1</v>
      </c>
      <c r="L632" s="15">
        <v>10.195</v>
      </c>
      <c r="M632" s="126">
        <f>IF(L632="","",3.6*200/(L632))</f>
        <v>70.62285434036292</v>
      </c>
      <c r="N632">
        <v>1</v>
      </c>
      <c r="O632">
        <v>10.396000000000001</v>
      </c>
      <c r="P632" s="126">
        <f>IF(O632="","",3.6*200/(O632))</f>
        <v>69.257406694882647</v>
      </c>
      <c r="S632" s="126" t="str">
        <f>IF(R632="","",3.6*200/(R632))</f>
        <v/>
      </c>
    </row>
    <row r="633" spans="1:19">
      <c r="A633" s="4" t="s">
        <v>866</v>
      </c>
      <c r="B633" s="4">
        <v>2021</v>
      </c>
      <c r="C633" s="5">
        <v>44388</v>
      </c>
      <c r="D633" s="4" t="s">
        <v>64</v>
      </c>
      <c r="E633" s="22" t="s">
        <v>538</v>
      </c>
      <c r="F633">
        <v>2</v>
      </c>
      <c r="G633" t="s">
        <v>169</v>
      </c>
      <c r="H633" t="s">
        <v>80</v>
      </c>
      <c r="I633" s="10">
        <f>(C633-VLOOKUP(G633,Riders!$A$2:$E$7777,4,FALSE))/365</f>
        <v>31.043835616438358</v>
      </c>
      <c r="J633">
        <v>4</v>
      </c>
      <c r="K633">
        <v>2</v>
      </c>
      <c r="L633" s="15">
        <v>10.742000000000001</v>
      </c>
      <c r="M633" s="126">
        <f>IF(L633="","",3.6*200/(L633))</f>
        <v>67.026624464717926</v>
      </c>
      <c r="N633">
        <v>2</v>
      </c>
      <c r="O633">
        <v>11.078000000000001</v>
      </c>
      <c r="P633" s="126">
        <f>IF(O633="","",3.6*200/(O633))</f>
        <v>64.993681169886258</v>
      </c>
      <c r="S633" s="126" t="str">
        <f>IF(R633="","",3.6*200/(R633))</f>
        <v/>
      </c>
    </row>
    <row r="634" spans="1:19">
      <c r="A634" s="4" t="s">
        <v>866</v>
      </c>
      <c r="B634" s="4">
        <v>2021</v>
      </c>
      <c r="C634" s="5">
        <v>44388</v>
      </c>
      <c r="D634" s="4" t="s">
        <v>64</v>
      </c>
      <c r="E634" s="22" t="s">
        <v>62</v>
      </c>
      <c r="F634" t="s">
        <v>539</v>
      </c>
      <c r="G634" t="s">
        <v>182</v>
      </c>
      <c r="H634" t="s">
        <v>196</v>
      </c>
      <c r="I634" s="10">
        <f>(C634-VLOOKUP(G634,Riders!$A$2:$E$7777,4,FALSE))/365</f>
        <v>20.87123287671233</v>
      </c>
      <c r="J634">
        <v>2</v>
      </c>
      <c r="K634">
        <v>1</v>
      </c>
      <c r="L634" s="15">
        <v>10.144</v>
      </c>
      <c r="M634" s="126">
        <f>IF(L634="","",3.6*200/(L634))</f>
        <v>70.977917981072551</v>
      </c>
      <c r="N634">
        <v>2</v>
      </c>
      <c r="O634">
        <v>10.294</v>
      </c>
      <c r="P634" s="126">
        <f>IF(O634="","",3.6*200/(O634))</f>
        <v>69.943656498931418</v>
      </c>
      <c r="Q634">
        <v>2</v>
      </c>
      <c r="R634">
        <v>10.209</v>
      </c>
      <c r="S634" s="126">
        <f>IF(R634="","",3.6*200/(R634))</f>
        <v>70.526006464883935</v>
      </c>
    </row>
    <row r="635" spans="1:19">
      <c r="A635" s="4" t="s">
        <v>866</v>
      </c>
      <c r="B635" s="4">
        <v>2021</v>
      </c>
      <c r="C635" s="5">
        <v>44388</v>
      </c>
      <c r="D635" s="4" t="s">
        <v>64</v>
      </c>
      <c r="E635" s="22" t="s">
        <v>62</v>
      </c>
      <c r="F635" t="s">
        <v>539</v>
      </c>
      <c r="G635" t="s">
        <v>98</v>
      </c>
      <c r="H635" t="s">
        <v>42</v>
      </c>
      <c r="I635" s="10">
        <f>(C635-VLOOKUP(G635,Riders!$A$2:$E$7777,4,FALSE))/365</f>
        <v>22.717808219178082</v>
      </c>
      <c r="J635">
        <v>1</v>
      </c>
      <c r="K635">
        <v>2</v>
      </c>
      <c r="L635" s="15">
        <v>10.151</v>
      </c>
      <c r="M635" s="126">
        <f>IF(L635="","",3.6*200/(L635))</f>
        <v>70.928972515023148</v>
      </c>
      <c r="N635">
        <v>1</v>
      </c>
      <c r="O635">
        <v>10.201000000000001</v>
      </c>
      <c r="P635" s="126">
        <f>IF(O635="","",3.6*200/(O635))</f>
        <v>70.581315557298296</v>
      </c>
      <c r="Q635">
        <v>1</v>
      </c>
      <c r="R635">
        <v>10.122</v>
      </c>
      <c r="S635" s="126">
        <f>IF(R635="","",3.6*200/(R635))</f>
        <v>71.132187314759932</v>
      </c>
    </row>
    <row r="636" spans="1:19">
      <c r="A636" s="4" t="s">
        <v>866</v>
      </c>
      <c r="B636" s="4">
        <v>2021</v>
      </c>
      <c r="C636" s="5">
        <v>44388</v>
      </c>
      <c r="D636" s="4" t="s">
        <v>64</v>
      </c>
      <c r="E636" s="22" t="s">
        <v>62</v>
      </c>
      <c r="F636" t="s">
        <v>540</v>
      </c>
      <c r="G636" t="s">
        <v>468</v>
      </c>
      <c r="H636" t="s">
        <v>26</v>
      </c>
      <c r="I636" s="10">
        <f>(C636-VLOOKUP(G636,Riders!$A$2:$E$7777,4,FALSE))/365</f>
        <v>22.463013698630139</v>
      </c>
      <c r="J636">
        <v>3</v>
      </c>
      <c r="K636">
        <v>1</v>
      </c>
      <c r="L636" s="15">
        <v>10.211</v>
      </c>
      <c r="M636" s="126">
        <f>IF(L636="","",3.6*200/(L636))</f>
        <v>70.512192733326799</v>
      </c>
      <c r="N636">
        <v>1</v>
      </c>
      <c r="O636">
        <v>10.253</v>
      </c>
      <c r="P636" s="126">
        <f>IF(O636="","",3.6*200/(O636))</f>
        <v>70.223349263630155</v>
      </c>
      <c r="S636" s="126" t="str">
        <f>IF(R636="","",3.6*200/(R636))</f>
        <v/>
      </c>
    </row>
    <row r="637" spans="1:19">
      <c r="A637" s="4" t="s">
        <v>866</v>
      </c>
      <c r="B637" s="4">
        <v>2021</v>
      </c>
      <c r="C637" s="5">
        <v>44388</v>
      </c>
      <c r="D637" s="4" t="s">
        <v>64</v>
      </c>
      <c r="E637" s="22" t="s">
        <v>62</v>
      </c>
      <c r="F637" t="s">
        <v>540</v>
      </c>
      <c r="G637" t="s">
        <v>169</v>
      </c>
      <c r="H637" t="s">
        <v>80</v>
      </c>
      <c r="I637" s="10">
        <f>(C637-VLOOKUP(G637,Riders!$A$2:$E$7777,4,FALSE))/365</f>
        <v>31.043835616438358</v>
      </c>
      <c r="J637">
        <v>4</v>
      </c>
      <c r="K637">
        <v>2</v>
      </c>
      <c r="L637" s="15">
        <v>10.297000000000001</v>
      </c>
      <c r="M637" s="126">
        <f>IF(L637="","",3.6*200/(L637))</f>
        <v>69.923278624842183</v>
      </c>
      <c r="N637">
        <v>2</v>
      </c>
      <c r="O637">
        <v>10.419</v>
      </c>
      <c r="P637" s="126">
        <f>IF(O637="","",3.6*200/(O637))</f>
        <v>69.104520587388421</v>
      </c>
      <c r="S637" s="126" t="str">
        <f>IF(R637="","",3.6*200/(R637))</f>
        <v/>
      </c>
    </row>
    <row r="638" spans="1:19">
      <c r="A638" s="1" t="s">
        <v>224</v>
      </c>
      <c r="B638" s="1">
        <v>2021</v>
      </c>
      <c r="C638" s="2">
        <v>44332</v>
      </c>
      <c r="D638" s="4" t="s">
        <v>64</v>
      </c>
      <c r="E638" s="22" t="s">
        <v>533</v>
      </c>
      <c r="F638">
        <v>1</v>
      </c>
      <c r="G638" t="s">
        <v>178</v>
      </c>
      <c r="H638" t="s">
        <v>166</v>
      </c>
      <c r="I638" s="10">
        <f>(C638-VLOOKUP(G638,Riders!$A$2:$E$7777,4,FALSE))/365</f>
        <v>28.660273972602738</v>
      </c>
      <c r="J638">
        <v>4</v>
      </c>
      <c r="K638">
        <v>1</v>
      </c>
      <c r="L638" s="15">
        <v>10.5</v>
      </c>
      <c r="M638" s="126">
        <f>IF(L638="","",3.6*200/(L638))</f>
        <v>68.571428571428569</v>
      </c>
      <c r="P638" s="126" t="str">
        <f>IF(O638="","",3.6*200/(O638))</f>
        <v/>
      </c>
      <c r="S638" s="126" t="str">
        <f>IF(R638="","",3.6*200/(R638))</f>
        <v/>
      </c>
    </row>
    <row r="639" spans="1:19">
      <c r="A639" s="1" t="s">
        <v>224</v>
      </c>
      <c r="B639" s="1">
        <v>2021</v>
      </c>
      <c r="C639" s="2">
        <v>44332</v>
      </c>
      <c r="D639" s="4" t="s">
        <v>64</v>
      </c>
      <c r="E639" s="22" t="s">
        <v>533</v>
      </c>
      <c r="F639">
        <v>1</v>
      </c>
      <c r="G639" t="s">
        <v>789</v>
      </c>
      <c r="H639" t="s">
        <v>790</v>
      </c>
      <c r="I639" s="10">
        <f>(C639-VLOOKUP(G639,Riders!$A$2:$E$7777,4,FALSE))/365</f>
        <v>24.926027397260274</v>
      </c>
      <c r="J639">
        <v>21</v>
      </c>
      <c r="K639">
        <v>2</v>
      </c>
      <c r="L639" s="15">
        <v>10.646000000000001</v>
      </c>
      <c r="M639" s="126">
        <f>IF(L639="","",3.6*200/(L639))</f>
        <v>67.631035130565465</v>
      </c>
      <c r="P639" s="126" t="str">
        <f>IF(O639="","",3.6*200/(O639))</f>
        <v/>
      </c>
      <c r="S639" s="126" t="str">
        <f>IF(R639="","",3.6*200/(R639))</f>
        <v/>
      </c>
    </row>
    <row r="640" spans="1:19">
      <c r="A640" s="1" t="s">
        <v>224</v>
      </c>
      <c r="B640" s="1">
        <v>2021</v>
      </c>
      <c r="C640" s="2">
        <v>44332</v>
      </c>
      <c r="D640" s="4" t="s">
        <v>64</v>
      </c>
      <c r="E640" s="22" t="s">
        <v>533</v>
      </c>
      <c r="F640">
        <v>2</v>
      </c>
      <c r="G640" t="s">
        <v>227</v>
      </c>
      <c r="H640" t="s">
        <v>150</v>
      </c>
      <c r="I640" s="10">
        <f>(C640-VLOOKUP(G640,Riders!$A$2:$E$7777,4,FALSE))/365</f>
        <v>23.227397260273971</v>
      </c>
      <c r="J640">
        <v>8</v>
      </c>
      <c r="K640">
        <v>1</v>
      </c>
      <c r="L640" s="15">
        <v>10.65</v>
      </c>
      <c r="M640" s="126">
        <f>IF(L640="","",3.6*200/(L640))</f>
        <v>67.605633802816897</v>
      </c>
      <c r="P640" s="126" t="str">
        <f>IF(O640="","",3.6*200/(O640))</f>
        <v/>
      </c>
      <c r="S640" s="126" t="str">
        <f>IF(R640="","",3.6*200/(R640))</f>
        <v/>
      </c>
    </row>
    <row r="641" spans="1:19">
      <c r="A641" s="1" t="s">
        <v>224</v>
      </c>
      <c r="B641" s="1">
        <v>2021</v>
      </c>
      <c r="C641" s="2">
        <v>44332</v>
      </c>
      <c r="D641" s="4" t="s">
        <v>64</v>
      </c>
      <c r="E641" s="22" t="s">
        <v>533</v>
      </c>
      <c r="F641">
        <v>2</v>
      </c>
      <c r="G641" t="s">
        <v>849</v>
      </c>
      <c r="H641" t="s">
        <v>50</v>
      </c>
      <c r="I641" s="10">
        <f>(C641-VLOOKUP(G641,Riders!$A$2:$E$7777,4,FALSE))/365</f>
        <v>21.068493150684933</v>
      </c>
      <c r="J641">
        <v>20</v>
      </c>
      <c r="K641">
        <v>2</v>
      </c>
      <c r="L641" s="15">
        <v>10.712</v>
      </c>
      <c r="M641" s="126">
        <f>IF(L641="","",3.6*200/(L641))</f>
        <v>67.214339058999258</v>
      </c>
      <c r="P641" s="126" t="str">
        <f>IF(O641="","",3.6*200/(O641))</f>
        <v/>
      </c>
      <c r="S641" s="126" t="str">
        <f>IF(R641="","",3.6*200/(R641))</f>
        <v/>
      </c>
    </row>
    <row r="642" spans="1:19">
      <c r="A642" s="1" t="s">
        <v>224</v>
      </c>
      <c r="B642" s="1">
        <v>2021</v>
      </c>
      <c r="C642" s="2">
        <v>44332</v>
      </c>
      <c r="D642" s="4" t="s">
        <v>64</v>
      </c>
      <c r="E642" s="22" t="s">
        <v>533</v>
      </c>
      <c r="F642">
        <v>3</v>
      </c>
      <c r="G642" t="s">
        <v>822</v>
      </c>
      <c r="H642" t="s">
        <v>205</v>
      </c>
      <c r="I642" s="10">
        <f>(C642-VLOOKUP(G642,Riders!$A$2:$E$7777,4,FALSE))/365</f>
        <v>19</v>
      </c>
      <c r="J642">
        <v>19</v>
      </c>
      <c r="K642">
        <v>2</v>
      </c>
      <c r="L642" s="15">
        <v>10.879</v>
      </c>
      <c r="M642" s="126">
        <f>IF(L642="","",3.6*200/(L642))</f>
        <v>66.182553543524222</v>
      </c>
      <c r="P642" s="126" t="str">
        <f>IF(O642="","",3.6*200/(O642))</f>
        <v/>
      </c>
      <c r="S642" s="126" t="str">
        <f>IF(R642="","",3.6*200/(R642))</f>
        <v/>
      </c>
    </row>
    <row r="643" spans="1:19">
      <c r="A643" s="1" t="s">
        <v>224</v>
      </c>
      <c r="B643" s="1">
        <v>2021</v>
      </c>
      <c r="C643" s="2">
        <v>44332</v>
      </c>
      <c r="D643" s="4" t="s">
        <v>64</v>
      </c>
      <c r="E643" s="22" t="s">
        <v>533</v>
      </c>
      <c r="F643">
        <v>4</v>
      </c>
      <c r="G643" t="s">
        <v>74</v>
      </c>
      <c r="H643" t="s">
        <v>50</v>
      </c>
      <c r="I643" s="10">
        <f>(C643-VLOOKUP(G643,Riders!$A$2:$E$7777,4,FALSE))/365</f>
        <v>20.208219178082192</v>
      </c>
      <c r="J643">
        <v>16</v>
      </c>
      <c r="K643">
        <v>1</v>
      </c>
      <c r="L643" s="15">
        <v>10.74</v>
      </c>
      <c r="M643" s="126">
        <f>IF(L643="","",3.6*200/(L643))</f>
        <v>67.039106145251395</v>
      </c>
      <c r="P643" s="126" t="str">
        <f>IF(O643="","",3.6*200/(O643))</f>
        <v/>
      </c>
      <c r="S643" s="126" t="str">
        <f>IF(R643="","",3.6*200/(R643))</f>
        <v/>
      </c>
    </row>
    <row r="644" spans="1:19">
      <c r="A644" s="1" t="s">
        <v>224</v>
      </c>
      <c r="B644" s="1">
        <v>2021</v>
      </c>
      <c r="C644" s="2">
        <v>44332</v>
      </c>
      <c r="D644" s="4" t="s">
        <v>64</v>
      </c>
      <c r="E644" s="22" t="s">
        <v>533</v>
      </c>
      <c r="F644">
        <v>4</v>
      </c>
      <c r="G644" t="s">
        <v>81</v>
      </c>
      <c r="H644" t="s">
        <v>248</v>
      </c>
      <c r="I644" s="10">
        <f>(C644-VLOOKUP(G644,Riders!$A$2:$E$7777,4,FALSE))/365</f>
        <v>27.783561643835615</v>
      </c>
      <c r="J644">
        <v>17</v>
      </c>
      <c r="K644">
        <v>2</v>
      </c>
      <c r="L644" s="15">
        <v>10.85</v>
      </c>
      <c r="M644" s="126">
        <f>IF(L644="","",3.6*200/(L644))</f>
        <v>66.359447004608299</v>
      </c>
      <c r="P644" s="126" t="str">
        <f>IF(O644="","",3.6*200/(O644))</f>
        <v/>
      </c>
      <c r="S644" s="126" t="str">
        <f>IF(R644="","",3.6*200/(R644))</f>
        <v/>
      </c>
    </row>
    <row r="645" spans="1:19">
      <c r="A645" s="1" t="s">
        <v>224</v>
      </c>
      <c r="B645" s="1">
        <v>2021</v>
      </c>
      <c r="C645" s="2">
        <v>44332</v>
      </c>
      <c r="D645" s="4" t="s">
        <v>64</v>
      </c>
      <c r="E645" s="22" t="s">
        <v>533</v>
      </c>
      <c r="F645">
        <v>5</v>
      </c>
      <c r="G645" t="s">
        <v>149</v>
      </c>
      <c r="H645" t="s">
        <v>150</v>
      </c>
      <c r="I645" s="10">
        <f>(C645-VLOOKUP(G645,Riders!$A$2:$E$7777,4,FALSE))/365</f>
        <v>21.846575342465755</v>
      </c>
      <c r="J645">
        <v>15</v>
      </c>
      <c r="K645">
        <v>1</v>
      </c>
      <c r="L645" s="15">
        <v>11.031000000000001</v>
      </c>
      <c r="M645" s="126">
        <f>IF(L645="","",3.6*200/(L645))</f>
        <v>65.270601033451186</v>
      </c>
      <c r="P645" s="126" t="str">
        <f>IF(O645="","",3.6*200/(O645))</f>
        <v/>
      </c>
      <c r="S645" s="126" t="str">
        <f>IF(R645="","",3.6*200/(R645))</f>
        <v/>
      </c>
    </row>
    <row r="646" spans="1:19">
      <c r="A646" s="1" t="s">
        <v>224</v>
      </c>
      <c r="B646" s="1">
        <v>2021</v>
      </c>
      <c r="C646" s="2">
        <v>44332</v>
      </c>
      <c r="D646" s="4" t="s">
        <v>64</v>
      </c>
      <c r="E646" s="22" t="s">
        <v>533</v>
      </c>
      <c r="F646">
        <v>5</v>
      </c>
      <c r="G646" t="s">
        <v>788</v>
      </c>
      <c r="H646" t="s">
        <v>205</v>
      </c>
      <c r="I646" s="10">
        <f>(C646-VLOOKUP(G646,Riders!$A$2:$E$7777,4,FALSE))/365</f>
        <v>20.408219178082192</v>
      </c>
      <c r="J646">
        <v>18</v>
      </c>
      <c r="K646">
        <v>2</v>
      </c>
      <c r="L646" s="15">
        <v>11.099</v>
      </c>
      <c r="M646" s="126">
        <f>IF(L646="","",3.6*200/(L646))</f>
        <v>64.870709072889454</v>
      </c>
      <c r="P646" s="126" t="str">
        <f>IF(O646="","",3.6*200/(O646))</f>
        <v/>
      </c>
      <c r="S646" s="126" t="str">
        <f>IF(R646="","",3.6*200/(R646))</f>
        <v/>
      </c>
    </row>
    <row r="647" spans="1:19">
      <c r="A647" s="1" t="s">
        <v>224</v>
      </c>
      <c r="B647" s="1">
        <v>2021</v>
      </c>
      <c r="C647" s="2">
        <v>44332</v>
      </c>
      <c r="D647" s="4" t="s">
        <v>64</v>
      </c>
      <c r="E647" s="22" t="s">
        <v>533</v>
      </c>
      <c r="F647">
        <v>3</v>
      </c>
      <c r="G647" t="s">
        <v>184</v>
      </c>
      <c r="H647" t="s">
        <v>93</v>
      </c>
      <c r="I647" s="10">
        <f>(C647-VLOOKUP(G647,Riders!$A$2:$E$7777,4,FALSE))/365</f>
        <v>26.386301369863013</v>
      </c>
      <c r="J647">
        <v>14</v>
      </c>
      <c r="K647">
        <v>1</v>
      </c>
      <c r="L647" s="15">
        <v>10.78</v>
      </c>
      <c r="M647" s="126">
        <f>IF(L647="","",3.6*200/(L647))</f>
        <v>66.790352504638221</v>
      </c>
      <c r="P647" s="126" t="str">
        <f>IF(O647="","",3.6*200/(O647))</f>
        <v/>
      </c>
      <c r="S647" s="126" t="str">
        <f>IF(R647="","",3.6*200/(R647))</f>
        <v/>
      </c>
    </row>
    <row r="648" spans="1:19">
      <c r="A648" s="1" t="s">
        <v>224</v>
      </c>
      <c r="B648" s="1">
        <v>2021</v>
      </c>
      <c r="C648" s="2">
        <v>44332</v>
      </c>
      <c r="D648" s="4" t="s">
        <v>64</v>
      </c>
      <c r="E648" s="22" t="s">
        <v>536</v>
      </c>
      <c r="F648">
        <v>1</v>
      </c>
      <c r="G648" t="s">
        <v>193</v>
      </c>
      <c r="H648" t="s">
        <v>30</v>
      </c>
      <c r="I648" s="10">
        <f>(C648-VLOOKUP(G648,Riders!$A$2:$E$7777,4,FALSE))/365</f>
        <v>32.175342465753424</v>
      </c>
      <c r="J648">
        <v>2</v>
      </c>
      <c r="K648">
        <v>1</v>
      </c>
      <c r="L648" s="15">
        <v>10.151999999999999</v>
      </c>
      <c r="M648" s="126">
        <f>IF(L648="","",3.6*200/(L648))</f>
        <v>70.921985815602838</v>
      </c>
      <c r="P648" s="126" t="str">
        <f>IF(O648="","",3.6*200/(O648))</f>
        <v/>
      </c>
      <c r="S648" s="126" t="str">
        <f>IF(R648="","",3.6*200/(R648))</f>
        <v/>
      </c>
    </row>
    <row r="649" spans="1:19">
      <c r="A649" s="1" t="s">
        <v>224</v>
      </c>
      <c r="B649" s="1">
        <v>2021</v>
      </c>
      <c r="C649" s="2">
        <v>44332</v>
      </c>
      <c r="D649" s="4" t="s">
        <v>64</v>
      </c>
      <c r="E649" s="22" t="s">
        <v>536</v>
      </c>
      <c r="F649">
        <v>1</v>
      </c>
      <c r="G649" t="s">
        <v>149</v>
      </c>
      <c r="H649" t="s">
        <v>150</v>
      </c>
      <c r="I649" s="10">
        <f>(C649-VLOOKUP(G649,Riders!$A$2:$E$7777,4,FALSE))/365</f>
        <v>21.846575342465755</v>
      </c>
      <c r="J649">
        <v>15</v>
      </c>
      <c r="K649">
        <v>2</v>
      </c>
      <c r="L649" s="15">
        <v>11.174999999999999</v>
      </c>
      <c r="M649" s="126">
        <f>IF(L649="","",3.6*200/(L649))</f>
        <v>64.429530201342288</v>
      </c>
      <c r="P649" s="126" t="str">
        <f>IF(O649="","",3.6*200/(O649))</f>
        <v/>
      </c>
      <c r="S649" s="126" t="str">
        <f>IF(R649="","",3.6*200/(R649))</f>
        <v/>
      </c>
    </row>
    <row r="650" spans="1:19">
      <c r="A650" s="1" t="s">
        <v>224</v>
      </c>
      <c r="B650" s="1">
        <v>2021</v>
      </c>
      <c r="C650" s="2">
        <v>44332</v>
      </c>
      <c r="D650" s="4" t="s">
        <v>64</v>
      </c>
      <c r="E650" s="22" t="s">
        <v>536</v>
      </c>
      <c r="F650">
        <v>2</v>
      </c>
      <c r="G650" t="s">
        <v>191</v>
      </c>
      <c r="H650" t="s">
        <v>30</v>
      </c>
      <c r="I650" s="10">
        <f>(C650-VLOOKUP(G650,Riders!$A$2:$E$7777,4,FALSE))/365</f>
        <v>35.328767123287669</v>
      </c>
      <c r="J650">
        <v>1</v>
      </c>
      <c r="K650">
        <v>1</v>
      </c>
      <c r="L650" s="15">
        <v>10.327999999999999</v>
      </c>
      <c r="M650" s="126">
        <f>IF(L650="","",3.6*200/(L650))</f>
        <v>69.713400464756006</v>
      </c>
      <c r="P650" s="126" t="str">
        <f>IF(O650="","",3.6*200/(O650))</f>
        <v/>
      </c>
      <c r="S650" s="126" t="str">
        <f>IF(R650="","",3.6*200/(R650))</f>
        <v/>
      </c>
    </row>
    <row r="651" spans="1:19">
      <c r="A651" s="1" t="s">
        <v>224</v>
      </c>
      <c r="B651" s="1">
        <v>2021</v>
      </c>
      <c r="C651" s="2">
        <v>44332</v>
      </c>
      <c r="D651" s="4" t="s">
        <v>64</v>
      </c>
      <c r="E651" s="22" t="s">
        <v>536</v>
      </c>
      <c r="F651">
        <v>2</v>
      </c>
      <c r="G651" t="s">
        <v>74</v>
      </c>
      <c r="H651" t="s">
        <v>50</v>
      </c>
      <c r="I651" s="10">
        <f>(C651-VLOOKUP(G651,Riders!$A$2:$E$7777,4,FALSE))/365</f>
        <v>20.208219178082192</v>
      </c>
      <c r="J651">
        <v>16</v>
      </c>
      <c r="K651">
        <v>2</v>
      </c>
      <c r="L651" s="15">
        <v>10.413</v>
      </c>
      <c r="M651" s="126">
        <f>IF(L651="","",3.6*200/(L651))</f>
        <v>69.144338807260155</v>
      </c>
      <c r="P651" s="126" t="str">
        <f>IF(O651="","",3.6*200/(O651))</f>
        <v/>
      </c>
      <c r="S651" s="126" t="str">
        <f>IF(R651="","",3.6*200/(R651))</f>
        <v/>
      </c>
    </row>
    <row r="652" spans="1:19">
      <c r="A652" s="1" t="s">
        <v>224</v>
      </c>
      <c r="B652" s="1">
        <v>2021</v>
      </c>
      <c r="C652" s="2">
        <v>44332</v>
      </c>
      <c r="D652" s="4" t="s">
        <v>64</v>
      </c>
      <c r="E652" s="22" t="s">
        <v>536</v>
      </c>
      <c r="F652">
        <v>3</v>
      </c>
      <c r="G652" t="s">
        <v>255</v>
      </c>
      <c r="H652" t="s">
        <v>898</v>
      </c>
      <c r="I652" s="10">
        <f>(C652-VLOOKUP(G652,Riders!$A$2:$E$7777,4,FALSE))/365</f>
        <v>31.386301369863013</v>
      </c>
      <c r="J652">
        <v>3</v>
      </c>
      <c r="K652">
        <v>1</v>
      </c>
      <c r="L652" s="15">
        <v>10.551</v>
      </c>
      <c r="M652" s="126">
        <f>IF(L652="","",3.6*200/(L652))</f>
        <v>68.239977253340911</v>
      </c>
      <c r="P652" s="126" t="str">
        <f>IF(O652="","",3.6*200/(O652))</f>
        <v/>
      </c>
      <c r="S652" s="126" t="str">
        <f>IF(R652="","",3.6*200/(R652))</f>
        <v/>
      </c>
    </row>
    <row r="653" spans="1:19">
      <c r="A653" s="1" t="s">
        <v>224</v>
      </c>
      <c r="B653" s="1">
        <v>2021</v>
      </c>
      <c r="C653" s="2">
        <v>44332</v>
      </c>
      <c r="D653" s="4" t="s">
        <v>64</v>
      </c>
      <c r="E653" s="22" t="s">
        <v>536</v>
      </c>
      <c r="F653">
        <v>4</v>
      </c>
      <c r="G653" t="s">
        <v>227</v>
      </c>
      <c r="H653" t="s">
        <v>150</v>
      </c>
      <c r="I653" s="10">
        <f>(C653-VLOOKUP(G653,Riders!$A$2:$E$7777,4,FALSE))/365</f>
        <v>23.227397260273971</v>
      </c>
      <c r="J653">
        <v>8</v>
      </c>
      <c r="K653">
        <v>1</v>
      </c>
      <c r="L653" s="15">
        <v>10.534000000000001</v>
      </c>
      <c r="M653" s="126">
        <f>IF(L653="","",3.6*200/(L653))</f>
        <v>68.350104423770645</v>
      </c>
      <c r="P653" s="126" t="str">
        <f>IF(O653="","",3.6*200/(O653))</f>
        <v/>
      </c>
      <c r="S653" s="126" t="str">
        <f>IF(R653="","",3.6*200/(R653))</f>
        <v/>
      </c>
    </row>
    <row r="654" spans="1:19">
      <c r="A654" s="1" t="s">
        <v>224</v>
      </c>
      <c r="B654" s="1">
        <v>2021</v>
      </c>
      <c r="C654" s="2">
        <v>44332</v>
      </c>
      <c r="D654" s="4" t="s">
        <v>64</v>
      </c>
      <c r="E654" s="22" t="s">
        <v>536</v>
      </c>
      <c r="F654">
        <v>4</v>
      </c>
      <c r="G654" t="s">
        <v>105</v>
      </c>
      <c r="H654" t="s">
        <v>166</v>
      </c>
      <c r="I654" s="10">
        <f>(C654-VLOOKUP(G654,Riders!$A$2:$E$7777,4,FALSE))/365</f>
        <v>28.43013698630137</v>
      </c>
      <c r="J654">
        <v>9</v>
      </c>
      <c r="K654">
        <v>2</v>
      </c>
      <c r="L654" s="15" t="s">
        <v>534</v>
      </c>
      <c r="M654" s="126"/>
      <c r="P654" s="126" t="str">
        <f>IF(O654="","",3.6*200/(O654))</f>
        <v/>
      </c>
      <c r="S654" s="126" t="str">
        <f>IF(R654="","",3.6*200/(R654))</f>
        <v/>
      </c>
    </row>
    <row r="655" spans="1:19">
      <c r="A655" s="1" t="s">
        <v>224</v>
      </c>
      <c r="B655" s="1">
        <v>2021</v>
      </c>
      <c r="C655" s="2">
        <v>44332</v>
      </c>
      <c r="D655" s="4" t="s">
        <v>64</v>
      </c>
      <c r="E655" s="22" t="s">
        <v>536</v>
      </c>
      <c r="F655">
        <v>5</v>
      </c>
      <c r="G655" t="s">
        <v>178</v>
      </c>
      <c r="H655" t="s">
        <v>166</v>
      </c>
      <c r="I655" s="10">
        <f>(C655-VLOOKUP(G655,Riders!$A$2:$E$7777,4,FALSE))/365</f>
        <v>28.660273972602738</v>
      </c>
      <c r="J655">
        <v>4</v>
      </c>
      <c r="K655">
        <v>1</v>
      </c>
      <c r="L655" s="15">
        <v>10.471</v>
      </c>
      <c r="M655" s="126">
        <f>IF(L655="","",3.6*200/(L655))</f>
        <v>68.761340846146496</v>
      </c>
      <c r="P655" s="126" t="str">
        <f>IF(O655="","",3.6*200/(O655))</f>
        <v/>
      </c>
      <c r="S655" s="126" t="str">
        <f>IF(R655="","",3.6*200/(R655))</f>
        <v/>
      </c>
    </row>
    <row r="656" spans="1:19">
      <c r="A656" s="1" t="s">
        <v>224</v>
      </c>
      <c r="B656" s="1">
        <v>2021</v>
      </c>
      <c r="C656" s="2">
        <v>44332</v>
      </c>
      <c r="D656" s="4" t="s">
        <v>64</v>
      </c>
      <c r="E656" s="22" t="s">
        <v>536</v>
      </c>
      <c r="F656">
        <v>5</v>
      </c>
      <c r="G656" t="s">
        <v>172</v>
      </c>
      <c r="H656" t="s">
        <v>35</v>
      </c>
      <c r="I656" s="10">
        <f>(C656-VLOOKUP(G656,Riders!$A$2:$E$7777,4,FALSE))/365</f>
        <v>31.019178082191782</v>
      </c>
      <c r="J656">
        <v>10</v>
      </c>
      <c r="K656">
        <v>2</v>
      </c>
      <c r="L656" s="15">
        <v>10.475</v>
      </c>
      <c r="M656" s="126">
        <f>IF(L656="","",3.6*200/(L656))</f>
        <v>68.735083532219576</v>
      </c>
      <c r="P656" s="126" t="str">
        <f>IF(O656="","",3.6*200/(O656))</f>
        <v/>
      </c>
      <c r="S656" s="126" t="str">
        <f>IF(R656="","",3.6*200/(R656))</f>
        <v/>
      </c>
    </row>
    <row r="657" spans="1:19">
      <c r="A657" s="1" t="s">
        <v>224</v>
      </c>
      <c r="B657" s="1">
        <v>2021</v>
      </c>
      <c r="C657" s="2">
        <v>44332</v>
      </c>
      <c r="D657" s="4" t="s">
        <v>64</v>
      </c>
      <c r="E657" s="22" t="s">
        <v>536</v>
      </c>
      <c r="F657">
        <v>6</v>
      </c>
      <c r="G657" t="s">
        <v>113</v>
      </c>
      <c r="H657" t="s">
        <v>114</v>
      </c>
      <c r="I657" s="10">
        <f>(C657-VLOOKUP(G657,Riders!$A$2:$E$7777,4,FALSE))/365</f>
        <v>26.263013698630136</v>
      </c>
      <c r="J657">
        <v>7</v>
      </c>
      <c r="K657">
        <v>1</v>
      </c>
      <c r="L657" s="15">
        <v>10.242000000000001</v>
      </c>
      <c r="M657" s="126">
        <f>IF(L657="","",3.6*200/(L657))</f>
        <v>70.298769771528995</v>
      </c>
      <c r="P657" s="126" t="str">
        <f>IF(O657="","",3.6*200/(O657))</f>
        <v/>
      </c>
      <c r="S657" s="126" t="str">
        <f>IF(R657="","",3.6*200/(R657))</f>
        <v/>
      </c>
    </row>
    <row r="658" spans="1:19">
      <c r="A658" s="1" t="s">
        <v>224</v>
      </c>
      <c r="B658" s="1">
        <v>2021</v>
      </c>
      <c r="C658" s="2">
        <v>44332</v>
      </c>
      <c r="D658" s="4" t="s">
        <v>64</v>
      </c>
      <c r="E658" s="22" t="s">
        <v>536</v>
      </c>
      <c r="F658">
        <v>6</v>
      </c>
      <c r="G658" t="s">
        <v>65</v>
      </c>
      <c r="H658" t="s">
        <v>748</v>
      </c>
      <c r="I658" s="10">
        <f>(C658-VLOOKUP(G658,Riders!$A$2:$E$7777,4,FALSE))/365</f>
        <v>27.553424657534247</v>
      </c>
      <c r="J658">
        <v>11</v>
      </c>
      <c r="K658">
        <v>2</v>
      </c>
      <c r="L658" s="15">
        <v>10.332000000000001</v>
      </c>
      <c r="M658" s="126">
        <f>IF(L658="","",3.6*200/(L658))</f>
        <v>69.686411149825773</v>
      </c>
      <c r="P658" s="126" t="str">
        <f>IF(O658="","",3.6*200/(O658))</f>
        <v/>
      </c>
      <c r="S658" s="126" t="str">
        <f>IF(R658="","",3.6*200/(R658))</f>
        <v/>
      </c>
    </row>
    <row r="659" spans="1:19">
      <c r="A659" s="1" t="s">
        <v>224</v>
      </c>
      <c r="B659" s="1">
        <v>2021</v>
      </c>
      <c r="C659" s="2">
        <v>44332</v>
      </c>
      <c r="D659" s="4" t="s">
        <v>64</v>
      </c>
      <c r="E659" s="22" t="s">
        <v>536</v>
      </c>
      <c r="F659">
        <v>7</v>
      </c>
      <c r="G659" t="s">
        <v>167</v>
      </c>
      <c r="H659" t="s">
        <v>898</v>
      </c>
      <c r="I659" s="10">
        <f>(C659-VLOOKUP(G659,Riders!$A$2:$E$7777,4,FALSE))/365</f>
        <v>21.953424657534246</v>
      </c>
      <c r="J659">
        <v>5</v>
      </c>
      <c r="K659">
        <v>1</v>
      </c>
      <c r="L659" s="15">
        <v>10.388999999999999</v>
      </c>
      <c r="M659" s="126">
        <f>IF(L659="","",3.6*200/(L659))</f>
        <v>69.304071614207345</v>
      </c>
      <c r="P659" s="126" t="str">
        <f>IF(O659="","",3.6*200/(O659))</f>
        <v/>
      </c>
      <c r="S659" s="126" t="str">
        <f>IF(R659="","",3.6*200/(R659))</f>
        <v/>
      </c>
    </row>
    <row r="660" spans="1:19">
      <c r="A660" s="1" t="s">
        <v>224</v>
      </c>
      <c r="B660" s="1">
        <v>2021</v>
      </c>
      <c r="C660" s="2">
        <v>44332</v>
      </c>
      <c r="D660" s="4" t="s">
        <v>64</v>
      </c>
      <c r="E660" s="22" t="s">
        <v>536</v>
      </c>
      <c r="F660">
        <v>7</v>
      </c>
      <c r="G660" t="s">
        <v>34</v>
      </c>
      <c r="H660" t="s">
        <v>35</v>
      </c>
      <c r="I660" s="10">
        <f>(C660-VLOOKUP(G660,Riders!$A$2:$E$7777,4,FALSE))/365</f>
        <v>22.983561643835618</v>
      </c>
      <c r="J660">
        <v>13</v>
      </c>
      <c r="K660">
        <v>2</v>
      </c>
      <c r="L660" s="15">
        <v>10.517999999999999</v>
      </c>
      <c r="M660" s="126">
        <f>IF(L660="","",3.6*200/(L660))</f>
        <v>68.454078722190545</v>
      </c>
      <c r="P660" s="126" t="str">
        <f>IF(O660="","",3.6*200/(O660))</f>
        <v/>
      </c>
      <c r="S660" s="126" t="str">
        <f>IF(R660="","",3.6*200/(R660))</f>
        <v/>
      </c>
    </row>
    <row r="661" spans="1:19">
      <c r="A661" s="1" t="s">
        <v>224</v>
      </c>
      <c r="B661" s="1">
        <v>2021</v>
      </c>
      <c r="C661" s="2">
        <v>44332</v>
      </c>
      <c r="D661" s="4" t="s">
        <v>64</v>
      </c>
      <c r="E661" s="22" t="s">
        <v>536</v>
      </c>
      <c r="F661">
        <v>8</v>
      </c>
      <c r="G661" t="s">
        <v>49</v>
      </c>
      <c r="H661" t="s">
        <v>896</v>
      </c>
      <c r="I661" s="10">
        <f>(C661-VLOOKUP(G661,Riders!$A$2:$E$7777,4,FALSE))/365</f>
        <v>23.465753424657535</v>
      </c>
      <c r="J661">
        <v>6</v>
      </c>
      <c r="K661">
        <v>1</v>
      </c>
      <c r="L661" s="15">
        <v>10.262</v>
      </c>
      <c r="M661" s="126">
        <f>IF(L661="","",3.6*200/(L661))</f>
        <v>70.161761839797308</v>
      </c>
      <c r="P661" s="126" t="str">
        <f>IF(O661="","",3.6*200/(O661))</f>
        <v/>
      </c>
      <c r="S661" s="126" t="str">
        <f>IF(R661="","",3.6*200/(R661))</f>
        <v/>
      </c>
    </row>
    <row r="662" spans="1:19">
      <c r="A662" s="1" t="s">
        <v>224</v>
      </c>
      <c r="B662" s="1">
        <v>2021</v>
      </c>
      <c r="C662" s="2">
        <v>44332</v>
      </c>
      <c r="D662" s="4" t="s">
        <v>64</v>
      </c>
      <c r="E662" s="22" t="s">
        <v>536</v>
      </c>
      <c r="F662">
        <v>8</v>
      </c>
      <c r="G662" t="s">
        <v>141</v>
      </c>
      <c r="H662" t="s">
        <v>93</v>
      </c>
      <c r="I662" s="10">
        <f>(C662-VLOOKUP(G662,Riders!$A$2:$E$7777,4,FALSE))/365</f>
        <v>26.12054794520548</v>
      </c>
      <c r="J662">
        <v>12</v>
      </c>
      <c r="K662">
        <v>2</v>
      </c>
      <c r="L662" s="15">
        <v>10.441000000000001</v>
      </c>
      <c r="M662" s="126">
        <f>IF(L662="","",3.6*200/(L662))</f>
        <v>68.958911981610953</v>
      </c>
      <c r="P662" s="126" t="str">
        <f>IF(O662="","",3.6*200/(O662))</f>
        <v/>
      </c>
      <c r="S662" s="126" t="str">
        <f>IF(R662="","",3.6*200/(R662))</f>
        <v/>
      </c>
    </row>
    <row r="663" spans="1:19">
      <c r="A663" s="1" t="s">
        <v>224</v>
      </c>
      <c r="B663" s="1">
        <v>2021</v>
      </c>
      <c r="C663" s="2">
        <v>44332</v>
      </c>
      <c r="D663" s="4" t="s">
        <v>64</v>
      </c>
      <c r="E663" s="22" t="s">
        <v>536</v>
      </c>
      <c r="F663">
        <v>3</v>
      </c>
      <c r="G663" t="s">
        <v>184</v>
      </c>
      <c r="H663" t="s">
        <v>93</v>
      </c>
      <c r="I663" s="10">
        <f>(C663-VLOOKUP(G663,Riders!$A$2:$E$7777,4,FALSE))/365</f>
        <v>26.386301369863013</v>
      </c>
      <c r="J663">
        <v>14</v>
      </c>
      <c r="K663">
        <v>2</v>
      </c>
      <c r="L663" s="15">
        <v>10.654</v>
      </c>
      <c r="M663" s="126">
        <f>IF(L663="","",3.6*200/(L663))</f>
        <v>67.580251548714102</v>
      </c>
      <c r="P663" s="126" t="str">
        <f>IF(O663="","",3.6*200/(O663))</f>
        <v/>
      </c>
      <c r="S663" s="126" t="str">
        <f>IF(R663="","",3.6*200/(R663))</f>
        <v/>
      </c>
    </row>
    <row r="664" spans="1:19">
      <c r="A664" s="1" t="s">
        <v>224</v>
      </c>
      <c r="B664" s="1">
        <v>2021</v>
      </c>
      <c r="C664" s="2">
        <v>44332</v>
      </c>
      <c r="D664" s="4" t="s">
        <v>64</v>
      </c>
      <c r="E664" s="22" t="s">
        <v>537</v>
      </c>
      <c r="F664">
        <v>1</v>
      </c>
      <c r="G664" t="s">
        <v>193</v>
      </c>
      <c r="H664" t="s">
        <v>30</v>
      </c>
      <c r="I664" s="10">
        <f>(C664-VLOOKUP(G664,Riders!$A$2:$E$7777,4,FALSE))/365</f>
        <v>32.175342465753424</v>
      </c>
      <c r="J664">
        <v>2</v>
      </c>
      <c r="K664">
        <v>1</v>
      </c>
      <c r="L664" s="15">
        <v>10.276</v>
      </c>
      <c r="M664" s="126">
        <f>IF(L664="","",3.6*200/(L664))</f>
        <v>70.066173608407937</v>
      </c>
      <c r="N664">
        <v>1</v>
      </c>
      <c r="O664">
        <v>10.263999999999999</v>
      </c>
      <c r="P664" s="126">
        <f>IF(O664="","",3.6*200/(O664))</f>
        <v>70.148090413094309</v>
      </c>
      <c r="S664" s="126" t="str">
        <f>IF(R664="","",3.6*200/(R664))</f>
        <v/>
      </c>
    </row>
    <row r="665" spans="1:19">
      <c r="A665" s="1" t="s">
        <v>224</v>
      </c>
      <c r="B665" s="1">
        <v>2021</v>
      </c>
      <c r="C665" s="2">
        <v>44332</v>
      </c>
      <c r="D665" s="4" t="s">
        <v>64</v>
      </c>
      <c r="E665" s="22" t="s">
        <v>537</v>
      </c>
      <c r="F665">
        <v>1</v>
      </c>
      <c r="G665" t="s">
        <v>49</v>
      </c>
      <c r="H665" t="s">
        <v>896</v>
      </c>
      <c r="I665" s="10">
        <f>(C665-VLOOKUP(G665,Riders!$A$2:$E$7777,4,FALSE))/365</f>
        <v>23.465753424657535</v>
      </c>
      <c r="J665">
        <v>6</v>
      </c>
      <c r="K665">
        <v>2</v>
      </c>
      <c r="L665" s="15">
        <v>10.295</v>
      </c>
      <c r="M665" s="126">
        <f>IF(L665="","",3.6*200/(L665))</f>
        <v>69.936862554638168</v>
      </c>
      <c r="N665">
        <v>2</v>
      </c>
      <c r="O665">
        <v>10.465999999999999</v>
      </c>
      <c r="P665" s="126">
        <f>IF(O665="","",3.6*200/(O665))</f>
        <v>68.794190712784257</v>
      </c>
      <c r="S665" s="126" t="str">
        <f>IF(R665="","",3.6*200/(R665))</f>
        <v/>
      </c>
    </row>
    <row r="666" spans="1:19">
      <c r="A666" s="1" t="s">
        <v>224</v>
      </c>
      <c r="B666" s="1">
        <v>2021</v>
      </c>
      <c r="C666" s="2">
        <v>44332</v>
      </c>
      <c r="D666" s="4" t="s">
        <v>64</v>
      </c>
      <c r="E666" s="22" t="s">
        <v>537</v>
      </c>
      <c r="F666">
        <v>2</v>
      </c>
      <c r="G666" t="s">
        <v>191</v>
      </c>
      <c r="H666" t="s">
        <v>30</v>
      </c>
      <c r="I666" s="10">
        <f>(C666-VLOOKUP(G666,Riders!$A$2:$E$7777,4,FALSE))/365</f>
        <v>35.328767123287669</v>
      </c>
      <c r="J666">
        <v>1</v>
      </c>
      <c r="K666">
        <v>1</v>
      </c>
      <c r="L666" s="15">
        <v>10.554</v>
      </c>
      <c r="M666" s="126">
        <f>IF(L666="","",3.6*200/(L666))</f>
        <v>68.22057987492893</v>
      </c>
      <c r="N666">
        <v>1</v>
      </c>
      <c r="O666">
        <v>10.343999999999999</v>
      </c>
      <c r="P666" s="126">
        <f>IF(O666="","",3.6*200/(O666))</f>
        <v>69.60556844547564</v>
      </c>
      <c r="S666" s="126" t="str">
        <f>IF(R666="","",3.6*200/(R666))</f>
        <v/>
      </c>
    </row>
    <row r="667" spans="1:19">
      <c r="A667" s="1" t="s">
        <v>224</v>
      </c>
      <c r="B667" s="1">
        <v>2021</v>
      </c>
      <c r="C667" s="2">
        <v>44332</v>
      </c>
      <c r="D667" s="4" t="s">
        <v>64</v>
      </c>
      <c r="E667" s="22" t="s">
        <v>537</v>
      </c>
      <c r="F667">
        <v>2</v>
      </c>
      <c r="G667" t="s">
        <v>167</v>
      </c>
      <c r="H667" t="s">
        <v>898</v>
      </c>
      <c r="I667" s="10">
        <f>(C667-VLOOKUP(G667,Riders!$A$2:$E$7777,4,FALSE))/365</f>
        <v>21.953424657534246</v>
      </c>
      <c r="J667">
        <v>5</v>
      </c>
      <c r="K667">
        <v>2</v>
      </c>
      <c r="L667" s="15">
        <v>10.593999999999999</v>
      </c>
      <c r="M667" s="126">
        <f>IF(L667="","",3.6*200/(L667))</f>
        <v>67.962997923352845</v>
      </c>
      <c r="N667">
        <v>2</v>
      </c>
      <c r="O667">
        <v>10.641</v>
      </c>
      <c r="P667" s="126">
        <f>IF(O667="","",3.6*200/(O667))</f>
        <v>67.662813645334083</v>
      </c>
      <c r="S667" s="126" t="str">
        <f>IF(R667="","",3.6*200/(R667))</f>
        <v/>
      </c>
    </row>
    <row r="668" spans="1:19">
      <c r="A668" s="1" t="s">
        <v>224</v>
      </c>
      <c r="B668" s="1">
        <v>2021</v>
      </c>
      <c r="C668" s="2">
        <v>44332</v>
      </c>
      <c r="D668" s="4" t="s">
        <v>64</v>
      </c>
      <c r="E668" s="22" t="s">
        <v>537</v>
      </c>
      <c r="F668">
        <v>3</v>
      </c>
      <c r="G668" t="s">
        <v>255</v>
      </c>
      <c r="H668" t="s">
        <v>898</v>
      </c>
      <c r="I668" s="10">
        <f>(C668-VLOOKUP(G668,Riders!$A$2:$E$7777,4,FALSE))/365</f>
        <v>31.386301369863013</v>
      </c>
      <c r="J668">
        <v>3</v>
      </c>
      <c r="K668">
        <v>1</v>
      </c>
      <c r="L668" s="15">
        <v>10.311</v>
      </c>
      <c r="M668" s="126">
        <f>IF(L668="","",3.6*200/(L668))</f>
        <v>69.828338667442537</v>
      </c>
      <c r="N668">
        <v>1</v>
      </c>
      <c r="O668">
        <v>10.228</v>
      </c>
      <c r="P668" s="126">
        <f>IF(O668="","",3.6*200/(O668))</f>
        <v>70.394994133750487</v>
      </c>
      <c r="S668" s="126" t="str">
        <f>IF(R668="","",3.6*200/(R668))</f>
        <v/>
      </c>
    </row>
    <row r="669" spans="1:19">
      <c r="A669" s="1" t="s">
        <v>224</v>
      </c>
      <c r="B669" s="1">
        <v>2021</v>
      </c>
      <c r="C669" s="2">
        <v>44332</v>
      </c>
      <c r="D669" s="4" t="s">
        <v>64</v>
      </c>
      <c r="E669" s="22" t="s">
        <v>537</v>
      </c>
      <c r="F669">
        <v>3</v>
      </c>
      <c r="G669" t="s">
        <v>113</v>
      </c>
      <c r="H669" t="s">
        <v>114</v>
      </c>
      <c r="I669" s="10">
        <f>(C669-VLOOKUP(G669,Riders!$A$2:$E$7777,4,FALSE))/365</f>
        <v>26.263013698630136</v>
      </c>
      <c r="J669">
        <v>7</v>
      </c>
      <c r="K669">
        <v>2</v>
      </c>
      <c r="L669" s="15">
        <v>10.385999999999999</v>
      </c>
      <c r="M669" s="126">
        <f>IF(L669="","",3.6*200/(L669))</f>
        <v>69.32409012131717</v>
      </c>
      <c r="N669">
        <v>2</v>
      </c>
      <c r="O669">
        <v>10.327</v>
      </c>
      <c r="P669" s="126">
        <f>IF(O669="","",3.6*200/(O669))</f>
        <v>69.720151060327296</v>
      </c>
      <c r="S669" s="126" t="str">
        <f>IF(R669="","",3.6*200/(R669))</f>
        <v/>
      </c>
    </row>
    <row r="670" spans="1:19">
      <c r="A670" s="1" t="s">
        <v>224</v>
      </c>
      <c r="B670" s="1">
        <v>2021</v>
      </c>
      <c r="C670" s="2">
        <v>44332</v>
      </c>
      <c r="D670" s="4" t="s">
        <v>64</v>
      </c>
      <c r="E670" s="22" t="s">
        <v>537</v>
      </c>
      <c r="F670">
        <v>4</v>
      </c>
      <c r="G670" t="s">
        <v>178</v>
      </c>
      <c r="H670" t="s">
        <v>166</v>
      </c>
      <c r="I670" s="10">
        <f>(C670-VLOOKUP(G670,Riders!$A$2:$E$7777,4,FALSE))/365</f>
        <v>28.660273972602738</v>
      </c>
      <c r="J670">
        <v>4</v>
      </c>
      <c r="K670">
        <v>1</v>
      </c>
      <c r="L670" s="15">
        <v>10.215999999999999</v>
      </c>
      <c r="M670" s="126">
        <f>IF(L670="","",3.6*200/(L670))</f>
        <v>70.477682067345341</v>
      </c>
      <c r="N670">
        <v>1</v>
      </c>
      <c r="O670">
        <v>10.43</v>
      </c>
      <c r="P670" s="126">
        <f>IF(O670="","",3.6*200/(O670))</f>
        <v>69.031639501438164</v>
      </c>
      <c r="S670" s="126" t="str">
        <f>IF(R670="","",3.6*200/(R670))</f>
        <v/>
      </c>
    </row>
    <row r="671" spans="1:19">
      <c r="A671" s="1" t="s">
        <v>224</v>
      </c>
      <c r="B671" s="1">
        <v>2021</v>
      </c>
      <c r="C671" s="2">
        <v>44332</v>
      </c>
      <c r="D671" s="4" t="s">
        <v>64</v>
      </c>
      <c r="E671" s="22" t="s">
        <v>537</v>
      </c>
      <c r="F671">
        <v>4</v>
      </c>
      <c r="G671" t="s">
        <v>227</v>
      </c>
      <c r="H671" t="s">
        <v>150</v>
      </c>
      <c r="I671" s="10">
        <f>(C671-VLOOKUP(G671,Riders!$A$2:$E$7777,4,FALSE))/365</f>
        <v>23.227397260273971</v>
      </c>
      <c r="J671">
        <v>8</v>
      </c>
      <c r="K671">
        <v>2</v>
      </c>
      <c r="L671" s="15">
        <v>11.059999999999999</v>
      </c>
      <c r="M671" s="126">
        <f>IF(L671="","",3.6*200/(L671))</f>
        <v>65.099457504520799</v>
      </c>
      <c r="N671">
        <v>2</v>
      </c>
      <c r="O671">
        <v>10.568</v>
      </c>
      <c r="P671" s="126">
        <f>IF(O671="","",3.6*200/(O671))</f>
        <v>68.130204390613173</v>
      </c>
      <c r="S671" s="126" t="str">
        <f>IF(R671="","",3.6*200/(R671))</f>
        <v/>
      </c>
    </row>
    <row r="672" spans="1:19">
      <c r="A672" s="1" t="s">
        <v>224</v>
      </c>
      <c r="B672" s="1">
        <v>2021</v>
      </c>
      <c r="C672" s="2">
        <v>44332</v>
      </c>
      <c r="D672" s="4" t="s">
        <v>64</v>
      </c>
      <c r="E672" s="22" t="s">
        <v>538</v>
      </c>
      <c r="F672">
        <v>1</v>
      </c>
      <c r="G672" t="s">
        <v>193</v>
      </c>
      <c r="H672" t="s">
        <v>30</v>
      </c>
      <c r="I672" s="10">
        <f>(C672-VLOOKUP(G672,Riders!$A$2:$E$7777,4,FALSE))/365</f>
        <v>32.175342465753424</v>
      </c>
      <c r="J672">
        <v>2</v>
      </c>
      <c r="K672">
        <v>1</v>
      </c>
      <c r="L672" s="15">
        <v>10.11</v>
      </c>
      <c r="M672" s="126">
        <f>IF(L672="","",3.6*200/(L672))</f>
        <v>71.2166172106825</v>
      </c>
      <c r="N672">
        <v>1</v>
      </c>
      <c r="O672">
        <v>10.262</v>
      </c>
      <c r="P672" s="126">
        <f>IF(O672="","",3.6*200/(O672))</f>
        <v>70.161761839797308</v>
      </c>
      <c r="S672" s="126" t="str">
        <f>IF(R672="","",3.6*200/(R672))</f>
        <v/>
      </c>
    </row>
    <row r="673" spans="1:19">
      <c r="A673" s="1" t="s">
        <v>224</v>
      </c>
      <c r="B673" s="1">
        <v>2021</v>
      </c>
      <c r="C673" s="2">
        <v>44332</v>
      </c>
      <c r="D673" s="4" t="s">
        <v>64</v>
      </c>
      <c r="E673" s="22" t="s">
        <v>538</v>
      </c>
      <c r="F673">
        <v>1</v>
      </c>
      <c r="G673" t="s">
        <v>178</v>
      </c>
      <c r="H673" t="s">
        <v>166</v>
      </c>
      <c r="I673" s="10">
        <f>(C673-VLOOKUP(G673,Riders!$A$2:$E$7777,4,FALSE))/365</f>
        <v>28.660273972602738</v>
      </c>
      <c r="J673">
        <v>4</v>
      </c>
      <c r="K673">
        <v>2</v>
      </c>
      <c r="L673" s="15">
        <v>10.292999999999999</v>
      </c>
      <c r="M673" s="126">
        <f>IF(L673="","",3.6*200/(L673))</f>
        <v>69.950451763334314</v>
      </c>
      <c r="N673">
        <v>2</v>
      </c>
      <c r="O673">
        <v>10.428000000000001</v>
      </c>
      <c r="P673" s="126">
        <f>IF(O673="","",3.6*200/(O673))</f>
        <v>69.044879171461446</v>
      </c>
      <c r="S673" s="126" t="str">
        <f>IF(R673="","",3.6*200/(R673))</f>
        <v/>
      </c>
    </row>
    <row r="674" spans="1:19">
      <c r="A674" s="1" t="s">
        <v>224</v>
      </c>
      <c r="B674" s="1">
        <v>2021</v>
      </c>
      <c r="C674" s="2">
        <v>44332</v>
      </c>
      <c r="D674" s="4" t="s">
        <v>64</v>
      </c>
      <c r="E674" s="22" t="s">
        <v>538</v>
      </c>
      <c r="F674">
        <v>2</v>
      </c>
      <c r="G674" t="s">
        <v>191</v>
      </c>
      <c r="H674" t="s">
        <v>30</v>
      </c>
      <c r="I674" s="10">
        <f>(C674-VLOOKUP(G674,Riders!$A$2:$E$7777,4,FALSE))/365</f>
        <v>35.328767123287669</v>
      </c>
      <c r="J674">
        <v>1</v>
      </c>
      <c r="K674">
        <v>1</v>
      </c>
      <c r="L674" s="15">
        <v>10.178000000000001</v>
      </c>
      <c r="M674" s="126">
        <f>IF(L674="","",3.6*200/(L674))</f>
        <v>70.74081351935547</v>
      </c>
      <c r="N674">
        <v>1</v>
      </c>
      <c r="O674">
        <v>10.304</v>
      </c>
      <c r="P674" s="126">
        <f>IF(O674="","",3.6*200/(O674))</f>
        <v>69.875776397515523</v>
      </c>
      <c r="S674" s="126" t="str">
        <f>IF(R674="","",3.6*200/(R674))</f>
        <v/>
      </c>
    </row>
    <row r="675" spans="1:19">
      <c r="A675" s="1" t="s">
        <v>224</v>
      </c>
      <c r="B675" s="1">
        <v>2021</v>
      </c>
      <c r="C675" s="2">
        <v>44332</v>
      </c>
      <c r="D675" s="4" t="s">
        <v>64</v>
      </c>
      <c r="E675" s="22" t="s">
        <v>538</v>
      </c>
      <c r="F675">
        <v>2</v>
      </c>
      <c r="G675" t="s">
        <v>255</v>
      </c>
      <c r="H675" t="s">
        <v>898</v>
      </c>
      <c r="I675" s="10">
        <f>(C675-VLOOKUP(G675,Riders!$A$2:$E$7777,4,FALSE))/365</f>
        <v>31.386301369863013</v>
      </c>
      <c r="J675">
        <v>3</v>
      </c>
      <c r="K675">
        <v>2</v>
      </c>
      <c r="L675" s="15">
        <v>10.455</v>
      </c>
      <c r="M675" s="126">
        <f>IF(L675="","",3.6*200/(L675))</f>
        <v>68.866571018651356</v>
      </c>
      <c r="N675">
        <v>2</v>
      </c>
      <c r="O675">
        <v>11.191000000000001</v>
      </c>
      <c r="P675" s="126">
        <f>IF(O675="","",3.6*200/(O675))</f>
        <v>64.337413993387543</v>
      </c>
      <c r="S675" s="126" t="str">
        <f>IF(R675="","",3.6*200/(R675))</f>
        <v/>
      </c>
    </row>
    <row r="676" spans="1:19">
      <c r="A676" s="1" t="s">
        <v>224</v>
      </c>
      <c r="B676" s="1">
        <v>2021</v>
      </c>
      <c r="C676" s="2">
        <v>44332</v>
      </c>
      <c r="D676" s="4" t="s">
        <v>64</v>
      </c>
      <c r="E676" s="22" t="s">
        <v>62</v>
      </c>
      <c r="F676" t="s">
        <v>539</v>
      </c>
      <c r="G676" t="s">
        <v>191</v>
      </c>
      <c r="H676" t="s">
        <v>30</v>
      </c>
      <c r="I676" s="10">
        <f>(C676-VLOOKUP(G676,Riders!$A$2:$E$7777,4,FALSE))/365</f>
        <v>35.328767123287669</v>
      </c>
      <c r="J676">
        <v>1</v>
      </c>
      <c r="K676">
        <v>1</v>
      </c>
      <c r="L676" s="15">
        <v>10.291</v>
      </c>
      <c r="M676" s="126">
        <f>IF(L676="","",3.6*200/(L676))</f>
        <v>69.964046254008352</v>
      </c>
      <c r="N676">
        <v>1</v>
      </c>
      <c r="O676">
        <v>10.289</v>
      </c>
      <c r="P676" s="126">
        <f>IF(O676="","",3.6*200/(O676))</f>
        <v>69.977646029740498</v>
      </c>
      <c r="S676" s="126" t="str">
        <f>IF(R676="","",3.6*200/(R676))</f>
        <v/>
      </c>
    </row>
    <row r="677" spans="1:19">
      <c r="A677" s="1" t="s">
        <v>224</v>
      </c>
      <c r="B677" s="1">
        <v>2021</v>
      </c>
      <c r="C677" s="2">
        <v>44332</v>
      </c>
      <c r="D677" s="4" t="s">
        <v>64</v>
      </c>
      <c r="E677" s="22" t="s">
        <v>62</v>
      </c>
      <c r="F677" t="s">
        <v>539</v>
      </c>
      <c r="G677" t="s">
        <v>193</v>
      </c>
      <c r="H677" t="s">
        <v>30</v>
      </c>
      <c r="I677" s="10">
        <f>(C677-VLOOKUP(G677,Riders!$A$2:$E$7777,4,FALSE))/365</f>
        <v>32.175342465753424</v>
      </c>
      <c r="J677">
        <v>2</v>
      </c>
      <c r="K677">
        <v>2</v>
      </c>
      <c r="L677" s="15">
        <v>10.325000000000001</v>
      </c>
      <c r="M677" s="126">
        <f>IF(L677="","",3.6*200/(L677))</f>
        <v>69.733656174334129</v>
      </c>
      <c r="N677">
        <v>2</v>
      </c>
      <c r="O677">
        <v>10.314</v>
      </c>
      <c r="P677" s="126">
        <f>IF(O677="","",3.6*200/(O677))</f>
        <v>69.808027923211171</v>
      </c>
      <c r="S677" s="126" t="str">
        <f>IF(R677="","",3.6*200/(R677))</f>
        <v/>
      </c>
    </row>
    <row r="678" spans="1:19">
      <c r="A678" s="1" t="s">
        <v>224</v>
      </c>
      <c r="B678" s="1">
        <v>2021</v>
      </c>
      <c r="C678" s="2">
        <v>44332</v>
      </c>
      <c r="D678" s="4" t="s">
        <v>64</v>
      </c>
      <c r="E678" s="22" t="s">
        <v>62</v>
      </c>
      <c r="F678" t="s">
        <v>540</v>
      </c>
      <c r="G678" t="s">
        <v>255</v>
      </c>
      <c r="H678" t="s">
        <v>898</v>
      </c>
      <c r="I678" s="10">
        <f>(C678-VLOOKUP(G678,Riders!$A$2:$E$7777,4,FALSE))/365</f>
        <v>31.386301369863013</v>
      </c>
      <c r="J678">
        <v>3</v>
      </c>
      <c r="K678">
        <v>1</v>
      </c>
      <c r="L678" s="15">
        <v>10.414</v>
      </c>
      <c r="M678" s="126">
        <f>IF(L678="","",3.6*200/(L678))</f>
        <v>69.137699251008257</v>
      </c>
      <c r="N678">
        <v>1</v>
      </c>
      <c r="O678">
        <v>10.307</v>
      </c>
      <c r="P678" s="126">
        <f>IF(O678="","",3.6*200/(O678))</f>
        <v>69.855438051809443</v>
      </c>
      <c r="S678" s="126" t="str">
        <f>IF(R678="","",3.6*200/(R678))</f>
        <v/>
      </c>
    </row>
    <row r="679" spans="1:19">
      <c r="A679" s="1" t="s">
        <v>224</v>
      </c>
      <c r="B679" s="1">
        <v>2021</v>
      </c>
      <c r="C679" s="2">
        <v>44332</v>
      </c>
      <c r="D679" s="4" t="s">
        <v>64</v>
      </c>
      <c r="E679" s="22" t="s">
        <v>62</v>
      </c>
      <c r="F679" t="s">
        <v>540</v>
      </c>
      <c r="G679" t="s">
        <v>178</v>
      </c>
      <c r="H679" t="s">
        <v>166</v>
      </c>
      <c r="I679" s="10">
        <f>(C679-VLOOKUP(G679,Riders!$A$2:$E$7777,4,FALSE))/365</f>
        <v>28.660273972602738</v>
      </c>
      <c r="J679">
        <v>4</v>
      </c>
      <c r="K679">
        <v>2</v>
      </c>
      <c r="L679" s="15">
        <v>10.597999999999999</v>
      </c>
      <c r="M679" s="126">
        <f>IF(L679="","",3.6*200/(L679))</f>
        <v>67.937346669182872</v>
      </c>
      <c r="N679">
        <v>2</v>
      </c>
      <c r="O679">
        <v>10.587</v>
      </c>
      <c r="P679" s="126">
        <f>IF(O679="","",3.6*200/(O679))</f>
        <v>68.007934258996883</v>
      </c>
      <c r="S679" s="126" t="str">
        <f>IF(R679="","",3.6*200/(R679))</f>
        <v/>
      </c>
    </row>
    <row r="680" spans="1:19">
      <c r="A680" s="4" t="s">
        <v>215</v>
      </c>
      <c r="B680" s="4">
        <v>2020</v>
      </c>
      <c r="C680" s="76">
        <v>43890</v>
      </c>
      <c r="D680" s="4" t="s">
        <v>19</v>
      </c>
      <c r="E680" s="22" t="s">
        <v>533</v>
      </c>
      <c r="F680">
        <v>6</v>
      </c>
      <c r="G680" t="s">
        <v>95</v>
      </c>
      <c r="H680" t="s">
        <v>28</v>
      </c>
      <c r="I680" s="10">
        <f>(C680-VLOOKUP(G680,Riders!$A$2:$E$7777,4,FALSE))/365</f>
        <v>28.095890410958905</v>
      </c>
      <c r="J680">
        <v>6</v>
      </c>
      <c r="K680">
        <v>1</v>
      </c>
      <c r="L680" s="15">
        <v>10.135</v>
      </c>
      <c r="M680" s="126">
        <f>IF(L680="","",3.6*200/(L680))</f>
        <v>71.040947212629504</v>
      </c>
      <c r="P680" s="126" t="str">
        <f>IF(O680="","",3.6*200/(O680))</f>
        <v/>
      </c>
      <c r="S680" s="126" t="str">
        <f>IF(R680="","",3.6*200/(R680))</f>
        <v/>
      </c>
    </row>
    <row r="681" spans="1:19">
      <c r="A681" s="4" t="s">
        <v>215</v>
      </c>
      <c r="B681" s="4">
        <v>2020</v>
      </c>
      <c r="C681" s="76">
        <v>43890</v>
      </c>
      <c r="D681" s="4" t="s">
        <v>19</v>
      </c>
      <c r="E681" s="22" t="s">
        <v>533</v>
      </c>
      <c r="F681">
        <v>7</v>
      </c>
      <c r="G681" t="s">
        <v>198</v>
      </c>
      <c r="H681" t="s">
        <v>22</v>
      </c>
      <c r="I681" s="10">
        <f>(C681-VLOOKUP(G681,Riders!$A$2:$E$7777,4,FALSE))/365</f>
        <v>27.230136986301371</v>
      </c>
      <c r="J681">
        <v>7</v>
      </c>
      <c r="K681">
        <v>1</v>
      </c>
      <c r="L681" s="15">
        <v>10.3</v>
      </c>
      <c r="M681" s="126">
        <f>IF(L681="","",3.6*200/(L681))</f>
        <v>69.902912621359221</v>
      </c>
      <c r="P681" s="126" t="str">
        <f>IF(O681="","",3.6*200/(O681))</f>
        <v/>
      </c>
      <c r="S681" s="126" t="str">
        <f>IF(R681="","",3.6*200/(R681))</f>
        <v/>
      </c>
    </row>
    <row r="682" spans="1:19">
      <c r="A682" s="4" t="s">
        <v>215</v>
      </c>
      <c r="B682" s="4">
        <v>2020</v>
      </c>
      <c r="C682" s="76">
        <v>43890</v>
      </c>
      <c r="D682" s="4" t="s">
        <v>19</v>
      </c>
      <c r="E682" s="22" t="s">
        <v>533</v>
      </c>
      <c r="F682">
        <v>1</v>
      </c>
      <c r="G682" t="s">
        <v>194</v>
      </c>
      <c r="H682" t="s">
        <v>50</v>
      </c>
      <c r="I682" s="10">
        <f>(C682-VLOOKUP(G682,Riders!$A$2:$E$7777,4,FALSE))/365</f>
        <v>32.172602739726024</v>
      </c>
      <c r="J682">
        <v>3</v>
      </c>
      <c r="K682">
        <v>1</v>
      </c>
      <c r="L682" s="15">
        <v>9.9760000000000009</v>
      </c>
      <c r="M682" s="126">
        <f>IF(L682="","",3.6*200/(L682))</f>
        <v>72.173215717722528</v>
      </c>
      <c r="P682" s="126" t="str">
        <f>IF(O682="","",3.6*200/(O682))</f>
        <v/>
      </c>
      <c r="S682" s="126" t="str">
        <f>IF(R682="","",3.6*200/(R682))</f>
        <v/>
      </c>
    </row>
    <row r="683" spans="1:19">
      <c r="A683" s="4" t="s">
        <v>215</v>
      </c>
      <c r="B683" s="4">
        <v>2020</v>
      </c>
      <c r="C683" s="76">
        <v>43890</v>
      </c>
      <c r="D683" s="4" t="s">
        <v>19</v>
      </c>
      <c r="E683" s="22" t="s">
        <v>533</v>
      </c>
      <c r="F683">
        <v>1</v>
      </c>
      <c r="G683" t="s">
        <v>141</v>
      </c>
      <c r="H683" t="s">
        <v>93</v>
      </c>
      <c r="I683" s="10">
        <f>(C683-VLOOKUP(G683,Riders!$A$2:$E$7777,4,FALSE))/365</f>
        <v>24.909589041095892</v>
      </c>
      <c r="J683">
        <v>28</v>
      </c>
      <c r="K683">
        <v>2</v>
      </c>
      <c r="L683" s="15">
        <v>10.255000000000001</v>
      </c>
      <c r="M683" s="126">
        <f>IF(L683="","",3.6*200/(L683))</f>
        <v>70.209653827401269</v>
      </c>
      <c r="P683" s="126" t="str">
        <f>IF(O683="","",3.6*200/(O683))</f>
        <v/>
      </c>
      <c r="S683" s="126" t="str">
        <f>IF(R683="","",3.6*200/(R683))</f>
        <v/>
      </c>
    </row>
    <row r="684" spans="1:19">
      <c r="A684" s="4" t="s">
        <v>215</v>
      </c>
      <c r="B684" s="4">
        <v>2020</v>
      </c>
      <c r="C684" s="76">
        <v>43890</v>
      </c>
      <c r="D684" s="4" t="s">
        <v>19</v>
      </c>
      <c r="E684" s="22" t="s">
        <v>533</v>
      </c>
      <c r="F684">
        <v>2</v>
      </c>
      <c r="G684" t="s">
        <v>126</v>
      </c>
      <c r="H684" t="s">
        <v>102</v>
      </c>
      <c r="I684" s="10">
        <f>(C684-VLOOKUP(G684,Riders!$A$2:$E$7777,4,FALSE))/365</f>
        <v>21.449315068493149</v>
      </c>
      <c r="J684">
        <v>10</v>
      </c>
      <c r="K684">
        <v>1</v>
      </c>
      <c r="L684" s="15">
        <v>10.087999999999999</v>
      </c>
      <c r="M684" s="126">
        <f>IF(L684="","",3.6*200/(L684))</f>
        <v>71.371927042030137</v>
      </c>
      <c r="P684" s="126" t="str">
        <f>IF(O684="","",3.6*200/(O684))</f>
        <v/>
      </c>
      <c r="S684" s="126" t="str">
        <f>IF(R684="","",3.6*200/(R684))</f>
        <v/>
      </c>
    </row>
    <row r="685" spans="1:19">
      <c r="A685" s="4" t="s">
        <v>215</v>
      </c>
      <c r="B685" s="4">
        <v>2020</v>
      </c>
      <c r="C685" s="76">
        <v>43890</v>
      </c>
      <c r="D685" s="4" t="s">
        <v>19</v>
      </c>
      <c r="E685" s="22" t="s">
        <v>533</v>
      </c>
      <c r="F685">
        <v>2</v>
      </c>
      <c r="G685" t="s">
        <v>230</v>
      </c>
      <c r="H685" t="s">
        <v>210</v>
      </c>
      <c r="I685" s="10">
        <f>(C685-VLOOKUP(G685,Riders!$A$2:$E$7777,4,FALSE))/365</f>
        <v>21.197260273972603</v>
      </c>
      <c r="J685">
        <v>27</v>
      </c>
      <c r="K685">
        <v>2</v>
      </c>
      <c r="L685" s="15">
        <v>10.180999999999999</v>
      </c>
      <c r="M685" s="126">
        <f>IF(L685="","",3.6*200/(L685))</f>
        <v>70.719968568902857</v>
      </c>
      <c r="P685" s="126" t="str">
        <f>IF(O685="","",3.6*200/(O685))</f>
        <v/>
      </c>
      <c r="S685" s="126" t="str">
        <f>IF(R685="","",3.6*200/(R685))</f>
        <v/>
      </c>
    </row>
    <row r="686" spans="1:19">
      <c r="A686" s="4" t="s">
        <v>215</v>
      </c>
      <c r="B686" s="4">
        <v>2020</v>
      </c>
      <c r="C686" s="76">
        <v>43890</v>
      </c>
      <c r="D686" s="4" t="s">
        <v>19</v>
      </c>
      <c r="E686" s="22" t="s">
        <v>533</v>
      </c>
      <c r="F686">
        <v>3</v>
      </c>
      <c r="G686" t="s">
        <v>190</v>
      </c>
      <c r="H686" t="s">
        <v>111</v>
      </c>
      <c r="I686" s="10">
        <f>(C686-VLOOKUP(G686,Riders!$A$2:$E$7777,4,FALSE))/365</f>
        <v>31.958904109589042</v>
      </c>
      <c r="J686">
        <v>11</v>
      </c>
      <c r="K686">
        <v>1</v>
      </c>
      <c r="L686" s="15">
        <v>10.234</v>
      </c>
      <c r="M686" s="126">
        <f>IF(L686="","",3.6*200/(L686))</f>
        <v>70.353722884502645</v>
      </c>
      <c r="P686" s="126" t="str">
        <f>IF(O686="","",3.6*200/(O686))</f>
        <v/>
      </c>
      <c r="S686" s="126" t="str">
        <f>IF(R686="","",3.6*200/(R686))</f>
        <v/>
      </c>
    </row>
    <row r="687" spans="1:19">
      <c r="A687" s="4" t="s">
        <v>215</v>
      </c>
      <c r="B687" s="4">
        <v>2020</v>
      </c>
      <c r="C687" s="76">
        <v>43890</v>
      </c>
      <c r="D687" s="4" t="s">
        <v>19</v>
      </c>
      <c r="E687" s="22" t="s">
        <v>533</v>
      </c>
      <c r="F687">
        <v>3</v>
      </c>
      <c r="G687" t="s">
        <v>904</v>
      </c>
      <c r="H687" t="s">
        <v>33</v>
      </c>
      <c r="I687" s="10">
        <f>(C687-VLOOKUP(G687,Riders!$A$2:$E$7777,4,FALSE))/365</f>
        <v>29.046575342465754</v>
      </c>
      <c r="J687">
        <v>26</v>
      </c>
      <c r="K687">
        <v>2</v>
      </c>
      <c r="L687" s="15">
        <v>11.493</v>
      </c>
      <c r="M687" s="126">
        <f>IF(L687="","",3.6*200/(L687))</f>
        <v>62.646828504306967</v>
      </c>
      <c r="P687" s="126" t="str">
        <f>IF(O687="","",3.6*200/(O687))</f>
        <v/>
      </c>
      <c r="S687" s="126" t="str">
        <f>IF(R687="","",3.6*200/(R687))</f>
        <v/>
      </c>
    </row>
    <row r="688" spans="1:19">
      <c r="A688" s="4" t="s">
        <v>215</v>
      </c>
      <c r="B688" s="4">
        <v>2020</v>
      </c>
      <c r="C688" s="76">
        <v>43890</v>
      </c>
      <c r="D688" s="4" t="s">
        <v>19</v>
      </c>
      <c r="E688" s="22" t="s">
        <v>533</v>
      </c>
      <c r="F688">
        <v>4</v>
      </c>
      <c r="G688" t="s">
        <v>191</v>
      </c>
      <c r="H688" t="s">
        <v>30</v>
      </c>
      <c r="I688" s="10">
        <f>(C688-VLOOKUP(G688,Riders!$A$2:$E$7777,4,FALSE))/365</f>
        <v>34.11780821917808</v>
      </c>
      <c r="J688">
        <v>5</v>
      </c>
      <c r="K688">
        <v>1</v>
      </c>
      <c r="L688" s="15">
        <v>9.9830000000000005</v>
      </c>
      <c r="M688" s="126">
        <f>IF(L688="","",3.6*200/(L688))</f>
        <v>72.122608434338375</v>
      </c>
      <c r="P688" s="126" t="str">
        <f>IF(O688="","",3.6*200/(O688))</f>
        <v/>
      </c>
      <c r="S688" s="126" t="str">
        <f>IF(R688="","",3.6*200/(R688))</f>
        <v/>
      </c>
    </row>
    <row r="689" spans="1:19">
      <c r="A689" s="4" t="s">
        <v>215</v>
      </c>
      <c r="B689" s="4">
        <v>2020</v>
      </c>
      <c r="C689" s="76">
        <v>43890</v>
      </c>
      <c r="D689" s="4" t="s">
        <v>19</v>
      </c>
      <c r="E689" s="22" t="s">
        <v>533</v>
      </c>
      <c r="F689">
        <v>4</v>
      </c>
      <c r="G689" t="s">
        <v>293</v>
      </c>
      <c r="H689" t="s">
        <v>22</v>
      </c>
      <c r="I689" s="10">
        <f>(C689-VLOOKUP(G689,Riders!$A$2:$E$7777,4,FALSE))/365</f>
        <v>22.230136986301371</v>
      </c>
      <c r="J689">
        <v>25</v>
      </c>
      <c r="K689">
        <v>2</v>
      </c>
      <c r="L689" s="15">
        <v>10.033000000000001</v>
      </c>
      <c r="M689" s="126">
        <f>IF(L689="","",3.6*200/(L689))</f>
        <v>71.763181501046532</v>
      </c>
      <c r="P689" s="126" t="str">
        <f>IF(O689="","",3.6*200/(O689))</f>
        <v/>
      </c>
      <c r="S689" s="126" t="str">
        <f>IF(R689="","",3.6*200/(R689))</f>
        <v/>
      </c>
    </row>
    <row r="690" spans="1:19">
      <c r="A690" s="4" t="s">
        <v>215</v>
      </c>
      <c r="B690" s="4">
        <v>2020</v>
      </c>
      <c r="C690" s="76">
        <v>43890</v>
      </c>
      <c r="D690" s="4" t="s">
        <v>19</v>
      </c>
      <c r="E690" s="22" t="s">
        <v>533</v>
      </c>
      <c r="F690">
        <v>5</v>
      </c>
      <c r="G690" t="s">
        <v>871</v>
      </c>
      <c r="H690" t="s">
        <v>26</v>
      </c>
      <c r="I690" s="10">
        <f>(C690-VLOOKUP(G690,Riders!$A$2:$E$7777,4,FALSE))/365</f>
        <v>32.104109589041094</v>
      </c>
      <c r="J690">
        <v>12</v>
      </c>
      <c r="K690">
        <v>1</v>
      </c>
      <c r="L690" s="15">
        <v>10.218</v>
      </c>
      <c r="M690" s="126">
        <f>IF(L690="","",3.6*200/(L690))</f>
        <v>70.463887257780385</v>
      </c>
      <c r="P690" s="126" t="str">
        <f>IF(O690="","",3.6*200/(O690))</f>
        <v/>
      </c>
      <c r="S690" s="126" t="str">
        <f>IF(R690="","",3.6*200/(R690))</f>
        <v/>
      </c>
    </row>
    <row r="691" spans="1:19">
      <c r="A691" s="4" t="s">
        <v>215</v>
      </c>
      <c r="B691" s="4">
        <v>2020</v>
      </c>
      <c r="C691" s="76">
        <v>43890</v>
      </c>
      <c r="D691" s="4" t="s">
        <v>19</v>
      </c>
      <c r="E691" s="22" t="s">
        <v>533</v>
      </c>
      <c r="F691">
        <v>5</v>
      </c>
      <c r="G691" t="s">
        <v>199</v>
      </c>
      <c r="H691" t="s">
        <v>37</v>
      </c>
      <c r="I691" s="10">
        <f>(C691-VLOOKUP(G691,Riders!$A$2:$E$7777,4,FALSE))/365</f>
        <v>25.334246575342465</v>
      </c>
      <c r="J691">
        <v>24</v>
      </c>
      <c r="K691">
        <v>2</v>
      </c>
      <c r="L691" s="15">
        <v>10.382999999999999</v>
      </c>
      <c r="M691" s="126">
        <f>IF(L691="","",3.6*200/(L691))</f>
        <v>69.344120196475018</v>
      </c>
      <c r="P691" s="126" t="str">
        <f>IF(O691="","",3.6*200/(O691))</f>
        <v/>
      </c>
      <c r="S691" s="126" t="str">
        <f>IF(R691="","",3.6*200/(R691))</f>
        <v/>
      </c>
    </row>
    <row r="692" spans="1:19">
      <c r="A692" s="4" t="s">
        <v>215</v>
      </c>
      <c r="B692" s="4">
        <v>2020</v>
      </c>
      <c r="C692" s="76">
        <v>43890</v>
      </c>
      <c r="D692" s="4" t="s">
        <v>19</v>
      </c>
      <c r="E692" s="22" t="s">
        <v>533</v>
      </c>
      <c r="F692">
        <v>6</v>
      </c>
      <c r="G692" t="s">
        <v>98</v>
      </c>
      <c r="H692" t="s">
        <v>42</v>
      </c>
      <c r="I692" s="10">
        <f>(C692-VLOOKUP(G692,Riders!$A$2:$E$7777,4,FALSE))/365</f>
        <v>21.353424657534248</v>
      </c>
      <c r="J692">
        <v>23</v>
      </c>
      <c r="K692">
        <v>2</v>
      </c>
      <c r="L692" s="15">
        <v>10.17</v>
      </c>
      <c r="M692" s="126">
        <f>IF(L692="","",3.6*200/(L692))</f>
        <v>70.796460176991147</v>
      </c>
      <c r="P692" s="126" t="str">
        <f>IF(O692="","",3.6*200/(O692))</f>
        <v/>
      </c>
      <c r="S692" s="126" t="str">
        <f>IF(R692="","",3.6*200/(R692))</f>
        <v/>
      </c>
    </row>
    <row r="693" spans="1:19">
      <c r="A693" s="4" t="s">
        <v>215</v>
      </c>
      <c r="B693" s="4">
        <v>2020</v>
      </c>
      <c r="C693" s="76">
        <v>43890</v>
      </c>
      <c r="D693" s="4" t="s">
        <v>19</v>
      </c>
      <c r="E693" s="22" t="s">
        <v>533</v>
      </c>
      <c r="F693">
        <v>7</v>
      </c>
      <c r="G693" t="s">
        <v>103</v>
      </c>
      <c r="H693" t="s">
        <v>37</v>
      </c>
      <c r="I693" s="10">
        <f>(C693-VLOOKUP(G693,Riders!$A$2:$E$7777,4,FALSE))/365</f>
        <v>21.164383561643834</v>
      </c>
      <c r="J693">
        <v>22</v>
      </c>
      <c r="K693">
        <v>2</v>
      </c>
      <c r="L693" s="15">
        <v>10.341000000000001</v>
      </c>
      <c r="M693" s="126">
        <f>IF(L693="","",3.6*200/(L693))</f>
        <v>69.625761531766742</v>
      </c>
      <c r="P693" s="126" t="str">
        <f>IF(O693="","",3.6*200/(O693))</f>
        <v/>
      </c>
      <c r="S693" s="126" t="str">
        <f>IF(R693="","",3.6*200/(R693))</f>
        <v/>
      </c>
    </row>
    <row r="694" spans="1:19">
      <c r="A694" s="4" t="s">
        <v>215</v>
      </c>
      <c r="B694" s="4">
        <v>2020</v>
      </c>
      <c r="C694" s="76">
        <v>43890</v>
      </c>
      <c r="D694" s="4" t="s">
        <v>19</v>
      </c>
      <c r="E694" s="22" t="s">
        <v>533</v>
      </c>
      <c r="F694">
        <v>8</v>
      </c>
      <c r="G694" t="s">
        <v>97</v>
      </c>
      <c r="H694" t="s">
        <v>26</v>
      </c>
      <c r="I694" s="10">
        <f>(C694-VLOOKUP(G694,Riders!$A$2:$E$7777,4,FALSE))/365</f>
        <v>22.882191780821916</v>
      </c>
      <c r="J694">
        <v>17</v>
      </c>
      <c r="K694">
        <v>2</v>
      </c>
      <c r="L694" s="15">
        <v>10.1</v>
      </c>
      <c r="M694" s="126">
        <f>IF(L694="","",3.6*200/(L694))</f>
        <v>71.287128712871294</v>
      </c>
      <c r="P694" s="126" t="str">
        <f>IF(O694="","",3.6*200/(O694))</f>
        <v/>
      </c>
      <c r="S694" s="126" t="str">
        <f>IF(R694="","",3.6*200/(R694))</f>
        <v/>
      </c>
    </row>
    <row r="695" spans="1:19">
      <c r="A695" s="4" t="s">
        <v>215</v>
      </c>
      <c r="B695" s="4">
        <v>2020</v>
      </c>
      <c r="C695" s="76">
        <v>43890</v>
      </c>
      <c r="D695" s="4" t="s">
        <v>19</v>
      </c>
      <c r="E695" s="22" t="s">
        <v>533</v>
      </c>
      <c r="F695">
        <v>9</v>
      </c>
      <c r="G695" t="s">
        <v>255</v>
      </c>
      <c r="H695" t="s">
        <v>30</v>
      </c>
      <c r="I695" s="10">
        <f>(C695-VLOOKUP(G695,Riders!$A$2:$E$7777,4,FALSE))/365</f>
        <v>30.175342465753424</v>
      </c>
      <c r="J695">
        <v>8</v>
      </c>
      <c r="K695">
        <v>1</v>
      </c>
      <c r="L695" s="15">
        <v>9.9979999999999993</v>
      </c>
      <c r="M695" s="126">
        <f>IF(L695="","",3.6*200/(L695))</f>
        <v>72.014402880576114</v>
      </c>
      <c r="P695" s="126" t="str">
        <f>IF(O695="","",3.6*200/(O695))</f>
        <v/>
      </c>
      <c r="S695" s="126" t="str">
        <f>IF(R695="","",3.6*200/(R695))</f>
        <v/>
      </c>
    </row>
    <row r="696" spans="1:19">
      <c r="A696" s="4" t="s">
        <v>215</v>
      </c>
      <c r="B696" s="4">
        <v>2020</v>
      </c>
      <c r="C696" s="76">
        <v>43890</v>
      </c>
      <c r="D696" s="4" t="s">
        <v>19</v>
      </c>
      <c r="E696" s="22" t="s">
        <v>533</v>
      </c>
      <c r="F696">
        <v>9</v>
      </c>
      <c r="G696" t="s">
        <v>172</v>
      </c>
      <c r="H696" t="s">
        <v>35</v>
      </c>
      <c r="I696" s="10">
        <f>(C696-VLOOKUP(G696,Riders!$A$2:$E$7777,4,FALSE))/365</f>
        <v>29.80821917808219</v>
      </c>
      <c r="J696">
        <v>21</v>
      </c>
      <c r="K696">
        <v>2</v>
      </c>
      <c r="L696" s="15">
        <v>10.091999999999999</v>
      </c>
      <c r="M696" s="126">
        <f>IF(L696="","",3.6*200/(L696))</f>
        <v>71.343638525564813</v>
      </c>
      <c r="P696" s="126" t="str">
        <f>IF(O696="","",3.6*200/(O696))</f>
        <v/>
      </c>
      <c r="S696" s="126" t="str">
        <f>IF(R696="","",3.6*200/(R696))</f>
        <v/>
      </c>
    </row>
    <row r="697" spans="1:19">
      <c r="A697" s="4" t="s">
        <v>215</v>
      </c>
      <c r="B697" s="4">
        <v>2020</v>
      </c>
      <c r="C697" s="76">
        <v>43890</v>
      </c>
      <c r="D697" s="4" t="s">
        <v>19</v>
      </c>
      <c r="E697" s="22" t="s">
        <v>533</v>
      </c>
      <c r="F697">
        <v>10</v>
      </c>
      <c r="G697" t="s">
        <v>91</v>
      </c>
      <c r="H697" t="s">
        <v>50</v>
      </c>
      <c r="I697" s="10">
        <f>(C697-VLOOKUP(G697,Riders!$A$2:$E$7777,4,FALSE))/365</f>
        <v>24.276712328767122</v>
      </c>
      <c r="J697">
        <v>13</v>
      </c>
      <c r="K697">
        <v>1</v>
      </c>
      <c r="L697" s="15">
        <v>9.9309999999999992</v>
      </c>
      <c r="M697" s="126">
        <f>IF(L697="","",3.6*200/(L697))</f>
        <v>72.500251736985206</v>
      </c>
      <c r="P697" s="126" t="str">
        <f>IF(O697="","",3.6*200/(O697))</f>
        <v/>
      </c>
      <c r="S697" s="126" t="str">
        <f>IF(R697="","",3.6*200/(R697))</f>
        <v/>
      </c>
    </row>
    <row r="698" spans="1:19">
      <c r="A698" s="4" t="s">
        <v>215</v>
      </c>
      <c r="B698" s="4">
        <v>2020</v>
      </c>
      <c r="C698" s="76">
        <v>43890</v>
      </c>
      <c r="D698" s="4" t="s">
        <v>19</v>
      </c>
      <c r="E698" s="22" t="s">
        <v>533</v>
      </c>
      <c r="F698">
        <v>10</v>
      </c>
      <c r="G698" t="s">
        <v>110</v>
      </c>
      <c r="H698" t="s">
        <v>111</v>
      </c>
      <c r="I698" s="10">
        <f>(C698-VLOOKUP(G698,Riders!$A$2:$E$7777,4,FALSE))/365</f>
        <v>22.86849315068493</v>
      </c>
      <c r="J698">
        <v>20</v>
      </c>
      <c r="K698">
        <v>2</v>
      </c>
      <c r="L698" s="15">
        <v>9.9629999999999992</v>
      </c>
      <c r="M698" s="126">
        <f>IF(L698="","",3.6*200/(L698))</f>
        <v>72.267389340560072</v>
      </c>
      <c r="P698" s="126" t="str">
        <f>IF(O698="","",3.6*200/(O698))</f>
        <v/>
      </c>
      <c r="S698" s="126" t="str">
        <f>IF(R698="","",3.6*200/(R698))</f>
        <v/>
      </c>
    </row>
    <row r="699" spans="1:19">
      <c r="A699" s="4" t="s">
        <v>215</v>
      </c>
      <c r="B699" s="4">
        <v>2020</v>
      </c>
      <c r="C699" s="76">
        <v>43890</v>
      </c>
      <c r="D699" s="4" t="s">
        <v>19</v>
      </c>
      <c r="E699" s="22" t="s">
        <v>533</v>
      </c>
      <c r="F699">
        <v>11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1</v>
      </c>
      <c r="L699" s="15">
        <v>9.9930000000000003</v>
      </c>
      <c r="M699" s="126">
        <f>IF(L699="","",3.6*200/(L699))</f>
        <v>72.050435304713304</v>
      </c>
      <c r="P699" s="126" t="str">
        <f>IF(O699="","",3.6*200/(O699))</f>
        <v/>
      </c>
      <c r="S699" s="126" t="str">
        <f>IF(R699="","",3.6*200/(R699))</f>
        <v/>
      </c>
    </row>
    <row r="700" spans="1:19">
      <c r="A700" s="4" t="s">
        <v>215</v>
      </c>
      <c r="B700" s="4">
        <v>2020</v>
      </c>
      <c r="C700" s="76">
        <v>43890</v>
      </c>
      <c r="D700" s="4" t="s">
        <v>19</v>
      </c>
      <c r="E700" s="22" t="s">
        <v>533</v>
      </c>
      <c r="F700">
        <v>11</v>
      </c>
      <c r="G700" t="s">
        <v>169</v>
      </c>
      <c r="H700" t="s">
        <v>80</v>
      </c>
      <c r="I700" s="10">
        <f>(C700-VLOOKUP(G700,Riders!$A$2:$E$7777,4,FALSE))/365</f>
        <v>29.67945205479452</v>
      </c>
      <c r="J700">
        <v>19</v>
      </c>
      <c r="K700">
        <v>2</v>
      </c>
      <c r="L700" s="15">
        <v>10.089</v>
      </c>
      <c r="M700" s="126">
        <f>IF(L700="","",3.6*200/(L700))</f>
        <v>71.364852809991078</v>
      </c>
      <c r="P700" s="126" t="str">
        <f>IF(O700="","",3.6*200/(O700))</f>
        <v/>
      </c>
      <c r="S700" s="126" t="str">
        <f>IF(R700="","",3.6*200/(R700))</f>
        <v/>
      </c>
    </row>
    <row r="701" spans="1:19">
      <c r="A701" s="4" t="s">
        <v>215</v>
      </c>
      <c r="B701" s="4">
        <v>2020</v>
      </c>
      <c r="C701" s="76">
        <v>43890</v>
      </c>
      <c r="D701" s="4" t="s">
        <v>19</v>
      </c>
      <c r="E701" s="22" t="s">
        <v>533</v>
      </c>
      <c r="F701">
        <v>12</v>
      </c>
      <c r="G701" t="s">
        <v>240</v>
      </c>
      <c r="H701" t="s">
        <v>100</v>
      </c>
      <c r="I701" s="10">
        <f>(C701-VLOOKUP(G701,Riders!$A$2:$E$7777,4,FALSE))/365</f>
        <v>27.008219178082193</v>
      </c>
      <c r="J701">
        <v>15</v>
      </c>
      <c r="K701">
        <v>1</v>
      </c>
      <c r="L701" s="15">
        <v>10.005000000000001</v>
      </c>
      <c r="M701" s="126">
        <f>IF(L701="","",3.6*200/(L701))</f>
        <v>71.964017991004496</v>
      </c>
      <c r="P701" s="126" t="str">
        <f>IF(O701="","",3.6*200/(O701))</f>
        <v/>
      </c>
      <c r="S701" s="126" t="str">
        <f>IF(R701="","",3.6*200/(R701))</f>
        <v/>
      </c>
    </row>
    <row r="702" spans="1:19">
      <c r="A702" s="4" t="s">
        <v>215</v>
      </c>
      <c r="B702" s="4">
        <v>2020</v>
      </c>
      <c r="C702" s="76">
        <v>43890</v>
      </c>
      <c r="D702" s="4" t="s">
        <v>19</v>
      </c>
      <c r="E702" s="22" t="s">
        <v>533</v>
      </c>
      <c r="F702">
        <v>12</v>
      </c>
      <c r="G702" t="s">
        <v>99</v>
      </c>
      <c r="H702" t="s">
        <v>100</v>
      </c>
      <c r="I702" s="10">
        <f>(C702-VLOOKUP(G702,Riders!$A$2:$E$7777,4,FALSE))/365</f>
        <v>20.884931506849316</v>
      </c>
      <c r="J702">
        <v>18</v>
      </c>
      <c r="K702">
        <v>2</v>
      </c>
      <c r="L702" s="15">
        <v>10.077</v>
      </c>
      <c r="M702" s="126">
        <f>IF(L702="","",3.6*200/(L702))</f>
        <v>71.449836260791898</v>
      </c>
      <c r="P702" s="126" t="str">
        <f>IF(O702="","",3.6*200/(O702))</f>
        <v/>
      </c>
      <c r="S702" s="126" t="str">
        <f>IF(R702="","",3.6*200/(R702))</f>
        <v/>
      </c>
    </row>
    <row r="703" spans="1:19">
      <c r="A703" s="4" t="s">
        <v>215</v>
      </c>
      <c r="B703" s="4">
        <v>2020</v>
      </c>
      <c r="C703" s="76">
        <v>43890</v>
      </c>
      <c r="D703" s="4" t="s">
        <v>19</v>
      </c>
      <c r="E703" s="22" t="s">
        <v>533</v>
      </c>
      <c r="F703">
        <v>8</v>
      </c>
      <c r="G703" t="s">
        <v>106</v>
      </c>
      <c r="H703" t="s">
        <v>107</v>
      </c>
      <c r="I703" s="10">
        <f>(C703-VLOOKUP(G703,Riders!$A$2:$E$7777,4,FALSE))/365</f>
        <v>26.38082191780822</v>
      </c>
      <c r="J703">
        <v>16</v>
      </c>
      <c r="K703">
        <v>1</v>
      </c>
      <c r="L703" s="15">
        <v>10.093999999999999</v>
      </c>
      <c r="M703" s="126">
        <f>IF(L703="","",3.6*200/(L703))</f>
        <v>71.329502674856357</v>
      </c>
      <c r="P703" s="126" t="str">
        <f>IF(O703="","",3.6*200/(O703))</f>
        <v/>
      </c>
      <c r="S703" s="126" t="str">
        <f>IF(R703="","",3.6*200/(R703))</f>
        <v/>
      </c>
    </row>
    <row r="704" spans="1:19">
      <c r="A704" s="4" t="s">
        <v>215</v>
      </c>
      <c r="B704" s="4">
        <v>2020</v>
      </c>
      <c r="C704" s="76">
        <v>43890</v>
      </c>
      <c r="D704" s="4" t="s">
        <v>19</v>
      </c>
      <c r="E704" s="22" t="s">
        <v>536</v>
      </c>
      <c r="F704">
        <v>7</v>
      </c>
      <c r="G704" t="s">
        <v>95</v>
      </c>
      <c r="H704" t="s">
        <v>28</v>
      </c>
      <c r="I704" s="10">
        <f>(C704-VLOOKUP(G704,Riders!$A$2:$E$7777,4,FALSE))/365</f>
        <v>28.095890410958905</v>
      </c>
      <c r="J704">
        <v>6</v>
      </c>
      <c r="K704">
        <v>1</v>
      </c>
      <c r="L704" s="15">
        <v>10.053000000000001</v>
      </c>
      <c r="M704" s="126">
        <f>IF(L704="","",3.6*200/(L704))</f>
        <v>71.620411817367938</v>
      </c>
      <c r="P704" s="126" t="str">
        <f>IF(O704="","",3.6*200/(O704))</f>
        <v/>
      </c>
      <c r="S704" s="126" t="str">
        <f>IF(R704="","",3.6*200/(R704))</f>
        <v/>
      </c>
    </row>
    <row r="705" spans="1:19">
      <c r="A705" s="4" t="s">
        <v>215</v>
      </c>
      <c r="B705" s="4">
        <v>2020</v>
      </c>
      <c r="C705" s="76">
        <v>43890</v>
      </c>
      <c r="D705" s="4" t="s">
        <v>19</v>
      </c>
      <c r="E705" s="22" t="s">
        <v>536</v>
      </c>
      <c r="F705">
        <v>6</v>
      </c>
      <c r="G705" t="s">
        <v>198</v>
      </c>
      <c r="H705" t="s">
        <v>22</v>
      </c>
      <c r="I705" s="10">
        <f>(C705-VLOOKUP(G705,Riders!$A$2:$E$7777,4,FALSE))/365</f>
        <v>27.230136986301371</v>
      </c>
      <c r="J705">
        <v>7</v>
      </c>
      <c r="K705">
        <v>1</v>
      </c>
      <c r="L705" s="15">
        <v>10.191000000000001</v>
      </c>
      <c r="M705" s="126">
        <f>IF(L705="","",3.6*200/(L705))</f>
        <v>70.650574035914033</v>
      </c>
      <c r="P705" s="126" t="str">
        <f>IF(O705="","",3.6*200/(O705))</f>
        <v/>
      </c>
      <c r="S705" s="126" t="str">
        <f>IF(R705="","",3.6*200/(R705))</f>
        <v/>
      </c>
    </row>
    <row r="706" spans="1:19">
      <c r="A706" s="4" t="s">
        <v>215</v>
      </c>
      <c r="B706" s="4">
        <v>2020</v>
      </c>
      <c r="C706" s="76">
        <v>43890</v>
      </c>
      <c r="D706" s="4" t="s">
        <v>19</v>
      </c>
      <c r="E706" s="22" t="s">
        <v>536</v>
      </c>
      <c r="F706">
        <v>1</v>
      </c>
      <c r="G706" t="s">
        <v>90</v>
      </c>
      <c r="H706" t="s">
        <v>22</v>
      </c>
      <c r="I706" s="10">
        <f>(C706-VLOOKUP(G706,Riders!$A$2:$E$7777,4,FALSE))/365</f>
        <v>22.978082191780821</v>
      </c>
      <c r="J706">
        <v>1</v>
      </c>
      <c r="K706">
        <v>1</v>
      </c>
      <c r="L706" s="15">
        <v>9.9480000000000004</v>
      </c>
      <c r="M706" s="126">
        <f>IF(L706="","",3.6*200/(L706))</f>
        <v>72.376357056694815</v>
      </c>
      <c r="P706" s="126" t="str">
        <f>IF(O706="","",3.6*200/(O706))</f>
        <v/>
      </c>
      <c r="S706" s="126" t="str">
        <f>IF(R706="","",3.6*200/(R706))</f>
        <v/>
      </c>
    </row>
    <row r="707" spans="1:19">
      <c r="A707" s="4" t="s">
        <v>215</v>
      </c>
      <c r="B707" s="4">
        <v>2020</v>
      </c>
      <c r="C707" s="76">
        <v>43890</v>
      </c>
      <c r="D707" s="4" t="s">
        <v>19</v>
      </c>
      <c r="E707" s="22" t="s">
        <v>536</v>
      </c>
      <c r="F707">
        <v>1</v>
      </c>
      <c r="G707" t="s">
        <v>240</v>
      </c>
      <c r="H707" t="s">
        <v>100</v>
      </c>
      <c r="I707" s="10">
        <f>(C707-VLOOKUP(G707,Riders!$A$2:$E$7777,4,FALSE))/365</f>
        <v>27.008219178082193</v>
      </c>
      <c r="J707">
        <v>15</v>
      </c>
      <c r="K707">
        <v>2</v>
      </c>
      <c r="L707" s="15">
        <v>10.295</v>
      </c>
      <c r="M707" s="126">
        <f>IF(L707="","",3.6*200/(L707))</f>
        <v>69.936862554638168</v>
      </c>
      <c r="P707" s="126" t="str">
        <f>IF(O707="","",3.6*200/(O707))</f>
        <v/>
      </c>
      <c r="S707" s="126" t="str">
        <f>IF(R707="","",3.6*200/(R707))</f>
        <v/>
      </c>
    </row>
    <row r="708" spans="1:19">
      <c r="A708" s="4" t="s">
        <v>215</v>
      </c>
      <c r="B708" s="4">
        <v>2020</v>
      </c>
      <c r="C708" s="76">
        <v>43890</v>
      </c>
      <c r="D708" s="4" t="s">
        <v>19</v>
      </c>
      <c r="E708" s="22" t="s">
        <v>536</v>
      </c>
      <c r="F708">
        <v>2</v>
      </c>
      <c r="G708" t="s">
        <v>21</v>
      </c>
      <c r="H708" t="s">
        <v>22</v>
      </c>
      <c r="I708" s="10">
        <f>(C708-VLOOKUP(G708,Riders!$A$2:$E$7777,4,FALSE))/365</f>
        <v>26.975342465753425</v>
      </c>
      <c r="J708">
        <v>2</v>
      </c>
      <c r="K708">
        <v>1</v>
      </c>
      <c r="L708" s="15">
        <v>9.8079999999999998</v>
      </c>
      <c r="M708" s="126">
        <f>IF(L708="","",3.6*200/(L708))</f>
        <v>73.409461663947795</v>
      </c>
      <c r="P708" s="126" t="str">
        <f>IF(O708="","",3.6*200/(O708))</f>
        <v/>
      </c>
      <c r="S708" s="126" t="str">
        <f>IF(R708="","",3.6*200/(R708))</f>
        <v/>
      </c>
    </row>
    <row r="709" spans="1:19">
      <c r="A709" s="4" t="s">
        <v>215</v>
      </c>
      <c r="B709" s="4">
        <v>2020</v>
      </c>
      <c r="C709" s="76">
        <v>43890</v>
      </c>
      <c r="D709" s="4" t="s">
        <v>19</v>
      </c>
      <c r="E709" s="22" t="s">
        <v>536</v>
      </c>
      <c r="F709">
        <v>2</v>
      </c>
      <c r="G709" t="s">
        <v>127</v>
      </c>
      <c r="H709" t="s">
        <v>33</v>
      </c>
      <c r="I709" s="10">
        <f>(C709-VLOOKUP(G709,Riders!$A$2:$E$7777,4,FALSE))/365</f>
        <v>28.643835616438356</v>
      </c>
      <c r="J709">
        <v>14</v>
      </c>
      <c r="K709">
        <v>2</v>
      </c>
      <c r="L709" s="15">
        <v>9.8569999999999993</v>
      </c>
      <c r="M709" s="126">
        <f>IF(L709="","",3.6*200/(L709))</f>
        <v>73.044536877346047</v>
      </c>
      <c r="P709" s="126" t="str">
        <f>IF(O709="","",3.6*200/(O709))</f>
        <v/>
      </c>
      <c r="S709" s="126" t="str">
        <f>IF(R709="","",3.6*200/(R709))</f>
        <v/>
      </c>
    </row>
    <row r="710" spans="1:19">
      <c r="A710" s="4" t="s">
        <v>215</v>
      </c>
      <c r="B710" s="4">
        <v>2020</v>
      </c>
      <c r="C710" s="76">
        <v>43890</v>
      </c>
      <c r="D710" s="4" t="s">
        <v>19</v>
      </c>
      <c r="E710" s="22" t="s">
        <v>536</v>
      </c>
      <c r="F710">
        <v>3</v>
      </c>
      <c r="G710" t="s">
        <v>200</v>
      </c>
      <c r="H710" t="s">
        <v>44</v>
      </c>
      <c r="I710" s="10">
        <f>(C710-VLOOKUP(G710,Riders!$A$2:$E$7777,4,FALSE))/365</f>
        <v>24.63013698630137</v>
      </c>
      <c r="J710">
        <v>4</v>
      </c>
      <c r="K710">
        <v>1</v>
      </c>
      <c r="L710" s="15">
        <v>9.9450000000000003</v>
      </c>
      <c r="M710" s="126">
        <f>IF(L710="","",3.6*200/(L710))</f>
        <v>72.398190045248867</v>
      </c>
      <c r="P710" s="126" t="str">
        <f>IF(O710="","",3.6*200/(O710))</f>
        <v/>
      </c>
      <c r="S710" s="126" t="str">
        <f>IF(R710="","",3.6*200/(R710))</f>
        <v/>
      </c>
    </row>
    <row r="711" spans="1:19">
      <c r="A711" s="4" t="s">
        <v>215</v>
      </c>
      <c r="B711" s="4">
        <v>2020</v>
      </c>
      <c r="C711" s="76">
        <v>43890</v>
      </c>
      <c r="D711" s="4" t="s">
        <v>19</v>
      </c>
      <c r="E711" s="22" t="s">
        <v>536</v>
      </c>
      <c r="F711">
        <v>3</v>
      </c>
      <c r="G711" t="s">
        <v>91</v>
      </c>
      <c r="H711" t="s">
        <v>50</v>
      </c>
      <c r="I711" s="10">
        <f>(C711-VLOOKUP(G711,Riders!$A$2:$E$7777,4,FALSE))/365</f>
        <v>24.276712328767122</v>
      </c>
      <c r="J711">
        <v>13</v>
      </c>
      <c r="K711">
        <v>2</v>
      </c>
      <c r="L711" s="15">
        <v>9.9459999999999997</v>
      </c>
      <c r="M711" s="126">
        <f>IF(L711="","",3.6*200/(L711))</f>
        <v>72.390910918962405</v>
      </c>
      <c r="P711" s="126" t="str">
        <f>IF(O711="","",3.6*200/(O711))</f>
        <v/>
      </c>
      <c r="S711" s="126" t="str">
        <f>IF(R711="","",3.6*200/(R711))</f>
        <v/>
      </c>
    </row>
    <row r="712" spans="1:19">
      <c r="A712" s="4" t="s">
        <v>215</v>
      </c>
      <c r="B712" s="4">
        <v>2020</v>
      </c>
      <c r="C712" s="76">
        <v>43890</v>
      </c>
      <c r="D712" s="4" t="s">
        <v>19</v>
      </c>
      <c r="E712" s="22" t="s">
        <v>536</v>
      </c>
      <c r="F712">
        <v>4</v>
      </c>
      <c r="G712" t="s">
        <v>255</v>
      </c>
      <c r="H712" t="s">
        <v>30</v>
      </c>
      <c r="I712" s="10">
        <f>(C712-VLOOKUP(G712,Riders!$A$2:$E$7777,4,FALSE))/365</f>
        <v>30.175342465753424</v>
      </c>
      <c r="J712">
        <v>8</v>
      </c>
      <c r="K712">
        <v>1</v>
      </c>
      <c r="L712" s="15">
        <v>9.782</v>
      </c>
      <c r="M712" s="126">
        <f>IF(L712="","",3.6*200/(L712))</f>
        <v>73.604579840523414</v>
      </c>
      <c r="P712" s="126" t="str">
        <f>IF(O712="","",3.6*200/(O712))</f>
        <v/>
      </c>
      <c r="S712" s="126" t="str">
        <f>IF(R712="","",3.6*200/(R712))</f>
        <v/>
      </c>
    </row>
    <row r="713" spans="1:19">
      <c r="A713" s="4" t="s">
        <v>215</v>
      </c>
      <c r="B713" s="4">
        <v>2020</v>
      </c>
      <c r="C713" s="76">
        <v>43890</v>
      </c>
      <c r="D713" s="4" t="s">
        <v>19</v>
      </c>
      <c r="E713" s="22" t="s">
        <v>536</v>
      </c>
      <c r="F713">
        <v>4</v>
      </c>
      <c r="G713" t="s">
        <v>195</v>
      </c>
      <c r="H713" t="s">
        <v>196</v>
      </c>
      <c r="I713" s="10">
        <f>(C713-VLOOKUP(G713,Riders!$A$2:$E$7777,4,FALSE))/365</f>
        <v>33.961643835616435</v>
      </c>
      <c r="J713">
        <v>9</v>
      </c>
      <c r="K713">
        <v>2</v>
      </c>
      <c r="L713" s="15">
        <v>10.178000000000001</v>
      </c>
      <c r="M713" s="126">
        <f>IF(L713="","",3.6*200/(L713))</f>
        <v>70.74081351935547</v>
      </c>
      <c r="P713" s="126" t="str">
        <f>IF(O713="","",3.6*200/(O713))</f>
        <v/>
      </c>
      <c r="S713" s="126" t="str">
        <f>IF(R713="","",3.6*200/(R713))</f>
        <v/>
      </c>
    </row>
    <row r="714" spans="1:19">
      <c r="A714" s="4" t="s">
        <v>215</v>
      </c>
      <c r="B714" s="4">
        <v>2020</v>
      </c>
      <c r="C714" s="76">
        <v>43890</v>
      </c>
      <c r="D714" s="4" t="s">
        <v>19</v>
      </c>
      <c r="E714" s="22" t="s">
        <v>536</v>
      </c>
      <c r="F714">
        <v>5</v>
      </c>
      <c r="G714" t="s">
        <v>194</v>
      </c>
      <c r="H714" t="s">
        <v>50</v>
      </c>
      <c r="I714" s="10">
        <f>(C714-VLOOKUP(G714,Riders!$A$2:$E$7777,4,FALSE))/365</f>
        <v>32.172602739726024</v>
      </c>
      <c r="J714">
        <v>3</v>
      </c>
      <c r="K714">
        <v>1</v>
      </c>
      <c r="L714" s="15">
        <v>10.145</v>
      </c>
      <c r="M714" s="126">
        <f>IF(L714="","",3.6*200/(L714))</f>
        <v>70.970921636274028</v>
      </c>
      <c r="P714" s="126" t="str">
        <f>IF(O714="","",3.6*200/(O714))</f>
        <v/>
      </c>
      <c r="S714" s="126" t="str">
        <f>IF(R714="","",3.6*200/(R714))</f>
        <v/>
      </c>
    </row>
    <row r="715" spans="1:19">
      <c r="A715" s="4" t="s">
        <v>215</v>
      </c>
      <c r="B715" s="4">
        <v>2020</v>
      </c>
      <c r="C715" s="76">
        <v>43890</v>
      </c>
      <c r="D715" s="4" t="s">
        <v>19</v>
      </c>
      <c r="E715" s="22" t="s">
        <v>536</v>
      </c>
      <c r="F715">
        <v>6</v>
      </c>
      <c r="G715" t="s">
        <v>126</v>
      </c>
      <c r="H715" t="s">
        <v>102</v>
      </c>
      <c r="I715" s="10">
        <f>(C715-VLOOKUP(G715,Riders!$A$2:$E$7777,4,FALSE))/365</f>
        <v>21.449315068493149</v>
      </c>
      <c r="J715">
        <v>10</v>
      </c>
      <c r="K715">
        <v>2</v>
      </c>
      <c r="L715" s="15">
        <v>10.239000000000001</v>
      </c>
      <c r="M715" s="126">
        <f>IF(L715="","",3.6*200/(L715))</f>
        <v>70.319367125695862</v>
      </c>
      <c r="P715" s="126" t="str">
        <f>IF(O715="","",3.6*200/(O715))</f>
        <v/>
      </c>
      <c r="S715" s="126" t="str">
        <f>IF(R715="","",3.6*200/(R715))</f>
        <v/>
      </c>
    </row>
    <row r="716" spans="1:19">
      <c r="A716" s="4" t="s">
        <v>215</v>
      </c>
      <c r="B716" s="4">
        <v>2020</v>
      </c>
      <c r="C716" s="76">
        <v>43890</v>
      </c>
      <c r="D716" s="4" t="s">
        <v>19</v>
      </c>
      <c r="E716" s="22" t="s">
        <v>536</v>
      </c>
      <c r="F716">
        <v>7</v>
      </c>
      <c r="G716" t="s">
        <v>190</v>
      </c>
      <c r="H716" t="s">
        <v>111</v>
      </c>
      <c r="I716" s="10">
        <f>(C716-VLOOKUP(G716,Riders!$A$2:$E$7777,4,FALSE))/365</f>
        <v>31.958904109589042</v>
      </c>
      <c r="J716">
        <v>11</v>
      </c>
      <c r="K716">
        <v>2</v>
      </c>
      <c r="L716" s="15">
        <v>10.100000000000001</v>
      </c>
      <c r="M716" s="126">
        <f>IF(L716="","",3.6*200/(L716))</f>
        <v>71.287128712871279</v>
      </c>
      <c r="P716" s="126" t="str">
        <f>IF(O716="","",3.6*200/(O716))</f>
        <v/>
      </c>
      <c r="S716" s="126" t="str">
        <f>IF(R716="","",3.6*200/(R716))</f>
        <v/>
      </c>
    </row>
    <row r="717" spans="1:19">
      <c r="A717" s="4" t="s">
        <v>215</v>
      </c>
      <c r="B717" s="4">
        <v>2020</v>
      </c>
      <c r="C717" s="76">
        <v>43890</v>
      </c>
      <c r="D717" s="4" t="s">
        <v>19</v>
      </c>
      <c r="E717" s="22" t="s">
        <v>536</v>
      </c>
      <c r="F717">
        <v>8</v>
      </c>
      <c r="G717" t="s">
        <v>191</v>
      </c>
      <c r="H717" t="s">
        <v>30</v>
      </c>
      <c r="I717" s="10">
        <f>(C717-VLOOKUP(G717,Riders!$A$2:$E$7777,4,FALSE))/365</f>
        <v>34.11780821917808</v>
      </c>
      <c r="J717">
        <v>5</v>
      </c>
      <c r="K717">
        <v>1</v>
      </c>
      <c r="L717" s="15">
        <v>10.003</v>
      </c>
      <c r="M717" s="126">
        <f>IF(L717="","",3.6*200/(L717))</f>
        <v>71.978406478056584</v>
      </c>
      <c r="P717" s="126" t="str">
        <f>IF(O717="","",3.6*200/(O717))</f>
        <v/>
      </c>
      <c r="S717" s="126" t="str">
        <f>IF(R717="","",3.6*200/(R717))</f>
        <v/>
      </c>
    </row>
    <row r="718" spans="1:19">
      <c r="A718" s="4" t="s">
        <v>215</v>
      </c>
      <c r="B718" s="4">
        <v>2020</v>
      </c>
      <c r="C718" s="76">
        <v>43890</v>
      </c>
      <c r="D718" s="4" t="s">
        <v>19</v>
      </c>
      <c r="E718" s="22" t="s">
        <v>536</v>
      </c>
      <c r="F718">
        <v>8</v>
      </c>
      <c r="G718" t="s">
        <v>871</v>
      </c>
      <c r="H718" t="s">
        <v>26</v>
      </c>
      <c r="I718" s="10">
        <f>(C718-VLOOKUP(G718,Riders!$A$2:$E$7777,4,FALSE))/365</f>
        <v>32.104109589041094</v>
      </c>
      <c r="J718">
        <v>12</v>
      </c>
      <c r="K718">
        <v>2</v>
      </c>
      <c r="L718" s="15">
        <v>10.074</v>
      </c>
      <c r="M718" s="126">
        <f>IF(L718="","",3.6*200/(L718))</f>
        <v>71.471113758189404</v>
      </c>
      <c r="P718" s="126" t="str">
        <f>IF(O718="","",3.6*200/(O718))</f>
        <v/>
      </c>
      <c r="S718" s="126" t="str">
        <f>IF(R718="","",3.6*200/(R718))</f>
        <v/>
      </c>
    </row>
    <row r="719" spans="1:19">
      <c r="A719" s="4" t="s">
        <v>215</v>
      </c>
      <c r="B719" s="4">
        <v>2020</v>
      </c>
      <c r="C719" s="76">
        <v>43890</v>
      </c>
      <c r="D719" s="4" t="s">
        <v>19</v>
      </c>
      <c r="E719" s="22" t="s">
        <v>536</v>
      </c>
      <c r="F719">
        <v>5</v>
      </c>
      <c r="G719" t="s">
        <v>106</v>
      </c>
      <c r="H719" t="s">
        <v>107</v>
      </c>
      <c r="I719" s="10">
        <f>(C719-VLOOKUP(G719,Riders!$A$2:$E$7777,4,FALSE))/365</f>
        <v>26.38082191780822</v>
      </c>
      <c r="J719">
        <v>16</v>
      </c>
      <c r="K719">
        <v>2</v>
      </c>
      <c r="L719" s="15">
        <v>10.264999999999999</v>
      </c>
      <c r="M719" s="126">
        <f>IF(L719="","",3.6*200/(L719))</f>
        <v>70.141256697515843</v>
      </c>
      <c r="P719" s="126" t="str">
        <f>IF(O719="","",3.6*200/(O719))</f>
        <v/>
      </c>
      <c r="S719" s="126" t="str">
        <f>IF(R719="","",3.6*200/(R719))</f>
        <v/>
      </c>
    </row>
    <row r="720" spans="1:19">
      <c r="A720" s="4" t="s">
        <v>215</v>
      </c>
      <c r="B720" s="4">
        <v>2020</v>
      </c>
      <c r="C720" s="76">
        <v>43890</v>
      </c>
      <c r="D720" s="4" t="s">
        <v>19</v>
      </c>
      <c r="E720" s="22" t="s">
        <v>537</v>
      </c>
      <c r="F720">
        <v>2</v>
      </c>
      <c r="G720" t="s">
        <v>95</v>
      </c>
      <c r="H720" t="s">
        <v>28</v>
      </c>
      <c r="I720" s="10">
        <f>(C720-VLOOKUP(G720,Riders!$A$2:$E$7777,4,FALSE))/365</f>
        <v>28.095890410958905</v>
      </c>
      <c r="J720">
        <v>6</v>
      </c>
      <c r="K720">
        <v>2</v>
      </c>
      <c r="L720" s="15">
        <v>10.016</v>
      </c>
      <c r="M720" s="126">
        <f>IF(L720="","",3.6*200/(L720))</f>
        <v>71.884984025559106</v>
      </c>
      <c r="N720">
        <v>2</v>
      </c>
      <c r="O720">
        <v>9.9260000000000002</v>
      </c>
      <c r="P720" s="126">
        <f>IF(O720="","",3.6*200/(O720))</f>
        <v>72.536772113640936</v>
      </c>
      <c r="S720" s="126" t="str">
        <f>IF(R720="","",3.6*200/(R720))</f>
        <v/>
      </c>
    </row>
    <row r="721" spans="1:19">
      <c r="A721" s="4" t="s">
        <v>215</v>
      </c>
      <c r="B721" s="4">
        <v>2020</v>
      </c>
      <c r="C721" s="76">
        <v>43890</v>
      </c>
      <c r="D721" s="4" t="s">
        <v>19</v>
      </c>
      <c r="E721" s="22" t="s">
        <v>537</v>
      </c>
      <c r="F721">
        <v>3</v>
      </c>
      <c r="G721" t="s">
        <v>198</v>
      </c>
      <c r="H721" t="s">
        <v>22</v>
      </c>
      <c r="I721" s="10">
        <f>(C721-VLOOKUP(G721,Riders!$A$2:$E$7777,4,FALSE))/365</f>
        <v>27.230136986301371</v>
      </c>
      <c r="J721">
        <v>7</v>
      </c>
      <c r="K721">
        <v>2</v>
      </c>
      <c r="L721" s="15">
        <v>10.216000000000001</v>
      </c>
      <c r="M721" s="126">
        <f>IF(L721="","",3.6*200/(L721))</f>
        <v>70.477682067345327</v>
      </c>
      <c r="N721">
        <v>2</v>
      </c>
      <c r="O721">
        <v>10.258000000000001</v>
      </c>
      <c r="P721" s="126">
        <f>IF(O721="","",3.6*200/(O721))</f>
        <v>70.18912068629362</v>
      </c>
      <c r="S721" s="126" t="str">
        <f>IF(R721="","",3.6*200/(R721))</f>
        <v/>
      </c>
    </row>
    <row r="722" spans="1:19">
      <c r="A722" s="4" t="s">
        <v>215</v>
      </c>
      <c r="B722" s="4">
        <v>2020</v>
      </c>
      <c r="C722" s="76">
        <v>43890</v>
      </c>
      <c r="D722" s="4" t="s">
        <v>19</v>
      </c>
      <c r="E722" s="22" t="s">
        <v>537</v>
      </c>
      <c r="F722">
        <v>1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9.9740000000000002</v>
      </c>
      <c r="M722" s="126">
        <f>IF(L722="","",3.6*200/(L722))</f>
        <v>72.187687988770804</v>
      </c>
      <c r="N722">
        <v>1</v>
      </c>
      <c r="O722">
        <v>9.7829999999999995</v>
      </c>
      <c r="P722" s="126">
        <f>IF(O722="","",3.6*200/(O722))</f>
        <v>73.597056117755287</v>
      </c>
      <c r="S722" s="126" t="str">
        <f>IF(R722="","",3.6*200/(R722))</f>
        <v/>
      </c>
    </row>
    <row r="723" spans="1:19">
      <c r="A723" s="4" t="s">
        <v>215</v>
      </c>
      <c r="B723" s="4">
        <v>2020</v>
      </c>
      <c r="C723" s="76">
        <v>43890</v>
      </c>
      <c r="D723" s="4" t="s">
        <v>19</v>
      </c>
      <c r="E723" s="22" t="s">
        <v>537</v>
      </c>
      <c r="F723">
        <v>1</v>
      </c>
      <c r="G723" t="s">
        <v>191</v>
      </c>
      <c r="H723" t="s">
        <v>30</v>
      </c>
      <c r="I723" s="10">
        <f>(C723-VLOOKUP(G723,Riders!$A$2:$E$7777,4,FALSE))/365</f>
        <v>34.11780821917808</v>
      </c>
      <c r="J723">
        <v>5</v>
      </c>
      <c r="K723">
        <v>2</v>
      </c>
      <c r="L723" s="15">
        <v>10.08</v>
      </c>
      <c r="M723" s="126">
        <f>IF(L723="","",3.6*200/(L723))</f>
        <v>71.428571428571431</v>
      </c>
      <c r="N723">
        <v>2</v>
      </c>
      <c r="O723">
        <v>9.9339999999999993</v>
      </c>
      <c r="P723" s="126">
        <f>IF(O723="","",3.6*200/(O723))</f>
        <v>72.478357157237781</v>
      </c>
      <c r="S723" s="126" t="str">
        <f>IF(R723="","",3.6*200/(R723))</f>
        <v/>
      </c>
    </row>
    <row r="724" spans="1:19">
      <c r="A724" s="4" t="s">
        <v>215</v>
      </c>
      <c r="B724" s="4">
        <v>2020</v>
      </c>
      <c r="C724" s="76">
        <v>43890</v>
      </c>
      <c r="D724" s="4" t="s">
        <v>19</v>
      </c>
      <c r="E724" s="22" t="s">
        <v>537</v>
      </c>
      <c r="F724">
        <v>2</v>
      </c>
      <c r="G724" t="s">
        <v>21</v>
      </c>
      <c r="H724" t="s">
        <v>22</v>
      </c>
      <c r="I724" s="10">
        <f>(C724-VLOOKUP(G724,Riders!$A$2:$E$7777,4,FALSE))/365</f>
        <v>26.975342465753425</v>
      </c>
      <c r="J724">
        <v>2</v>
      </c>
      <c r="K724">
        <v>1</v>
      </c>
      <c r="L724" s="15">
        <v>9.89</v>
      </c>
      <c r="M724" s="126">
        <f>IF(L724="","",3.6*200/(L724))</f>
        <v>72.800808897876635</v>
      </c>
      <c r="N724">
        <v>1</v>
      </c>
      <c r="O724">
        <v>9.7759999999999998</v>
      </c>
      <c r="P724" s="126">
        <f>IF(O724="","",3.6*200/(O724))</f>
        <v>73.649754500818332</v>
      </c>
      <c r="S724" s="126" t="str">
        <f>IF(R724="","",3.6*200/(R724))</f>
        <v/>
      </c>
    </row>
    <row r="725" spans="1:19">
      <c r="A725" s="4" t="s">
        <v>215</v>
      </c>
      <c r="B725" s="4">
        <v>2020</v>
      </c>
      <c r="C725" s="76">
        <v>43890</v>
      </c>
      <c r="D725" s="4" t="s">
        <v>19</v>
      </c>
      <c r="E725" s="22" t="s">
        <v>537</v>
      </c>
      <c r="F725">
        <v>3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1</v>
      </c>
      <c r="L725" s="15">
        <v>10.085000000000001</v>
      </c>
      <c r="M725" s="126">
        <f>IF(L725="","",3.6*200/(L725))</f>
        <v>71.393158155676744</v>
      </c>
      <c r="N725">
        <v>1</v>
      </c>
      <c r="O725">
        <v>10.073</v>
      </c>
      <c r="P725" s="126">
        <f>IF(O725="","",3.6*200/(O725))</f>
        <v>71.478209073761533</v>
      </c>
      <c r="S725" s="126" t="str">
        <f>IF(R725="","",3.6*200/(R725))</f>
        <v/>
      </c>
    </row>
    <row r="726" spans="1:19">
      <c r="A726" s="4" t="s">
        <v>215</v>
      </c>
      <c r="B726" s="4">
        <v>2020</v>
      </c>
      <c r="C726" s="76">
        <v>43890</v>
      </c>
      <c r="D726" s="4" t="s">
        <v>19</v>
      </c>
      <c r="E726" s="22" t="s">
        <v>537</v>
      </c>
      <c r="F726">
        <v>4</v>
      </c>
      <c r="G726" t="s">
        <v>194</v>
      </c>
      <c r="H726" t="s">
        <v>50</v>
      </c>
      <c r="I726" s="10">
        <f>(C726-VLOOKUP(G726,Riders!$A$2:$E$7777,4,FALSE))/365</f>
        <v>32.172602739726024</v>
      </c>
      <c r="J726">
        <v>3</v>
      </c>
      <c r="K726">
        <v>1</v>
      </c>
      <c r="L726" s="15">
        <v>9.9979999999999993</v>
      </c>
      <c r="M726" s="126">
        <f>IF(L726="","",3.6*200/(L726))</f>
        <v>72.014402880576114</v>
      </c>
      <c r="N726">
        <v>1</v>
      </c>
      <c r="O726">
        <v>10.071</v>
      </c>
      <c r="P726" s="126">
        <f>IF(O726="","",3.6*200/(O726))</f>
        <v>71.492403932082212</v>
      </c>
      <c r="S726" s="126" t="str">
        <f>IF(R726="","",3.6*200/(R726))</f>
        <v/>
      </c>
    </row>
    <row r="727" spans="1:19">
      <c r="A727" s="4" t="s">
        <v>215</v>
      </c>
      <c r="B727" s="4">
        <v>2020</v>
      </c>
      <c r="C727" s="76">
        <v>43890</v>
      </c>
      <c r="D727" s="4" t="s">
        <v>19</v>
      </c>
      <c r="E727" s="22" t="s">
        <v>537</v>
      </c>
      <c r="F727">
        <v>4</v>
      </c>
      <c r="G727" t="s">
        <v>255</v>
      </c>
      <c r="H727" t="s">
        <v>30</v>
      </c>
      <c r="I727" s="10">
        <f>(C727-VLOOKUP(G727,Riders!$A$2:$E$7777,4,FALSE))/365</f>
        <v>30.175342465753424</v>
      </c>
      <c r="J727">
        <v>8</v>
      </c>
      <c r="K727">
        <v>2</v>
      </c>
      <c r="L727" s="15">
        <v>10.081</v>
      </c>
      <c r="M727" s="126">
        <f>IF(L727="","",3.6*200/(L727))</f>
        <v>71.421485963694082</v>
      </c>
      <c r="N727">
        <v>2</v>
      </c>
      <c r="O727">
        <v>10.071</v>
      </c>
      <c r="P727" s="126">
        <f>IF(O727="","",3.6*200/(O727))</f>
        <v>71.492403932082212</v>
      </c>
      <c r="S727" s="126" t="str">
        <f>IF(R727="","",3.6*200/(R727))</f>
        <v/>
      </c>
    </row>
    <row r="728" spans="1:19">
      <c r="A728" s="4" t="s">
        <v>215</v>
      </c>
      <c r="B728" s="4">
        <v>2020</v>
      </c>
      <c r="C728" s="76">
        <v>43890</v>
      </c>
      <c r="D728" s="4" t="s">
        <v>19</v>
      </c>
      <c r="E728" s="22" t="s">
        <v>538</v>
      </c>
      <c r="F728">
        <v>1</v>
      </c>
      <c r="G728" t="s">
        <v>90</v>
      </c>
      <c r="H728" t="s">
        <v>22</v>
      </c>
      <c r="I728" s="10">
        <f>(C728-VLOOKUP(G728,Riders!$A$2:$E$7777,4,FALSE))/365</f>
        <v>22.978082191780821</v>
      </c>
      <c r="J728">
        <v>1</v>
      </c>
      <c r="K728">
        <v>1</v>
      </c>
      <c r="L728" s="15">
        <v>9.8420000000000005</v>
      </c>
      <c r="M728" s="126">
        <f>IF(L728="","",3.6*200/(L728))</f>
        <v>73.155862629546831</v>
      </c>
      <c r="N728">
        <v>1</v>
      </c>
      <c r="O728">
        <v>9.9039999999999999</v>
      </c>
      <c r="P728" s="126">
        <f>IF(O728="","",3.6*200/(O728))</f>
        <v>72.697899838449118</v>
      </c>
      <c r="S728" s="126" t="str">
        <f>IF(R728="","",3.6*200/(R728))</f>
        <v/>
      </c>
    </row>
    <row r="729" spans="1:19">
      <c r="A729" s="4" t="s">
        <v>215</v>
      </c>
      <c r="B729" s="4">
        <v>2020</v>
      </c>
      <c r="C729" s="76">
        <v>43890</v>
      </c>
      <c r="D729" s="4" t="s">
        <v>19</v>
      </c>
      <c r="E729" s="22" t="s">
        <v>538</v>
      </c>
      <c r="F729">
        <v>1</v>
      </c>
      <c r="G729" t="s">
        <v>194</v>
      </c>
      <c r="H729" t="s">
        <v>50</v>
      </c>
      <c r="I729" s="10">
        <f>(C729-VLOOKUP(G729,Riders!$A$2:$E$7777,4,FALSE))/365</f>
        <v>32.172602739726024</v>
      </c>
      <c r="J729">
        <v>3</v>
      </c>
      <c r="K729">
        <v>2</v>
      </c>
      <c r="L729" s="15">
        <v>10.317</v>
      </c>
      <c r="M729" s="126">
        <f>IF(L729="","",3.6*200/(L729))</f>
        <v>69.787728990985755</v>
      </c>
      <c r="N729">
        <v>2</v>
      </c>
      <c r="O729">
        <v>10.234</v>
      </c>
      <c r="P729" s="126">
        <f>IF(O729="","",3.6*200/(O729))</f>
        <v>70.353722884502645</v>
      </c>
      <c r="S729" s="126" t="str">
        <f>IF(R729="","",3.6*200/(R729))</f>
        <v/>
      </c>
    </row>
    <row r="730" spans="1:19">
      <c r="A730" s="4" t="s">
        <v>215</v>
      </c>
      <c r="B730" s="4">
        <v>2020</v>
      </c>
      <c r="C730" s="76">
        <v>43890</v>
      </c>
      <c r="D730" s="4" t="s">
        <v>19</v>
      </c>
      <c r="E730" s="22" t="s">
        <v>538</v>
      </c>
      <c r="F730">
        <v>2</v>
      </c>
      <c r="G730" t="s">
        <v>21</v>
      </c>
      <c r="H730" t="s">
        <v>22</v>
      </c>
      <c r="I730" s="10">
        <f>(C730-VLOOKUP(G730,Riders!$A$2:$E$7777,4,FALSE))/365</f>
        <v>26.975342465753425</v>
      </c>
      <c r="J730">
        <v>2</v>
      </c>
      <c r="K730">
        <v>1</v>
      </c>
      <c r="L730" s="15">
        <v>9.7609999999999992</v>
      </c>
      <c r="M730" s="126">
        <f>IF(L730="","",3.6*200/(L730))</f>
        <v>73.762934125601888</v>
      </c>
      <c r="N730">
        <v>1</v>
      </c>
      <c r="O730">
        <v>9.8079999999999998</v>
      </c>
      <c r="P730" s="126">
        <f>IF(O730="","",3.6*200/(O730))</f>
        <v>73.409461663947795</v>
      </c>
      <c r="S730" s="126" t="str">
        <f>IF(R730="","",3.6*200/(R730))</f>
        <v/>
      </c>
    </row>
    <row r="731" spans="1:19">
      <c r="A731" s="4" t="s">
        <v>215</v>
      </c>
      <c r="B731" s="4">
        <v>2020</v>
      </c>
      <c r="C731" s="76">
        <v>43890</v>
      </c>
      <c r="D731" s="4" t="s">
        <v>19</v>
      </c>
      <c r="E731" s="22" t="s">
        <v>538</v>
      </c>
      <c r="F731">
        <v>2</v>
      </c>
      <c r="G731" t="s">
        <v>200</v>
      </c>
      <c r="H731" t="s">
        <v>44</v>
      </c>
      <c r="I731" s="10">
        <f>(C731-VLOOKUP(G731,Riders!$A$2:$E$7777,4,FALSE))/365</f>
        <v>24.63013698630137</v>
      </c>
      <c r="J731">
        <v>4</v>
      </c>
      <c r="K731">
        <v>2</v>
      </c>
      <c r="L731" s="15">
        <v>10.414</v>
      </c>
      <c r="M731" s="126">
        <f>IF(L731="","",3.6*200/(L731))</f>
        <v>69.137699251008257</v>
      </c>
      <c r="N731">
        <v>2</v>
      </c>
      <c r="O731">
        <v>9.9209999999999994</v>
      </c>
      <c r="P731" s="126">
        <f>IF(O731="","",3.6*200/(O731))</f>
        <v>72.573329301481706</v>
      </c>
      <c r="S731" s="126" t="str">
        <f>IF(R731="","",3.6*200/(R731))</f>
        <v/>
      </c>
    </row>
    <row r="732" spans="1:19">
      <c r="A732" s="4" t="s">
        <v>215</v>
      </c>
      <c r="B732" s="4">
        <v>2020</v>
      </c>
      <c r="C732" s="76">
        <v>43890</v>
      </c>
      <c r="D732" s="4" t="s">
        <v>19</v>
      </c>
      <c r="E732" s="22" t="s">
        <v>62</v>
      </c>
      <c r="F732" t="s">
        <v>539</v>
      </c>
      <c r="G732" t="s">
        <v>90</v>
      </c>
      <c r="H732" t="s">
        <v>22</v>
      </c>
      <c r="I732" s="10">
        <f>(C732-VLOOKUP(G732,Riders!$A$2:$E$7777,4,FALSE))/365</f>
        <v>22.978082191780821</v>
      </c>
      <c r="J732">
        <v>1</v>
      </c>
      <c r="K732">
        <v>1</v>
      </c>
      <c r="L732" s="15">
        <v>9.7899999999999991</v>
      </c>
      <c r="M732" s="126">
        <f>IF(L732="","",3.6*200/(L732))</f>
        <v>73.544433094994901</v>
      </c>
      <c r="N732">
        <v>1</v>
      </c>
      <c r="O732">
        <v>9.6910000000000007</v>
      </c>
      <c r="P732" s="126">
        <f>IF(O732="","",3.6*200/(O732))</f>
        <v>74.295738313899491</v>
      </c>
      <c r="S732" s="126" t="str">
        <f>IF(R732="","",3.6*200/(R732))</f>
        <v/>
      </c>
    </row>
    <row r="733" spans="1:19">
      <c r="A733" s="4" t="s">
        <v>215</v>
      </c>
      <c r="B733" s="4">
        <v>2020</v>
      </c>
      <c r="C733" s="76">
        <v>43890</v>
      </c>
      <c r="D733" s="4" t="s">
        <v>19</v>
      </c>
      <c r="E733" s="22" t="s">
        <v>62</v>
      </c>
      <c r="F733" t="s">
        <v>539</v>
      </c>
      <c r="G733" t="s">
        <v>21</v>
      </c>
      <c r="H733" t="s">
        <v>22</v>
      </c>
      <c r="I733" s="10">
        <f>(C733-VLOOKUP(G733,Riders!$A$2:$E$7777,4,FALSE))/365</f>
        <v>26.975342465753425</v>
      </c>
      <c r="J733">
        <v>2</v>
      </c>
      <c r="K733">
        <v>2</v>
      </c>
      <c r="L733" s="15">
        <v>9.8539999999999992</v>
      </c>
      <c r="M733" s="126">
        <f>IF(L733="","",3.6*200/(L733))</f>
        <v>73.066774913740616</v>
      </c>
      <c r="N733">
        <v>2</v>
      </c>
      <c r="O733">
        <v>9.886000000000001</v>
      </c>
      <c r="P733" s="126">
        <f>IF(O733="","",3.6*200/(O733))</f>
        <v>72.830265021242155</v>
      </c>
      <c r="S733" s="126" t="str">
        <f>IF(R733="","",3.6*200/(R733))</f>
        <v/>
      </c>
    </row>
    <row r="734" spans="1:19">
      <c r="A734" s="4" t="s">
        <v>215</v>
      </c>
      <c r="B734" s="4">
        <v>2020</v>
      </c>
      <c r="C734" s="76">
        <v>43890</v>
      </c>
      <c r="D734" s="4" t="s">
        <v>19</v>
      </c>
      <c r="E734" s="22" t="s">
        <v>62</v>
      </c>
      <c r="F734" t="s">
        <v>540</v>
      </c>
      <c r="G734" t="s">
        <v>194</v>
      </c>
      <c r="H734" t="s">
        <v>50</v>
      </c>
      <c r="I734" s="10">
        <f>(C734-VLOOKUP(G734,Riders!$A$2:$E$7777,4,FALSE))/365</f>
        <v>32.172602739726024</v>
      </c>
      <c r="J734">
        <v>3</v>
      </c>
      <c r="K734">
        <v>1</v>
      </c>
      <c r="L734" s="15">
        <v>10.145</v>
      </c>
      <c r="M734" s="126">
        <f>IF(L734="","",3.6*200/(L734))</f>
        <v>70.970921636274028</v>
      </c>
      <c r="N734">
        <v>1</v>
      </c>
      <c r="O734">
        <v>10.089</v>
      </c>
      <c r="P734" s="126">
        <f>IF(O734="","",3.6*200/(O734))</f>
        <v>71.364852809991078</v>
      </c>
      <c r="S734" s="126" t="str">
        <f>IF(R734="","",3.6*200/(R734))</f>
        <v/>
      </c>
    </row>
    <row r="735" spans="1:19">
      <c r="A735" s="4" t="s">
        <v>215</v>
      </c>
      <c r="B735" s="4">
        <v>2020</v>
      </c>
      <c r="C735" s="76">
        <v>43890</v>
      </c>
      <c r="D735" s="4" t="s">
        <v>19</v>
      </c>
      <c r="E735" s="22" t="s">
        <v>62</v>
      </c>
      <c r="F735" t="s">
        <v>540</v>
      </c>
      <c r="G735" t="s">
        <v>200</v>
      </c>
      <c r="H735" t="s">
        <v>44</v>
      </c>
      <c r="I735" s="10">
        <f>(C735-VLOOKUP(G735,Riders!$A$2:$E$7777,4,FALSE))/365</f>
        <v>24.63013698630137</v>
      </c>
      <c r="J735">
        <v>4</v>
      </c>
      <c r="K735">
        <v>2</v>
      </c>
      <c r="L735" s="15">
        <v>10.145</v>
      </c>
      <c r="M735" s="126">
        <f>IF(L735="","",3.6*200/(L735))</f>
        <v>70.970921636274028</v>
      </c>
      <c r="N735">
        <v>2</v>
      </c>
      <c r="O735">
        <v>10.942</v>
      </c>
      <c r="P735" s="126">
        <f>IF(O735="","",3.6*200/(O735))</f>
        <v>65.801498811917384</v>
      </c>
      <c r="S735" s="126" t="str">
        <f>IF(R735="","",3.6*200/(R735))</f>
        <v/>
      </c>
    </row>
    <row r="736" spans="1:19">
      <c r="A736" s="4" t="s">
        <v>160</v>
      </c>
      <c r="B736" s="4">
        <v>2020</v>
      </c>
      <c r="C736" s="76">
        <v>43856</v>
      </c>
      <c r="D736" s="4" t="s">
        <v>64</v>
      </c>
      <c r="E736" s="22" t="s">
        <v>533</v>
      </c>
      <c r="F736">
        <v>11</v>
      </c>
      <c r="G736" t="s">
        <v>170</v>
      </c>
      <c r="H736" t="s">
        <v>40</v>
      </c>
      <c r="I736" s="10">
        <f>(C736-VLOOKUP(G736,Riders!$A$2:$E$7777,4,FALSE))/365</f>
        <v>21.282191780821918</v>
      </c>
      <c r="J736">
        <v>20</v>
      </c>
      <c r="K736">
        <v>2</v>
      </c>
      <c r="L736" s="15">
        <v>10.583</v>
      </c>
      <c r="M736" s="126">
        <f>IF(L736="","",3.6*200/(L736))</f>
        <v>68.033638854767077</v>
      </c>
      <c r="P736" s="126" t="str">
        <f>IF(O736="","",3.6*200/(O736))</f>
        <v/>
      </c>
      <c r="S736" s="126" t="str">
        <f>IF(R736="","",3.6*200/(R736))</f>
        <v/>
      </c>
    </row>
    <row r="737" spans="1:19">
      <c r="A737" s="4" t="s">
        <v>160</v>
      </c>
      <c r="B737" s="4">
        <v>2020</v>
      </c>
      <c r="C737" s="76">
        <v>43856</v>
      </c>
      <c r="D737" s="4" t="s">
        <v>64</v>
      </c>
      <c r="E737" s="22" t="s">
        <v>533</v>
      </c>
      <c r="F737">
        <v>1</v>
      </c>
      <c r="G737" t="s">
        <v>94</v>
      </c>
      <c r="H737" t="s">
        <v>26</v>
      </c>
      <c r="I737" s="10">
        <f>(C737-VLOOKUP(G737,Riders!$A$2:$E$7777,4,FALSE))/365</f>
        <v>21.027397260273972</v>
      </c>
      <c r="J737">
        <v>3</v>
      </c>
      <c r="K737">
        <v>1</v>
      </c>
      <c r="L737" s="15">
        <v>10.465</v>
      </c>
      <c r="M737" s="126">
        <f>IF(L737="","",3.6*200/(L737))</f>
        <v>68.800764452938367</v>
      </c>
      <c r="P737" s="126" t="str">
        <f>IF(O737="","",3.6*200/(O737))</f>
        <v/>
      </c>
      <c r="S737" s="126" t="str">
        <f>IF(R737="","",3.6*200/(R737))</f>
        <v/>
      </c>
    </row>
    <row r="738" spans="1:19">
      <c r="A738" s="4" t="s">
        <v>160</v>
      </c>
      <c r="B738" s="4">
        <v>2020</v>
      </c>
      <c r="C738" s="76">
        <v>43856</v>
      </c>
      <c r="D738" s="4" t="s">
        <v>64</v>
      </c>
      <c r="E738" s="22" t="s">
        <v>533</v>
      </c>
      <c r="F738">
        <v>1</v>
      </c>
      <c r="G738" t="s">
        <v>55</v>
      </c>
      <c r="H738" t="s">
        <v>56</v>
      </c>
      <c r="I738" s="10">
        <f>(C738-VLOOKUP(G738,Riders!$A$2:$E$7777,4,FALSE))/365</f>
        <v>20.038356164383561</v>
      </c>
      <c r="J738">
        <v>28</v>
      </c>
      <c r="K738">
        <v>2</v>
      </c>
      <c r="L738" s="15">
        <v>10.789</v>
      </c>
      <c r="M738" s="126">
        <f>IF(L738="","",3.6*200/(L738))</f>
        <v>66.734637130410604</v>
      </c>
      <c r="P738" s="126" t="str">
        <f>IF(O738="","",3.6*200/(O738))</f>
        <v/>
      </c>
      <c r="S738" s="126" t="str">
        <f>IF(R738="","",3.6*200/(R738))</f>
        <v/>
      </c>
    </row>
    <row r="739" spans="1:19">
      <c r="A739" s="4" t="s">
        <v>160</v>
      </c>
      <c r="B739" s="4">
        <v>2020</v>
      </c>
      <c r="C739" s="76">
        <v>43856</v>
      </c>
      <c r="D739" s="4" t="s">
        <v>64</v>
      </c>
      <c r="E739" s="22" t="s">
        <v>533</v>
      </c>
      <c r="F739">
        <v>2</v>
      </c>
      <c r="G739" t="s">
        <v>136</v>
      </c>
      <c r="H739" t="s">
        <v>102</v>
      </c>
      <c r="I739" s="10">
        <f>(C739-VLOOKUP(G739,Riders!$A$2:$E$7777,4,FALSE))/365</f>
        <v>26.093150684931508</v>
      </c>
      <c r="J739">
        <v>16</v>
      </c>
      <c r="K739">
        <v>1</v>
      </c>
      <c r="L739" s="15">
        <v>10.510999999999999</v>
      </c>
      <c r="M739" s="126">
        <f>IF(L739="","",3.6*200/(L739))</f>
        <v>68.499667015507569</v>
      </c>
      <c r="P739" s="126" t="str">
        <f>IF(O739="","",3.6*200/(O739))</f>
        <v/>
      </c>
      <c r="S739" s="126" t="str">
        <f>IF(R739="","",3.6*200/(R739))</f>
        <v/>
      </c>
    </row>
    <row r="740" spans="1:19">
      <c r="A740" s="4" t="s">
        <v>160</v>
      </c>
      <c r="B740" s="4">
        <v>2020</v>
      </c>
      <c r="C740" s="76">
        <v>43856</v>
      </c>
      <c r="D740" s="4" t="s">
        <v>64</v>
      </c>
      <c r="E740" s="22" t="s">
        <v>533</v>
      </c>
      <c r="F740">
        <v>3</v>
      </c>
      <c r="G740" t="s">
        <v>203</v>
      </c>
      <c r="H740" t="s">
        <v>100</v>
      </c>
      <c r="I740" s="10">
        <f>(C740-VLOOKUP(G740,Riders!$A$2:$E$7777,4,FALSE))/365</f>
        <v>20.895890410958906</v>
      </c>
      <c r="J740">
        <v>5</v>
      </c>
      <c r="K740">
        <v>1</v>
      </c>
      <c r="L740" s="15">
        <v>10.489000000000001</v>
      </c>
      <c r="M740" s="126">
        <f>IF(L740="","",3.6*200/(L740))</f>
        <v>68.64334064257794</v>
      </c>
      <c r="P740" s="126" t="str">
        <f>IF(O740="","",3.6*200/(O740))</f>
        <v/>
      </c>
      <c r="S740" s="126" t="str">
        <f>IF(R740="","",3.6*200/(R740))</f>
        <v/>
      </c>
    </row>
    <row r="741" spans="1:19">
      <c r="A741" s="4" t="s">
        <v>160</v>
      </c>
      <c r="B741" s="4">
        <v>2020</v>
      </c>
      <c r="C741" s="76">
        <v>43856</v>
      </c>
      <c r="D741" s="4" t="s">
        <v>64</v>
      </c>
      <c r="E741" s="22" t="s">
        <v>533</v>
      </c>
      <c r="F741">
        <v>3</v>
      </c>
      <c r="G741" t="s">
        <v>212</v>
      </c>
      <c r="H741" t="s">
        <v>162</v>
      </c>
      <c r="I741" s="10">
        <f>(C741-VLOOKUP(G741,Riders!$A$2:$E$7777,4,FALSE))/365</f>
        <v>24.052054794520547</v>
      </c>
      <c r="J741">
        <v>27</v>
      </c>
      <c r="K741">
        <v>2</v>
      </c>
      <c r="L741" s="15">
        <v>10.542000000000002</v>
      </c>
      <c r="M741" s="126">
        <f>IF(L741="","",3.6*200/(L741))</f>
        <v>68.298235628912906</v>
      </c>
      <c r="P741" s="126" t="str">
        <f>IF(O741="","",3.6*200/(O741))</f>
        <v/>
      </c>
      <c r="S741" s="126" t="str">
        <f>IF(R741="","",3.6*200/(R741))</f>
        <v/>
      </c>
    </row>
    <row r="742" spans="1:19">
      <c r="A742" s="4" t="s">
        <v>160</v>
      </c>
      <c r="B742" s="4">
        <v>2020</v>
      </c>
      <c r="C742" s="76">
        <v>43856</v>
      </c>
      <c r="D742" s="4" t="s">
        <v>64</v>
      </c>
      <c r="E742" s="22" t="s">
        <v>533</v>
      </c>
      <c r="F742">
        <v>4</v>
      </c>
      <c r="G742" t="s">
        <v>169</v>
      </c>
      <c r="H742" t="s">
        <v>80</v>
      </c>
      <c r="I742" s="10">
        <f>(C742-VLOOKUP(G742,Riders!$A$2:$E$7777,4,FALSE))/365</f>
        <v>29.586301369863012</v>
      </c>
      <c r="J742">
        <v>11</v>
      </c>
      <c r="K742">
        <v>1</v>
      </c>
      <c r="L742" s="15">
        <v>10.48</v>
      </c>
      <c r="M742" s="126">
        <f>IF(L742="","",3.6*200/(L742))</f>
        <v>68.702290076335871</v>
      </c>
      <c r="P742" s="126" t="str">
        <f>IF(O742="","",3.6*200/(O742))</f>
        <v/>
      </c>
      <c r="S742" s="126" t="str">
        <f>IF(R742="","",3.6*200/(R742))</f>
        <v/>
      </c>
    </row>
    <row r="743" spans="1:19">
      <c r="A743" s="4" t="s">
        <v>160</v>
      </c>
      <c r="B743" s="4">
        <v>2020</v>
      </c>
      <c r="C743" s="76">
        <v>43856</v>
      </c>
      <c r="D743" s="4" t="s">
        <v>64</v>
      </c>
      <c r="E743" s="22" t="s">
        <v>533</v>
      </c>
      <c r="F743">
        <v>4</v>
      </c>
      <c r="G743" t="s">
        <v>942</v>
      </c>
      <c r="H743" t="s">
        <v>28</v>
      </c>
      <c r="I743" s="10">
        <f>(C743-VLOOKUP(G743,Riders!$A$2:$E$7777,4,FALSE))/365</f>
        <v>20.421917808219177</v>
      </c>
      <c r="J743">
        <v>26</v>
      </c>
      <c r="K743">
        <v>2</v>
      </c>
      <c r="L743" s="15">
        <v>10.689</v>
      </c>
      <c r="M743" s="126">
        <f>IF(L743="","",3.6*200/(L743))</f>
        <v>67.358967162503504</v>
      </c>
      <c r="P743" s="126" t="str">
        <f>IF(O743="","",3.6*200/(O743))</f>
        <v/>
      </c>
      <c r="S743" s="126" t="str">
        <f>IF(R743="","",3.6*200/(R743))</f>
        <v/>
      </c>
    </row>
    <row r="744" spans="1:19">
      <c r="A744" s="4" t="s">
        <v>160</v>
      </c>
      <c r="B744" s="4">
        <v>2020</v>
      </c>
      <c r="C744" s="76">
        <v>43856</v>
      </c>
      <c r="D744" s="4" t="s">
        <v>64</v>
      </c>
      <c r="E744" s="22" t="s">
        <v>533</v>
      </c>
      <c r="F744">
        <v>5</v>
      </c>
      <c r="G744" t="s">
        <v>199</v>
      </c>
      <c r="H744" t="s">
        <v>37</v>
      </c>
      <c r="I744" s="10">
        <f>(C744-VLOOKUP(G744,Riders!$A$2:$E$7777,4,FALSE))/365</f>
        <v>25.241095890410961</v>
      </c>
      <c r="J744">
        <v>6</v>
      </c>
      <c r="K744">
        <v>1</v>
      </c>
      <c r="L744" s="15">
        <v>10.391999999999999</v>
      </c>
      <c r="M744" s="126">
        <f>IF(L744="","",3.6*200/(L744))</f>
        <v>69.284064665127019</v>
      </c>
      <c r="P744" s="126" t="str">
        <f>IF(O744="","",3.6*200/(O744))</f>
        <v/>
      </c>
      <c r="S744" s="126" t="str">
        <f>IF(R744="","",3.6*200/(R744))</f>
        <v/>
      </c>
    </row>
    <row r="745" spans="1:19">
      <c r="A745" s="4" t="s">
        <v>160</v>
      </c>
      <c r="B745" s="4">
        <v>2020</v>
      </c>
      <c r="C745" s="76">
        <v>43856</v>
      </c>
      <c r="D745" s="4" t="s">
        <v>64</v>
      </c>
      <c r="E745" s="22" t="s">
        <v>533</v>
      </c>
      <c r="F745">
        <v>6</v>
      </c>
      <c r="G745" t="s">
        <v>172</v>
      </c>
      <c r="H745" t="s">
        <v>35</v>
      </c>
      <c r="I745" s="10">
        <f>(C745-VLOOKUP(G745,Riders!$A$2:$E$7777,4,FALSE))/365</f>
        <v>29.715068493150685</v>
      </c>
      <c r="J745">
        <v>12</v>
      </c>
      <c r="K745">
        <v>1</v>
      </c>
      <c r="L745" s="15">
        <v>10.308</v>
      </c>
      <c r="M745" s="126">
        <f>IF(L745="","",3.6*200/(L745))</f>
        <v>69.848661233993013</v>
      </c>
      <c r="P745" s="126" t="str">
        <f>IF(O745="","",3.6*200/(O745))</f>
        <v/>
      </c>
      <c r="S745" s="126" t="str">
        <f>IF(R745="","",3.6*200/(R745))</f>
        <v/>
      </c>
    </row>
    <row r="746" spans="1:19">
      <c r="A746" s="4" t="s">
        <v>160</v>
      </c>
      <c r="B746" s="4">
        <v>2020</v>
      </c>
      <c r="C746" s="76">
        <v>43856</v>
      </c>
      <c r="D746" s="4" t="s">
        <v>64</v>
      </c>
      <c r="E746" s="22" t="s">
        <v>533</v>
      </c>
      <c r="F746">
        <v>6</v>
      </c>
      <c r="G746" t="s">
        <v>48</v>
      </c>
      <c r="H746" t="s">
        <v>42</v>
      </c>
      <c r="I746" s="10">
        <f>(C746-VLOOKUP(G746,Riders!$A$2:$E$7777,4,FALSE))/365</f>
        <v>25.536986301369861</v>
      </c>
      <c r="J746">
        <v>24</v>
      </c>
      <c r="K746">
        <v>2</v>
      </c>
      <c r="L746" s="15">
        <v>10.516</v>
      </c>
      <c r="M746" s="126">
        <f>IF(L746="","",3.6*200/(L746))</f>
        <v>68.46709775580068</v>
      </c>
      <c r="P746" s="126" t="str">
        <f>IF(O746="","",3.6*200/(O746))</f>
        <v/>
      </c>
      <c r="S746" s="126" t="str">
        <f>IF(R746="","",3.6*200/(R746))</f>
        <v/>
      </c>
    </row>
    <row r="747" spans="1:19">
      <c r="A747" s="4" t="s">
        <v>160</v>
      </c>
      <c r="B747" s="4">
        <v>2020</v>
      </c>
      <c r="C747" s="76">
        <v>43856</v>
      </c>
      <c r="D747" s="4" t="s">
        <v>64</v>
      </c>
      <c r="E747" s="22" t="s">
        <v>533</v>
      </c>
      <c r="F747">
        <v>7</v>
      </c>
      <c r="G747" t="s">
        <v>141</v>
      </c>
      <c r="H747" t="s">
        <v>93</v>
      </c>
      <c r="I747" s="10">
        <f>(C747-VLOOKUP(G747,Riders!$A$2:$E$7777,4,FALSE))/365</f>
        <v>24.816438356164383</v>
      </c>
      <c r="J747">
        <v>7</v>
      </c>
      <c r="K747">
        <v>1</v>
      </c>
      <c r="L747" s="15">
        <v>10.461</v>
      </c>
      <c r="M747" s="126">
        <f>IF(L747="","",3.6*200/(L747))</f>
        <v>68.827071981646114</v>
      </c>
      <c r="P747" s="126" t="str">
        <f>IF(O747="","",3.6*200/(O747))</f>
        <v/>
      </c>
      <c r="S747" s="126" t="str">
        <f>IF(R747="","",3.6*200/(R747))</f>
        <v/>
      </c>
    </row>
    <row r="748" spans="1:19">
      <c r="A748" s="4" t="s">
        <v>160</v>
      </c>
      <c r="B748" s="4">
        <v>2020</v>
      </c>
      <c r="C748" s="76">
        <v>43856</v>
      </c>
      <c r="D748" s="4" t="s">
        <v>64</v>
      </c>
      <c r="E748" s="22" t="s">
        <v>533</v>
      </c>
      <c r="F748">
        <v>7</v>
      </c>
      <c r="G748" t="s">
        <v>787</v>
      </c>
      <c r="H748" t="s">
        <v>196</v>
      </c>
      <c r="I748" s="10">
        <f>(C748-VLOOKUP(G748,Riders!$A$2:$E$7777,4,FALSE))/365</f>
        <v>25.909589041095892</v>
      </c>
      <c r="J748">
        <v>23</v>
      </c>
      <c r="K748">
        <v>2</v>
      </c>
      <c r="L748" s="15">
        <v>10.486000000000001</v>
      </c>
      <c r="M748" s="126">
        <f>IF(L748="","",3.6*200/(L748))</f>
        <v>68.662979210375738</v>
      </c>
      <c r="P748" s="126" t="str">
        <f>IF(O748="","",3.6*200/(O748))</f>
        <v/>
      </c>
      <c r="S748" s="126" t="str">
        <f>IF(R748="","",3.6*200/(R748))</f>
        <v/>
      </c>
    </row>
    <row r="749" spans="1:19">
      <c r="A749" s="4" t="s">
        <v>160</v>
      </c>
      <c r="B749" s="4">
        <v>2020</v>
      </c>
      <c r="C749" s="76">
        <v>43856</v>
      </c>
      <c r="D749" s="4" t="s">
        <v>64</v>
      </c>
      <c r="E749" s="22" t="s">
        <v>533</v>
      </c>
      <c r="F749">
        <v>8</v>
      </c>
      <c r="G749" t="s">
        <v>98</v>
      </c>
      <c r="H749" t="s">
        <v>42</v>
      </c>
      <c r="I749" s="10">
        <f>(C749-VLOOKUP(G749,Riders!$A$2:$E$7777,4,FALSE))/365</f>
        <v>21.260273972602739</v>
      </c>
      <c r="J749">
        <v>15</v>
      </c>
      <c r="K749">
        <v>1</v>
      </c>
      <c r="L749" s="15">
        <v>10.378</v>
      </c>
      <c r="M749" s="126">
        <f>IF(L749="","",3.6*200/(L749))</f>
        <v>69.377529389092317</v>
      </c>
      <c r="P749" s="126" t="str">
        <f>IF(O749="","",3.6*200/(O749))</f>
        <v/>
      </c>
      <c r="S749" s="126" t="str">
        <f>IF(R749="","",3.6*200/(R749))</f>
        <v/>
      </c>
    </row>
    <row r="750" spans="1:19">
      <c r="A750" s="21" t="s">
        <v>160</v>
      </c>
      <c r="B750" s="21">
        <v>2020</v>
      </c>
      <c r="C750" s="144">
        <v>43856</v>
      </c>
      <c r="D750" s="21" t="s">
        <v>64</v>
      </c>
      <c r="E750" s="22" t="s">
        <v>533</v>
      </c>
      <c r="F750">
        <v>8</v>
      </c>
      <c r="G750" t="s">
        <v>181</v>
      </c>
      <c r="H750" t="s">
        <v>32</v>
      </c>
      <c r="I750" s="10">
        <f>(C750-VLOOKUP(G750,Riders!$A$2:$E$7777,4,FALSE))/365</f>
        <v>28.583561643835615</v>
      </c>
      <c r="J750">
        <v>18</v>
      </c>
      <c r="K750">
        <v>2</v>
      </c>
      <c r="L750" s="15">
        <v>10.384</v>
      </c>
      <c r="M750" s="126">
        <f>IF(L750="","",3.6*200/(L750))</f>
        <v>69.337442218798145</v>
      </c>
      <c r="P750" s="126" t="str">
        <f>IF(O750="","",3.6*200/(O750))</f>
        <v/>
      </c>
      <c r="S750" s="126" t="str">
        <f>IF(R750="","",3.6*200/(R750))</f>
        <v/>
      </c>
    </row>
    <row r="751" spans="1:19">
      <c r="A751" s="21" t="s">
        <v>160</v>
      </c>
      <c r="B751" s="21">
        <v>2020</v>
      </c>
      <c r="C751" s="144">
        <v>43856</v>
      </c>
      <c r="D751" s="21" t="s">
        <v>64</v>
      </c>
      <c r="E751" s="22" t="s">
        <v>533</v>
      </c>
      <c r="F751">
        <v>9</v>
      </c>
      <c r="G751" t="s">
        <v>252</v>
      </c>
      <c r="H751" t="s">
        <v>30</v>
      </c>
      <c r="I751" s="10">
        <f>(C751-VLOOKUP(G751,Riders!$A$2:$E$7777,4,FALSE))/365</f>
        <v>30.052054794520547</v>
      </c>
      <c r="J751">
        <v>8</v>
      </c>
      <c r="K751">
        <v>1</v>
      </c>
      <c r="L751" s="15">
        <v>10.465</v>
      </c>
      <c r="M751" s="126">
        <f>IF(L751="","",3.6*200/(L751))</f>
        <v>68.800764452938367</v>
      </c>
      <c r="P751" s="126" t="str">
        <f>IF(O751="","",3.6*200/(O751))</f>
        <v/>
      </c>
      <c r="S751" s="126" t="str">
        <f>IF(R751="","",3.6*200/(R751))</f>
        <v/>
      </c>
    </row>
    <row r="752" spans="1:19">
      <c r="A752" s="21" t="s">
        <v>160</v>
      </c>
      <c r="B752" s="21">
        <v>2020</v>
      </c>
      <c r="C752" s="144">
        <v>43856</v>
      </c>
      <c r="D752" s="21" t="s">
        <v>64</v>
      </c>
      <c r="E752" s="22" t="s">
        <v>533</v>
      </c>
      <c r="F752">
        <v>9</v>
      </c>
      <c r="G752" t="s">
        <v>211</v>
      </c>
      <c r="H752" t="s">
        <v>40</v>
      </c>
      <c r="I752" s="10">
        <f>(C752-VLOOKUP(G752,Riders!$A$2:$E$7777,4,FALSE))/365</f>
        <v>28.684931506849313</v>
      </c>
      <c r="J752">
        <v>22</v>
      </c>
      <c r="K752">
        <v>2</v>
      </c>
      <c r="L752" s="15">
        <v>10.695</v>
      </c>
      <c r="M752" s="126">
        <f>IF(L752="","",3.6*200/(L752))</f>
        <v>67.321178120617105</v>
      </c>
      <c r="P752" s="126" t="str">
        <f>IF(O752="","",3.6*200/(O752))</f>
        <v/>
      </c>
      <c r="S752" s="126" t="str">
        <f>IF(R752="","",3.6*200/(R752))</f>
        <v/>
      </c>
    </row>
    <row r="753" spans="1:19">
      <c r="A753" s="21" t="s">
        <v>160</v>
      </c>
      <c r="B753" s="21">
        <v>2020</v>
      </c>
      <c r="C753" s="144">
        <v>43856</v>
      </c>
      <c r="D753" s="21" t="s">
        <v>64</v>
      </c>
      <c r="E753" s="22" t="s">
        <v>533</v>
      </c>
      <c r="F753">
        <v>10</v>
      </c>
      <c r="G753" t="s">
        <v>227</v>
      </c>
      <c r="H753" t="s">
        <v>150</v>
      </c>
      <c r="I753" s="10">
        <f>(C753-VLOOKUP(G753,Riders!$A$2:$E$7777,4,FALSE))/365</f>
        <v>21.923287671232877</v>
      </c>
      <c r="J753">
        <v>4</v>
      </c>
      <c r="K753">
        <v>1</v>
      </c>
      <c r="L753" s="15">
        <v>10.492000000000001</v>
      </c>
      <c r="M753" s="126">
        <f>IF(L753="","",3.6*200/(L753))</f>
        <v>68.623713305375517</v>
      </c>
      <c r="P753" s="126" t="str">
        <f>IF(O753="","",3.6*200/(O753))</f>
        <v/>
      </c>
      <c r="S753" s="126" t="str">
        <f>IF(R753="","",3.6*200/(R753))</f>
        <v/>
      </c>
    </row>
    <row r="754" spans="1:19">
      <c r="A754" s="21" t="s">
        <v>160</v>
      </c>
      <c r="B754" s="21">
        <v>2020</v>
      </c>
      <c r="C754" s="144">
        <v>43856</v>
      </c>
      <c r="D754" s="21" t="s">
        <v>64</v>
      </c>
      <c r="E754" s="22" t="s">
        <v>533</v>
      </c>
      <c r="F754">
        <v>10</v>
      </c>
      <c r="G754" t="s">
        <v>325</v>
      </c>
      <c r="H754" t="s">
        <v>196</v>
      </c>
      <c r="I754" s="10">
        <f>(C754-VLOOKUP(G754,Riders!$A$2:$E$7777,4,FALSE))/365</f>
        <v>26.81917808219178</v>
      </c>
      <c r="J754">
        <v>21</v>
      </c>
      <c r="K754">
        <v>2</v>
      </c>
      <c r="L754" s="15">
        <v>10.516</v>
      </c>
      <c r="M754" s="126">
        <f>IF(L754="","",3.6*200/(L754))</f>
        <v>68.46709775580068</v>
      </c>
      <c r="P754" s="126" t="str">
        <f>IF(O754="","",3.6*200/(O754))</f>
        <v/>
      </c>
      <c r="S754" s="126" t="str">
        <f>IF(R754="","",3.6*200/(R754))</f>
        <v/>
      </c>
    </row>
    <row r="755" spans="1:19">
      <c r="A755" s="21" t="s">
        <v>160</v>
      </c>
      <c r="B755" s="21">
        <v>2020</v>
      </c>
      <c r="C755" s="144">
        <v>43856</v>
      </c>
      <c r="D755" s="21" t="s">
        <v>64</v>
      </c>
      <c r="E755" s="22" t="s">
        <v>533</v>
      </c>
      <c r="F755">
        <v>11</v>
      </c>
      <c r="G755" t="s">
        <v>103</v>
      </c>
      <c r="H755" t="s">
        <v>37</v>
      </c>
      <c r="I755" s="10">
        <f>(C755-VLOOKUP(G755,Riders!$A$2:$E$7777,4,FALSE))/365</f>
        <v>21.07123287671233</v>
      </c>
      <c r="J755">
        <v>13</v>
      </c>
      <c r="K755">
        <v>1</v>
      </c>
      <c r="L755" s="15">
        <v>10.336</v>
      </c>
      <c r="M755" s="126">
        <f>IF(L755="","",3.6*200/(L755))</f>
        <v>69.659442724458202</v>
      </c>
      <c r="P755" s="126" t="str">
        <f>IF(O755="","",3.6*200/(O755))</f>
        <v/>
      </c>
      <c r="S755" s="126" t="str">
        <f>IF(R755="","",3.6*200/(R755))</f>
        <v/>
      </c>
    </row>
    <row r="756" spans="1:19">
      <c r="A756" s="21" t="s">
        <v>160</v>
      </c>
      <c r="B756" s="21">
        <v>2020</v>
      </c>
      <c r="C756" s="144">
        <v>43856</v>
      </c>
      <c r="D756" s="21" t="s">
        <v>64</v>
      </c>
      <c r="E756" s="22" t="s">
        <v>533</v>
      </c>
      <c r="F756">
        <v>12</v>
      </c>
      <c r="G756" t="s">
        <v>57</v>
      </c>
      <c r="H756" t="s">
        <v>35</v>
      </c>
      <c r="I756" s="10">
        <f>(C756-VLOOKUP(G756,Riders!$A$2:$E$7777,4,FALSE))/365</f>
        <v>26.205479452054796</v>
      </c>
      <c r="J756">
        <v>14</v>
      </c>
      <c r="K756">
        <v>1</v>
      </c>
      <c r="L756" s="15">
        <v>10.244999999999999</v>
      </c>
      <c r="M756" s="126">
        <f>IF(L756="","",3.6*200/(L756))</f>
        <v>70.278184480234259</v>
      </c>
      <c r="P756" s="126" t="str">
        <f>IF(O756="","",3.6*200/(O756))</f>
        <v/>
      </c>
      <c r="S756" s="126" t="str">
        <f>IF(R756="","",3.6*200/(R756))</f>
        <v/>
      </c>
    </row>
    <row r="757" spans="1:19">
      <c r="A757" s="21" t="s">
        <v>160</v>
      </c>
      <c r="B757" s="21">
        <v>2020</v>
      </c>
      <c r="C757" s="144">
        <v>43856</v>
      </c>
      <c r="D757" s="21" t="s">
        <v>64</v>
      </c>
      <c r="E757" s="22" t="s">
        <v>533</v>
      </c>
      <c r="F757">
        <v>12</v>
      </c>
      <c r="G757" t="s">
        <v>126</v>
      </c>
      <c r="H757" t="s">
        <v>102</v>
      </c>
      <c r="I757" s="10">
        <f>(C757-VLOOKUP(G757,Riders!$A$2:$E$7777,4,FALSE))/365</f>
        <v>21.356164383561644</v>
      </c>
      <c r="J757">
        <v>19</v>
      </c>
      <c r="K757">
        <v>2</v>
      </c>
      <c r="L757" s="15">
        <v>10.667</v>
      </c>
      <c r="M757" s="126">
        <f>IF(L757="","",3.6*200/(L757))</f>
        <v>67.497890690915909</v>
      </c>
      <c r="P757" s="126" t="str">
        <f>IF(O757="","",3.6*200/(O757))</f>
        <v/>
      </c>
      <c r="S757" s="126" t="str">
        <f>IF(R757="","",3.6*200/(R757))</f>
        <v/>
      </c>
    </row>
    <row r="758" spans="1:19">
      <c r="A758" s="21" t="s">
        <v>160</v>
      </c>
      <c r="B758" s="21">
        <v>2020</v>
      </c>
      <c r="C758" s="144">
        <v>43856</v>
      </c>
      <c r="D758" s="21" t="s">
        <v>64</v>
      </c>
      <c r="E758" s="22" t="s">
        <v>533</v>
      </c>
      <c r="F758">
        <v>5</v>
      </c>
      <c r="G758" t="s">
        <v>1267</v>
      </c>
      <c r="H758" t="s">
        <v>28</v>
      </c>
      <c r="I758" s="10">
        <f>(C758-VLOOKUP(G758,Riders!$A$2:$E$7777,4,FALSE))/365</f>
        <v>18.80821917808219</v>
      </c>
      <c r="J758">
        <v>25</v>
      </c>
      <c r="K758">
        <v>2</v>
      </c>
      <c r="L758" s="15">
        <v>12.516</v>
      </c>
      <c r="M758" s="126">
        <f>IF(L758="","",3.6*200/(L758))</f>
        <v>57.526366251198468</v>
      </c>
      <c r="P758" s="126" t="str">
        <f>IF(O758="","",3.6*200/(O758))</f>
        <v/>
      </c>
      <c r="S758" s="126" t="str">
        <f>IF(R758="","",3.6*200/(R758))</f>
        <v/>
      </c>
    </row>
    <row r="759" spans="1:19">
      <c r="A759" s="21" t="s">
        <v>160</v>
      </c>
      <c r="B759" s="21">
        <v>2020</v>
      </c>
      <c r="C759" s="144">
        <v>43856</v>
      </c>
      <c r="D759" s="21" t="s">
        <v>64</v>
      </c>
      <c r="E759" s="22" t="s">
        <v>533</v>
      </c>
      <c r="F759">
        <v>2</v>
      </c>
      <c r="G759" t="s">
        <v>106</v>
      </c>
      <c r="H759" t="s">
        <v>107</v>
      </c>
      <c r="I759" s="10">
        <f>(C759-VLOOKUP(G759,Riders!$A$2:$E$7777,4,FALSE))/365</f>
        <v>26.287671232876711</v>
      </c>
      <c r="J759">
        <v>17</v>
      </c>
      <c r="K759">
        <v>2</v>
      </c>
      <c r="L759" s="15">
        <v>10.555</v>
      </c>
      <c r="M759" s="126">
        <f>IF(L759="","",3.6*200/(L759))</f>
        <v>68.214116532449083</v>
      </c>
      <c r="P759" s="126" t="str">
        <f>IF(O759="","",3.6*200/(O759))</f>
        <v/>
      </c>
      <c r="S759" s="126" t="str">
        <f>IF(R759="","",3.6*200/(R759))</f>
        <v/>
      </c>
    </row>
    <row r="760" spans="1:19">
      <c r="A760" s="21" t="s">
        <v>160</v>
      </c>
      <c r="B760" s="21">
        <v>2020</v>
      </c>
      <c r="C760" s="144">
        <v>43856</v>
      </c>
      <c r="D760" s="21" t="s">
        <v>64</v>
      </c>
      <c r="E760" s="22" t="s">
        <v>536</v>
      </c>
      <c r="F760">
        <v>1</v>
      </c>
      <c r="G760" t="s">
        <v>200</v>
      </c>
      <c r="H760" t="s">
        <v>44</v>
      </c>
      <c r="I760" s="10">
        <f>(C760-VLOOKUP(G760,Riders!$A$2:$E$7777,4,FALSE))/365</f>
        <v>24.536986301369861</v>
      </c>
      <c r="J760">
        <v>1</v>
      </c>
      <c r="K760">
        <v>1</v>
      </c>
      <c r="L760" s="15">
        <v>9.9670000000000005</v>
      </c>
      <c r="M760" s="126">
        <f>IF(L760="","",3.6*200/(L760))</f>
        <v>72.238386676030899</v>
      </c>
      <c r="P760" s="126" t="str">
        <f>IF(O760="","",3.6*200/(O760))</f>
        <v/>
      </c>
      <c r="S760" s="126" t="str">
        <f>IF(R760="","",3.6*200/(R760))</f>
        <v/>
      </c>
    </row>
    <row r="761" spans="1:19">
      <c r="A761" s="21" t="s">
        <v>160</v>
      </c>
      <c r="B761" s="21">
        <v>2020</v>
      </c>
      <c r="C761" s="144">
        <v>43856</v>
      </c>
      <c r="D761" s="21" t="s">
        <v>64</v>
      </c>
      <c r="E761" s="22" t="s">
        <v>536</v>
      </c>
      <c r="F761">
        <v>1</v>
      </c>
      <c r="G761" t="s">
        <v>57</v>
      </c>
      <c r="H761" t="s">
        <v>35</v>
      </c>
      <c r="I761" s="10">
        <f>(C761-VLOOKUP(G761,Riders!$A$2:$E$7777,4,FALSE))/365</f>
        <v>26.205479452054796</v>
      </c>
      <c r="J761">
        <v>14</v>
      </c>
      <c r="K761">
        <v>2</v>
      </c>
      <c r="L761" s="15">
        <v>10.635</v>
      </c>
      <c r="M761" s="126">
        <f>IF(L761="","",3.6*200/(L761))</f>
        <v>67.700987306064889</v>
      </c>
      <c r="P761" s="126" t="str">
        <f>IF(O761="","",3.6*200/(O761))</f>
        <v/>
      </c>
      <c r="S761" s="126" t="str">
        <f>IF(R761="","",3.6*200/(R761))</f>
        <v/>
      </c>
    </row>
    <row r="762" spans="1:19">
      <c r="A762" s="21" t="s">
        <v>160</v>
      </c>
      <c r="B762" s="21">
        <v>2020</v>
      </c>
      <c r="C762" s="144">
        <v>43856</v>
      </c>
      <c r="D762" s="21" t="s">
        <v>64</v>
      </c>
      <c r="E762" s="22" t="s">
        <v>536</v>
      </c>
      <c r="F762">
        <v>2</v>
      </c>
      <c r="G762" t="s">
        <v>871</v>
      </c>
      <c r="H762" t="s">
        <v>26</v>
      </c>
      <c r="I762" s="10">
        <f>(C762-VLOOKUP(G762,Riders!$A$2:$E$7777,4,FALSE))/365</f>
        <v>32.010958904109586</v>
      </c>
      <c r="J762">
        <v>2</v>
      </c>
      <c r="K762">
        <v>1</v>
      </c>
      <c r="L762" s="15">
        <v>10.257</v>
      </c>
      <c r="M762" s="126">
        <f>IF(L762="","",3.6*200/(L762))</f>
        <v>70.195963732085403</v>
      </c>
      <c r="P762" s="126" t="str">
        <f>IF(O762="","",3.6*200/(O762))</f>
        <v/>
      </c>
      <c r="S762" s="126" t="str">
        <f>IF(R762="","",3.6*200/(R762))</f>
        <v/>
      </c>
    </row>
    <row r="763" spans="1:19">
      <c r="A763" s="21" t="s">
        <v>160</v>
      </c>
      <c r="B763" s="21">
        <v>2020</v>
      </c>
      <c r="C763" s="144">
        <v>43856</v>
      </c>
      <c r="D763" s="21" t="s">
        <v>64</v>
      </c>
      <c r="E763" s="22" t="s">
        <v>536</v>
      </c>
      <c r="F763">
        <v>2</v>
      </c>
      <c r="G763" t="s">
        <v>103</v>
      </c>
      <c r="H763" t="s">
        <v>37</v>
      </c>
      <c r="I763" s="10">
        <f>(C763-VLOOKUP(G763,Riders!$A$2:$E$7777,4,FALSE))/365</f>
        <v>21.07123287671233</v>
      </c>
      <c r="J763">
        <v>13</v>
      </c>
      <c r="K763">
        <v>2</v>
      </c>
      <c r="L763" s="15">
        <v>10.703999999999999</v>
      </c>
      <c r="M763" s="126">
        <f>IF(L763="","",3.6*200/(L763))</f>
        <v>67.264573991031398</v>
      </c>
      <c r="P763" s="126" t="str">
        <f>IF(O763="","",3.6*200/(O763))</f>
        <v/>
      </c>
      <c r="S763" s="126" t="str">
        <f>IF(R763="","",3.6*200/(R763))</f>
        <v/>
      </c>
    </row>
    <row r="764" spans="1:19">
      <c r="A764" s="21" t="s">
        <v>160</v>
      </c>
      <c r="B764" s="21">
        <v>2020</v>
      </c>
      <c r="C764" s="144">
        <v>43856</v>
      </c>
      <c r="D764" s="21" t="s">
        <v>64</v>
      </c>
      <c r="E764" s="22" t="s">
        <v>536</v>
      </c>
      <c r="F764">
        <v>3</v>
      </c>
      <c r="G764" t="s">
        <v>227</v>
      </c>
      <c r="H764" t="s">
        <v>150</v>
      </c>
      <c r="I764" s="10">
        <f>(C764-VLOOKUP(G764,Riders!$A$2:$E$7777,4,FALSE))/365</f>
        <v>21.923287671232877</v>
      </c>
      <c r="J764">
        <v>4</v>
      </c>
      <c r="K764">
        <v>1</v>
      </c>
      <c r="L764" s="15">
        <v>10.391999999999999</v>
      </c>
      <c r="M764" s="126">
        <f>IF(L764="","",3.6*200/(L764))</f>
        <v>69.284064665127019</v>
      </c>
      <c r="P764" s="126" t="str">
        <f>IF(O764="","",3.6*200/(O764))</f>
        <v/>
      </c>
      <c r="S764" s="126" t="str">
        <f>IF(R764="","",3.6*200/(R764))</f>
        <v/>
      </c>
    </row>
    <row r="765" spans="1:19">
      <c r="A765" s="21" t="s">
        <v>160</v>
      </c>
      <c r="B765" s="21">
        <v>2020</v>
      </c>
      <c r="C765" s="144">
        <v>43856</v>
      </c>
      <c r="D765" s="21" t="s">
        <v>64</v>
      </c>
      <c r="E765" s="22" t="s">
        <v>536</v>
      </c>
      <c r="F765">
        <v>3</v>
      </c>
      <c r="G765" t="s">
        <v>132</v>
      </c>
      <c r="H765" t="s">
        <v>214</v>
      </c>
      <c r="I765" s="10">
        <f>(C765-VLOOKUP(G765,Riders!$A$2:$E$7777,4,FALSE))/365</f>
        <v>20.279452054794522</v>
      </c>
      <c r="J765">
        <v>9</v>
      </c>
      <c r="K765">
        <v>2</v>
      </c>
      <c r="L765" s="15">
        <v>10.436999999999999</v>
      </c>
      <c r="M765" s="126">
        <f>IF(L765="","",3.6*200/(L765))</f>
        <v>68.985340615119284</v>
      </c>
      <c r="P765" s="126" t="str">
        <f>IF(O765="","",3.6*200/(O765))</f>
        <v/>
      </c>
      <c r="S765" s="126" t="str">
        <f>IF(R765="","",3.6*200/(R765))</f>
        <v/>
      </c>
    </row>
    <row r="766" spans="1:19">
      <c r="A766" s="21" t="s">
        <v>160</v>
      </c>
      <c r="B766" s="21">
        <v>2020</v>
      </c>
      <c r="C766" s="144">
        <v>43856</v>
      </c>
      <c r="D766" s="21" t="s">
        <v>64</v>
      </c>
      <c r="E766" s="22" t="s">
        <v>536</v>
      </c>
      <c r="F766">
        <v>4</v>
      </c>
      <c r="G766" t="s">
        <v>252</v>
      </c>
      <c r="H766" t="s">
        <v>30</v>
      </c>
      <c r="I766" s="10">
        <f>(C766-VLOOKUP(G766,Riders!$A$2:$E$7777,4,FALSE))/365</f>
        <v>30.052054794520547</v>
      </c>
      <c r="J766">
        <v>8</v>
      </c>
      <c r="K766">
        <v>1</v>
      </c>
      <c r="L766" s="15">
        <v>10.436999999999999</v>
      </c>
      <c r="M766" s="126">
        <f>IF(L766="","",3.6*200/(L766))</f>
        <v>68.985340615119284</v>
      </c>
      <c r="P766" s="126" t="str">
        <f>IF(O766="","",3.6*200/(O766))</f>
        <v/>
      </c>
      <c r="S766" s="126" t="str">
        <f>IF(R766="","",3.6*200/(R766))</f>
        <v/>
      </c>
    </row>
    <row r="767" spans="1:19">
      <c r="A767" s="21" t="s">
        <v>160</v>
      </c>
      <c r="B767" s="21">
        <v>2020</v>
      </c>
      <c r="C767" s="144">
        <v>43856</v>
      </c>
      <c r="D767" s="21" t="s">
        <v>64</v>
      </c>
      <c r="E767" s="22" t="s">
        <v>536</v>
      </c>
      <c r="F767">
        <v>4</v>
      </c>
      <c r="G767" t="s">
        <v>29</v>
      </c>
      <c r="H767" t="s">
        <v>30</v>
      </c>
      <c r="I767" s="10">
        <f>(C767-VLOOKUP(G767,Riders!$A$2:$E$7777,4,FALSE))/365</f>
        <v>23.923287671232877</v>
      </c>
      <c r="J767">
        <v>10</v>
      </c>
      <c r="K767">
        <v>2</v>
      </c>
      <c r="L767" s="15">
        <v>10.453999999999999</v>
      </c>
      <c r="M767" s="126">
        <f>IF(L767="","",3.6*200/(L767))</f>
        <v>68.873158599579114</v>
      </c>
      <c r="P767" s="126" t="str">
        <f>IF(O767="","",3.6*200/(O767))</f>
        <v/>
      </c>
      <c r="S767" s="126" t="str">
        <f>IF(R767="","",3.6*200/(R767))</f>
        <v/>
      </c>
    </row>
    <row r="768" spans="1:19">
      <c r="A768" s="21" t="s">
        <v>160</v>
      </c>
      <c r="B768" s="21">
        <v>2020</v>
      </c>
      <c r="C768" s="144">
        <v>43856</v>
      </c>
      <c r="D768" s="21" t="s">
        <v>64</v>
      </c>
      <c r="E768" s="22" t="s">
        <v>536</v>
      </c>
      <c r="F768">
        <v>5</v>
      </c>
      <c r="G768" t="s">
        <v>94</v>
      </c>
      <c r="H768" t="s">
        <v>26</v>
      </c>
      <c r="I768" s="10">
        <f>(C768-VLOOKUP(G768,Riders!$A$2:$E$7777,4,FALSE))/365</f>
        <v>21.027397260273972</v>
      </c>
      <c r="J768">
        <v>3</v>
      </c>
      <c r="K768">
        <v>1</v>
      </c>
      <c r="L768" s="15">
        <v>10.23</v>
      </c>
      <c r="M768" s="126">
        <f>IF(L768="","",3.6*200/(L768))</f>
        <v>70.381231671554247</v>
      </c>
      <c r="P768" s="126" t="str">
        <f>IF(O768="","",3.6*200/(O768))</f>
        <v/>
      </c>
      <c r="S768" s="126" t="str">
        <f>IF(R768="","",3.6*200/(R768))</f>
        <v/>
      </c>
    </row>
    <row r="769" spans="1:19">
      <c r="A769" s="21" t="s">
        <v>160</v>
      </c>
      <c r="B769" s="21">
        <v>2020</v>
      </c>
      <c r="C769" s="144">
        <v>43856</v>
      </c>
      <c r="D769" s="21" t="s">
        <v>64</v>
      </c>
      <c r="E769" s="22" t="s">
        <v>536</v>
      </c>
      <c r="F769">
        <v>5</v>
      </c>
      <c r="G769" t="s">
        <v>98</v>
      </c>
      <c r="H769" t="s">
        <v>42</v>
      </c>
      <c r="I769" s="10">
        <f>(C769-VLOOKUP(G769,Riders!$A$2:$E$7777,4,FALSE))/365</f>
        <v>21.260273972602739</v>
      </c>
      <c r="J769">
        <v>15</v>
      </c>
      <c r="K769">
        <v>2</v>
      </c>
      <c r="L769" s="15">
        <v>10.268000000000001</v>
      </c>
      <c r="M769" s="126">
        <f>IF(L769="","",3.6*200/(L769))</f>
        <v>70.120763537202961</v>
      </c>
      <c r="P769" s="126" t="str">
        <f>IF(O769="","",3.6*200/(O769))</f>
        <v/>
      </c>
      <c r="S769" s="126" t="str">
        <f>IF(R769="","",3.6*200/(R769))</f>
        <v/>
      </c>
    </row>
    <row r="770" spans="1:19">
      <c r="A770" s="21" t="s">
        <v>160</v>
      </c>
      <c r="B770" s="21">
        <v>2020</v>
      </c>
      <c r="C770" s="144">
        <v>43856</v>
      </c>
      <c r="D770" s="21" t="s">
        <v>64</v>
      </c>
      <c r="E770" s="22" t="s">
        <v>536</v>
      </c>
      <c r="F770">
        <v>6</v>
      </c>
      <c r="G770" t="s">
        <v>141</v>
      </c>
      <c r="H770" t="s">
        <v>93</v>
      </c>
      <c r="I770" s="10">
        <f>(C770-VLOOKUP(G770,Riders!$A$2:$E$7777,4,FALSE))/365</f>
        <v>24.816438356164383</v>
      </c>
      <c r="J770">
        <v>7</v>
      </c>
      <c r="K770">
        <v>1</v>
      </c>
      <c r="L770" s="15">
        <v>10.409000000000001</v>
      </c>
      <c r="M770" s="126">
        <f>IF(L770="","",3.6*200/(L770))</f>
        <v>69.170909789605147</v>
      </c>
      <c r="P770" s="126" t="str">
        <f>IF(O770="","",3.6*200/(O770))</f>
        <v/>
      </c>
      <c r="S770" s="126" t="str">
        <f>IF(R770="","",3.6*200/(R770))</f>
        <v/>
      </c>
    </row>
    <row r="771" spans="1:19">
      <c r="A771" s="21" t="s">
        <v>160</v>
      </c>
      <c r="B771" s="21">
        <v>2020</v>
      </c>
      <c r="C771" s="144">
        <v>43856</v>
      </c>
      <c r="D771" s="21" t="s">
        <v>64</v>
      </c>
      <c r="E771" s="22" t="s">
        <v>536</v>
      </c>
      <c r="F771">
        <v>6</v>
      </c>
      <c r="G771" t="s">
        <v>136</v>
      </c>
      <c r="H771" t="s">
        <v>102</v>
      </c>
      <c r="I771" s="10">
        <f>(C771-VLOOKUP(G771,Riders!$A$2:$E$7777,4,FALSE))/365</f>
        <v>26.093150684931508</v>
      </c>
      <c r="J771">
        <v>16</v>
      </c>
      <c r="K771">
        <v>2</v>
      </c>
      <c r="L771" s="15">
        <v>10.553000000000001</v>
      </c>
      <c r="M771" s="126">
        <f>IF(L771="","",3.6*200/(L771))</f>
        <v>68.227044442338666</v>
      </c>
      <c r="P771" s="126" t="str">
        <f>IF(O771="","",3.6*200/(O771))</f>
        <v/>
      </c>
      <c r="S771" s="126" t="str">
        <f>IF(R771="","",3.6*200/(R771))</f>
        <v/>
      </c>
    </row>
    <row r="772" spans="1:19">
      <c r="A772" s="21" t="s">
        <v>160</v>
      </c>
      <c r="B772" s="21">
        <v>2020</v>
      </c>
      <c r="C772" s="144">
        <v>43856</v>
      </c>
      <c r="D772" s="21" t="s">
        <v>64</v>
      </c>
      <c r="E772" s="22" t="s">
        <v>536</v>
      </c>
      <c r="F772">
        <v>7</v>
      </c>
      <c r="G772" t="s">
        <v>203</v>
      </c>
      <c r="H772" t="s">
        <v>100</v>
      </c>
      <c r="I772" s="10">
        <f>(C772-VLOOKUP(G772,Riders!$A$2:$E$7777,4,FALSE))/365</f>
        <v>20.895890410958906</v>
      </c>
      <c r="J772">
        <v>5</v>
      </c>
      <c r="K772">
        <v>1</v>
      </c>
      <c r="L772" s="15">
        <v>10.036</v>
      </c>
      <c r="M772" s="126">
        <f>IF(L772="","",3.6*200/(L772))</f>
        <v>71.741729772817862</v>
      </c>
      <c r="P772" s="126" t="str">
        <f>IF(O772="","",3.6*200/(O772))</f>
        <v/>
      </c>
      <c r="S772" s="126" t="str">
        <f>IF(R772="","",3.6*200/(R772))</f>
        <v/>
      </c>
    </row>
    <row r="773" spans="1:19">
      <c r="A773" s="21" t="s">
        <v>160</v>
      </c>
      <c r="B773" s="21">
        <v>2020</v>
      </c>
      <c r="C773" s="144">
        <v>43856</v>
      </c>
      <c r="D773" s="21" t="s">
        <v>64</v>
      </c>
      <c r="E773" s="22" t="s">
        <v>536</v>
      </c>
      <c r="F773">
        <v>7</v>
      </c>
      <c r="G773" t="s">
        <v>172</v>
      </c>
      <c r="H773" t="s">
        <v>35</v>
      </c>
      <c r="I773" s="10">
        <f>(C773-VLOOKUP(G773,Riders!$A$2:$E$7777,4,FALSE))/365</f>
        <v>29.715068493150685</v>
      </c>
      <c r="J773">
        <v>12</v>
      </c>
      <c r="K773">
        <v>2</v>
      </c>
      <c r="L773" s="15">
        <v>10.09</v>
      </c>
      <c r="M773" s="126">
        <f>IF(L773="","",3.6*200/(L773))</f>
        <v>71.357779980178393</v>
      </c>
      <c r="P773" s="126" t="str">
        <f>IF(O773="","",3.6*200/(O773))</f>
        <v/>
      </c>
      <c r="S773" s="126" t="str">
        <f>IF(R773="","",3.6*200/(R773))</f>
        <v/>
      </c>
    </row>
    <row r="774" spans="1:19">
      <c r="A774" s="21" t="s">
        <v>160</v>
      </c>
      <c r="B774" s="21">
        <v>2020</v>
      </c>
      <c r="C774" s="144">
        <v>43856</v>
      </c>
      <c r="D774" s="21" t="s">
        <v>64</v>
      </c>
      <c r="E774" s="22" t="s">
        <v>536</v>
      </c>
      <c r="F774">
        <v>8</v>
      </c>
      <c r="G774" t="s">
        <v>199</v>
      </c>
      <c r="H774" t="s">
        <v>37</v>
      </c>
      <c r="I774" s="10">
        <f>(C774-VLOOKUP(G774,Riders!$A$2:$E$7777,4,FALSE))/365</f>
        <v>25.241095890410961</v>
      </c>
      <c r="J774">
        <v>6</v>
      </c>
      <c r="K774">
        <v>1</v>
      </c>
      <c r="L774" s="15">
        <v>10.327</v>
      </c>
      <c r="M774" s="126">
        <f>IF(L774="","",3.6*200/(L774))</f>
        <v>69.720151060327296</v>
      </c>
      <c r="P774" s="126" t="str">
        <f>IF(O774="","",3.6*200/(O774))</f>
        <v/>
      </c>
      <c r="S774" s="126" t="str">
        <f>IF(R774="","",3.6*200/(R774))</f>
        <v/>
      </c>
    </row>
    <row r="775" spans="1:19">
      <c r="A775" s="21" t="s">
        <v>160</v>
      </c>
      <c r="B775" s="21">
        <v>2020</v>
      </c>
      <c r="C775" s="144">
        <v>43856</v>
      </c>
      <c r="D775" s="21" t="s">
        <v>64</v>
      </c>
      <c r="E775" s="22" t="s">
        <v>536</v>
      </c>
      <c r="F775">
        <v>8</v>
      </c>
      <c r="G775" t="s">
        <v>169</v>
      </c>
      <c r="H775" t="s">
        <v>80</v>
      </c>
      <c r="I775" s="10">
        <f>(C775-VLOOKUP(G775,Riders!$A$2:$E$7777,4,FALSE))/365</f>
        <v>29.586301369863012</v>
      </c>
      <c r="J775">
        <v>11</v>
      </c>
      <c r="K775">
        <v>2</v>
      </c>
      <c r="L775" s="15">
        <v>10.356999999999999</v>
      </c>
      <c r="M775" s="126">
        <f>IF(L775="","",3.6*200/(L775))</f>
        <v>69.518200251037953</v>
      </c>
      <c r="P775" s="126" t="str">
        <f>IF(O775="","",3.6*200/(O775))</f>
        <v/>
      </c>
      <c r="S775" s="126" t="str">
        <f>IF(R775="","",3.6*200/(R775))</f>
        <v/>
      </c>
    </row>
    <row r="776" spans="1:19">
      <c r="A776" s="21" t="s">
        <v>160</v>
      </c>
      <c r="B776" s="21">
        <v>2020</v>
      </c>
      <c r="C776" s="144">
        <v>43856</v>
      </c>
      <c r="D776" s="21" t="s">
        <v>64</v>
      </c>
      <c r="E776" s="22" t="s">
        <v>537</v>
      </c>
      <c r="F776">
        <v>1</v>
      </c>
      <c r="G776" t="s">
        <v>200</v>
      </c>
      <c r="H776" t="s">
        <v>44</v>
      </c>
      <c r="I776" s="10">
        <f>(C776-VLOOKUP(G776,Riders!$A$2:$E$7777,4,FALSE))/365</f>
        <v>24.536986301369861</v>
      </c>
      <c r="J776">
        <v>1</v>
      </c>
      <c r="K776">
        <v>1</v>
      </c>
      <c r="L776" s="15">
        <v>10.335000000000001</v>
      </c>
      <c r="M776" s="126">
        <f>IF(L776="","",3.6*200/(L776))</f>
        <v>69.666182873730037</v>
      </c>
      <c r="N776">
        <v>1</v>
      </c>
      <c r="O776">
        <v>10.797000000000001</v>
      </c>
      <c r="P776" s="126">
        <f>IF(O776="","",3.6*200/(O776))</f>
        <v>66.685190330647401</v>
      </c>
      <c r="S776" s="126" t="str">
        <f>IF(R776="","",3.6*200/(R776))</f>
        <v/>
      </c>
    </row>
    <row r="777" spans="1:19">
      <c r="A777" s="21" t="s">
        <v>160</v>
      </c>
      <c r="B777" s="21">
        <v>2020</v>
      </c>
      <c r="C777" s="144">
        <v>43856</v>
      </c>
      <c r="D777" s="21" t="s">
        <v>64</v>
      </c>
      <c r="E777" s="22" t="s">
        <v>537</v>
      </c>
      <c r="F777">
        <v>1</v>
      </c>
      <c r="G777" t="s">
        <v>199</v>
      </c>
      <c r="H777" t="s">
        <v>37</v>
      </c>
      <c r="I777" s="10">
        <f>(C777-VLOOKUP(G777,Riders!$A$2:$E$7777,4,FALSE))/365</f>
        <v>25.241095890410961</v>
      </c>
      <c r="J777">
        <v>6</v>
      </c>
      <c r="K777">
        <v>2</v>
      </c>
      <c r="L777" s="15">
        <v>10.448</v>
      </c>
      <c r="M777" s="126">
        <f>IF(L777="","",3.6*200/(L777))</f>
        <v>68.912710566615615</v>
      </c>
      <c r="N777">
        <v>2</v>
      </c>
      <c r="O777">
        <v>13.496</v>
      </c>
      <c r="P777" s="126">
        <f>IF(O777="","",3.6*200/(O777))</f>
        <v>53.349140486069942</v>
      </c>
      <c r="S777" s="126" t="str">
        <f>IF(R777="","",3.6*200/(R777))</f>
        <v/>
      </c>
    </row>
    <row r="778" spans="1:19">
      <c r="A778" s="21" t="s">
        <v>160</v>
      </c>
      <c r="B778" s="21">
        <v>2020</v>
      </c>
      <c r="C778" s="144">
        <v>43856</v>
      </c>
      <c r="D778" s="21" t="s">
        <v>64</v>
      </c>
      <c r="E778" s="22" t="s">
        <v>537</v>
      </c>
      <c r="F778">
        <v>2</v>
      </c>
      <c r="G778" t="s">
        <v>871</v>
      </c>
      <c r="H778" t="s">
        <v>26</v>
      </c>
      <c r="I778" s="10">
        <f>(C778-VLOOKUP(G778,Riders!$A$2:$E$7777,4,FALSE))/365</f>
        <v>32.010958904109586</v>
      </c>
      <c r="J778">
        <v>2</v>
      </c>
      <c r="K778">
        <v>1</v>
      </c>
      <c r="L778" s="15">
        <v>10.297000000000001</v>
      </c>
      <c r="M778" s="126">
        <f>IF(L778="","",3.6*200/(L778))</f>
        <v>69.923278624842183</v>
      </c>
      <c r="N778">
        <v>1</v>
      </c>
      <c r="O778">
        <v>10.038</v>
      </c>
      <c r="P778" s="126">
        <f>IF(O778="","",3.6*200/(O778))</f>
        <v>71.727435744172141</v>
      </c>
      <c r="S778" s="126" t="str">
        <f>IF(R778="","",3.6*200/(R778))</f>
        <v/>
      </c>
    </row>
    <row r="779" spans="1:19">
      <c r="A779" s="21" t="s">
        <v>160</v>
      </c>
      <c r="B779" s="21">
        <v>2020</v>
      </c>
      <c r="C779" s="144">
        <v>43856</v>
      </c>
      <c r="D779" s="21" t="s">
        <v>64</v>
      </c>
      <c r="E779" s="22" t="s">
        <v>537</v>
      </c>
      <c r="F779">
        <v>2</v>
      </c>
      <c r="G779" t="s">
        <v>203</v>
      </c>
      <c r="H779" t="s">
        <v>100</v>
      </c>
      <c r="I779" s="10">
        <f>(C779-VLOOKUP(G779,Riders!$A$2:$E$7777,4,FALSE))/365</f>
        <v>20.895890410958906</v>
      </c>
      <c r="J779">
        <v>5</v>
      </c>
      <c r="K779">
        <v>2</v>
      </c>
      <c r="L779" s="15">
        <v>10.359</v>
      </c>
      <c r="M779" s="126">
        <f>IF(L779="","",3.6*200/(L779))</f>
        <v>69.504778453518682</v>
      </c>
      <c r="N779">
        <v>2</v>
      </c>
      <c r="O779">
        <v>11.636000000000001</v>
      </c>
      <c r="P779" s="126">
        <f>IF(O779="","",3.6*200/(O779))</f>
        <v>61.876933654176689</v>
      </c>
      <c r="S779" s="126" t="str">
        <f>IF(R779="","",3.6*200/(R779))</f>
        <v/>
      </c>
    </row>
    <row r="780" spans="1:19">
      <c r="A780" s="21" t="s">
        <v>160</v>
      </c>
      <c r="B780" s="21">
        <v>2020</v>
      </c>
      <c r="C780" s="144">
        <v>43856</v>
      </c>
      <c r="D780" s="21" t="s">
        <v>64</v>
      </c>
      <c r="E780" s="22" t="s">
        <v>537</v>
      </c>
      <c r="F780">
        <v>3</v>
      </c>
      <c r="G780" t="s">
        <v>227</v>
      </c>
      <c r="H780" t="s">
        <v>150</v>
      </c>
      <c r="I780" s="10">
        <f>(C780-VLOOKUP(G780,Riders!$A$2:$E$7777,4,FALSE))/365</f>
        <v>21.923287671232877</v>
      </c>
      <c r="J780">
        <v>4</v>
      </c>
      <c r="K780">
        <v>1</v>
      </c>
      <c r="L780" s="15">
        <v>10.464</v>
      </c>
      <c r="M780" s="126">
        <f>IF(L780="","",3.6*200/(L780))</f>
        <v>68.807339449541288</v>
      </c>
      <c r="N780">
        <v>1</v>
      </c>
      <c r="O780">
        <v>10.641</v>
      </c>
      <c r="P780" s="126">
        <f>IF(O780="","",3.6*200/(O780))</f>
        <v>67.662813645334083</v>
      </c>
      <c r="S780" s="126" t="str">
        <f>IF(R780="","",3.6*200/(R780))</f>
        <v/>
      </c>
    </row>
    <row r="781" spans="1:19">
      <c r="A781" s="21" t="s">
        <v>160</v>
      </c>
      <c r="B781" s="21">
        <v>2020</v>
      </c>
      <c r="C781" s="144">
        <v>43856</v>
      </c>
      <c r="D781" s="21" t="s">
        <v>64</v>
      </c>
      <c r="E781" s="22" t="s">
        <v>537</v>
      </c>
      <c r="F781">
        <v>3</v>
      </c>
      <c r="G781" t="s">
        <v>141</v>
      </c>
      <c r="H781" t="s">
        <v>93</v>
      </c>
      <c r="I781" s="10">
        <f>(C781-VLOOKUP(G781,Riders!$A$2:$E$7777,4,FALSE))/365</f>
        <v>24.816438356164383</v>
      </c>
      <c r="J781">
        <v>7</v>
      </c>
      <c r="K781">
        <v>2</v>
      </c>
      <c r="L781" s="15">
        <v>10.544</v>
      </c>
      <c r="M781" s="126">
        <f>IF(L781="","",3.6*200/(L781))</f>
        <v>68.285280728376321</v>
      </c>
      <c r="N781">
        <v>2</v>
      </c>
      <c r="O781">
        <v>10.69</v>
      </c>
      <c r="P781" s="126">
        <f>IF(O781="","",3.6*200/(O781))</f>
        <v>67.352666043030879</v>
      </c>
      <c r="S781" s="126" t="str">
        <f>IF(R781="","",3.6*200/(R781))</f>
        <v/>
      </c>
    </row>
    <row r="782" spans="1:19">
      <c r="A782" s="21" t="s">
        <v>160</v>
      </c>
      <c r="B782" s="21">
        <v>2020</v>
      </c>
      <c r="C782" s="144">
        <v>43856</v>
      </c>
      <c r="D782" s="21" t="s">
        <v>64</v>
      </c>
      <c r="E782" s="22" t="s">
        <v>537</v>
      </c>
      <c r="F782">
        <v>4</v>
      </c>
      <c r="G782" t="s">
        <v>94</v>
      </c>
      <c r="H782" t="s">
        <v>26</v>
      </c>
      <c r="I782" s="10">
        <f>(C782-VLOOKUP(G782,Riders!$A$2:$E$7777,4,FALSE))/365</f>
        <v>21.027397260273972</v>
      </c>
      <c r="J782">
        <v>3</v>
      </c>
      <c r="K782">
        <v>2</v>
      </c>
      <c r="L782" s="15">
        <v>10.821</v>
      </c>
      <c r="M782" s="126">
        <f>IF(L782="","",3.6*200/(L782))</f>
        <v>66.537288605489323</v>
      </c>
      <c r="N782">
        <v>1</v>
      </c>
      <c r="O782">
        <v>10.324999999999999</v>
      </c>
      <c r="P782" s="126">
        <f>IF(O782="","",3.6*200/(O782))</f>
        <v>69.733656174334143</v>
      </c>
      <c r="Q782">
        <v>1</v>
      </c>
      <c r="R782">
        <v>10.496</v>
      </c>
      <c r="S782" s="126">
        <f>IF(R782="","",3.6*200/(R782))</f>
        <v>68.597560975609753</v>
      </c>
    </row>
    <row r="783" spans="1:19">
      <c r="A783" s="21" t="s">
        <v>160</v>
      </c>
      <c r="B783" s="21">
        <v>2020</v>
      </c>
      <c r="C783" s="144">
        <v>43856</v>
      </c>
      <c r="D783" s="21" t="s">
        <v>64</v>
      </c>
      <c r="E783" s="22" t="s">
        <v>537</v>
      </c>
      <c r="F783">
        <v>4</v>
      </c>
      <c r="G783" t="s">
        <v>252</v>
      </c>
      <c r="H783" t="s">
        <v>30</v>
      </c>
      <c r="I783" s="10">
        <f>(C783-VLOOKUP(G783,Riders!$A$2:$E$7777,4,FALSE))/365</f>
        <v>30.052054794520547</v>
      </c>
      <c r="J783">
        <v>8</v>
      </c>
      <c r="K783">
        <v>1</v>
      </c>
      <c r="L783" s="15">
        <v>10.25</v>
      </c>
      <c r="M783" s="126">
        <f>IF(L783="","",3.6*200/(L783))</f>
        <v>70.243902439024396</v>
      </c>
      <c r="N783">
        <v>2</v>
      </c>
      <c r="O783">
        <v>10.766</v>
      </c>
      <c r="P783" s="126">
        <f>IF(O783="","",3.6*200/(O783))</f>
        <v>66.877206018948542</v>
      </c>
      <c r="Q783">
        <v>2</v>
      </c>
      <c r="R783">
        <v>10.598000000000001</v>
      </c>
      <c r="S783" s="126">
        <f>IF(R783="","",3.6*200/(R783))</f>
        <v>67.937346669182858</v>
      </c>
    </row>
    <row r="784" spans="1:19">
      <c r="A784" s="21" t="s">
        <v>160</v>
      </c>
      <c r="B784" s="21">
        <v>2020</v>
      </c>
      <c r="C784" s="144">
        <v>43856</v>
      </c>
      <c r="D784" s="21" t="s">
        <v>64</v>
      </c>
      <c r="E784" s="22" t="s">
        <v>538</v>
      </c>
      <c r="F784">
        <v>1</v>
      </c>
      <c r="G784" t="s">
        <v>200</v>
      </c>
      <c r="H784" t="s">
        <v>44</v>
      </c>
      <c r="I784" s="10">
        <f>(C784-VLOOKUP(G784,Riders!$A$2:$E$7777,4,FALSE))/365</f>
        <v>24.536986301369861</v>
      </c>
      <c r="J784">
        <v>1</v>
      </c>
      <c r="K784">
        <v>2</v>
      </c>
      <c r="L784" s="15">
        <v>10.238999999999999</v>
      </c>
      <c r="M784" s="126">
        <f>IF(L784="","",3.6*200/(L784))</f>
        <v>70.319367125695877</v>
      </c>
      <c r="N784">
        <v>1</v>
      </c>
      <c r="O784">
        <v>10.311999999999999</v>
      </c>
      <c r="P784" s="126">
        <f>IF(O784="","",3.6*200/(O784))</f>
        <v>69.82156710628395</v>
      </c>
      <c r="Q784">
        <v>1</v>
      </c>
      <c r="R784">
        <v>10.206</v>
      </c>
      <c r="S784" s="126">
        <f>IF(R784="","",3.6*200/(R784))</f>
        <v>70.546737213403887</v>
      </c>
    </row>
    <row r="785" spans="1:19">
      <c r="A785" s="21" t="s">
        <v>160</v>
      </c>
      <c r="B785" s="21">
        <v>2020</v>
      </c>
      <c r="C785" s="144">
        <v>43856</v>
      </c>
      <c r="D785" s="21" t="s">
        <v>64</v>
      </c>
      <c r="E785" s="22" t="s">
        <v>538</v>
      </c>
      <c r="F785">
        <v>1</v>
      </c>
      <c r="G785" t="s">
        <v>94</v>
      </c>
      <c r="H785" t="s">
        <v>26</v>
      </c>
      <c r="I785" s="10">
        <f>(C785-VLOOKUP(G785,Riders!$A$2:$E$7777,4,FALSE))/365</f>
        <v>21.027397260273972</v>
      </c>
      <c r="J785">
        <v>3</v>
      </c>
      <c r="K785">
        <v>1</v>
      </c>
      <c r="L785" s="15">
        <v>10.218999999999999</v>
      </c>
      <c r="M785" s="126">
        <f>IF(L785="","",3.6*200/(L785))</f>
        <v>70.456991877874557</v>
      </c>
      <c r="N785">
        <v>2</v>
      </c>
      <c r="O785" t="s">
        <v>534</v>
      </c>
      <c r="P785" s="126"/>
      <c r="Q785">
        <v>2</v>
      </c>
      <c r="R785">
        <v>10.221</v>
      </c>
      <c r="S785" s="126">
        <f>IF(R785="","",3.6*200/(R785))</f>
        <v>70.443205165835039</v>
      </c>
    </row>
    <row r="786" spans="1:19">
      <c r="A786" s="21" t="s">
        <v>160</v>
      </c>
      <c r="B786" s="21">
        <v>2020</v>
      </c>
      <c r="C786" s="144">
        <v>43856</v>
      </c>
      <c r="D786" s="21" t="s">
        <v>64</v>
      </c>
      <c r="E786" s="22" t="s">
        <v>538</v>
      </c>
      <c r="F786">
        <v>2</v>
      </c>
      <c r="G786" t="s">
        <v>871</v>
      </c>
      <c r="H786" t="s">
        <v>26</v>
      </c>
      <c r="I786" s="10">
        <f>(C786-VLOOKUP(G786,Riders!$A$2:$E$7777,4,FALSE))/365</f>
        <v>32.010958904109586</v>
      </c>
      <c r="J786">
        <v>2</v>
      </c>
      <c r="K786">
        <v>1</v>
      </c>
      <c r="L786" s="15">
        <v>10.185</v>
      </c>
      <c r="M786" s="126">
        <f>IF(L786="","",3.6*200/(L786))</f>
        <v>70.6921944035346</v>
      </c>
      <c r="N786">
        <v>2</v>
      </c>
      <c r="O786">
        <v>10.319999999999999</v>
      </c>
      <c r="P786" s="126">
        <f>IF(O786="","",3.6*200/(O786))</f>
        <v>69.767441860465127</v>
      </c>
      <c r="Q786">
        <v>1</v>
      </c>
      <c r="R786">
        <v>10.308</v>
      </c>
      <c r="S786" s="126">
        <f>IF(R786="","",3.6*200/(R786))</f>
        <v>69.848661233993013</v>
      </c>
    </row>
    <row r="787" spans="1:19">
      <c r="A787" s="21" t="s">
        <v>160</v>
      </c>
      <c r="B787" s="21">
        <v>2020</v>
      </c>
      <c r="C787" s="144">
        <v>43856</v>
      </c>
      <c r="D787" s="21" t="s">
        <v>64</v>
      </c>
      <c r="E787" s="22" t="s">
        <v>538</v>
      </c>
      <c r="F787">
        <v>2</v>
      </c>
      <c r="G787" t="s">
        <v>227</v>
      </c>
      <c r="H787" t="s">
        <v>150</v>
      </c>
      <c r="I787" s="10">
        <f>(C787-VLOOKUP(G787,Riders!$A$2:$E$7777,4,FALSE))/365</f>
        <v>21.923287671232877</v>
      </c>
      <c r="J787">
        <v>4</v>
      </c>
      <c r="K787">
        <v>2</v>
      </c>
      <c r="L787" s="15">
        <v>11.067</v>
      </c>
      <c r="M787" s="126">
        <f>IF(L787="","",3.6*200/(L787))</f>
        <v>65.058281377066962</v>
      </c>
      <c r="N787">
        <v>1</v>
      </c>
      <c r="O787">
        <v>10.292999999999999</v>
      </c>
      <c r="P787" s="126">
        <f>IF(O787="","",3.6*200/(O787))</f>
        <v>69.950451763334314</v>
      </c>
      <c r="Q787">
        <v>2</v>
      </c>
      <c r="R787">
        <v>12.875</v>
      </c>
      <c r="S787" s="126">
        <f>IF(R787="","",3.6*200/(R787))</f>
        <v>55.922330097087375</v>
      </c>
    </row>
    <row r="788" spans="1:19">
      <c r="A788" s="21" t="s">
        <v>160</v>
      </c>
      <c r="B788" s="21">
        <v>2020</v>
      </c>
      <c r="C788" s="144">
        <v>43856</v>
      </c>
      <c r="D788" s="21" t="s">
        <v>64</v>
      </c>
      <c r="E788" s="22" t="s">
        <v>62</v>
      </c>
      <c r="F788" t="s">
        <v>539</v>
      </c>
      <c r="G788" t="s">
        <v>200</v>
      </c>
      <c r="H788" t="s">
        <v>44</v>
      </c>
      <c r="I788" s="10">
        <f>(C788-VLOOKUP(G788,Riders!$A$2:$E$7777,4,FALSE))/365</f>
        <v>24.536986301369861</v>
      </c>
      <c r="J788">
        <v>1</v>
      </c>
      <c r="K788">
        <v>1</v>
      </c>
      <c r="L788" s="15">
        <v>10.388</v>
      </c>
      <c r="M788" s="126">
        <f>IF(L788="","",3.6*200/(L788))</f>
        <v>69.310743165190601</v>
      </c>
      <c r="N788">
        <v>1</v>
      </c>
      <c r="O788">
        <v>10.29</v>
      </c>
      <c r="P788" s="126">
        <f>IF(O788="","",3.6*200/(O788))</f>
        <v>69.970845481049565</v>
      </c>
      <c r="S788" s="126" t="str">
        <f>IF(R788="","",3.6*200/(R788))</f>
        <v/>
      </c>
    </row>
    <row r="789" spans="1:19">
      <c r="A789" s="21" t="s">
        <v>160</v>
      </c>
      <c r="B789" s="21">
        <v>2020</v>
      </c>
      <c r="C789" s="144">
        <v>43856</v>
      </c>
      <c r="D789" s="21" t="s">
        <v>64</v>
      </c>
      <c r="E789" s="22" t="s">
        <v>62</v>
      </c>
      <c r="F789" t="s">
        <v>539</v>
      </c>
      <c r="G789" t="s">
        <v>871</v>
      </c>
      <c r="H789" t="s">
        <v>26</v>
      </c>
      <c r="I789" s="10">
        <f>(C789-VLOOKUP(G789,Riders!$A$2:$E$7777,4,FALSE))/365</f>
        <v>32.010958904109586</v>
      </c>
      <c r="J789">
        <v>2</v>
      </c>
      <c r="K789">
        <v>2</v>
      </c>
      <c r="L789" s="15">
        <v>10.468999999999999</v>
      </c>
      <c r="M789" s="126">
        <f>IF(L789="","",3.6*200/(L789))</f>
        <v>68.774477027414278</v>
      </c>
      <c r="N789">
        <v>2</v>
      </c>
      <c r="O789">
        <v>10.412999999999998</v>
      </c>
      <c r="P789" s="126">
        <f>IF(O789="","",3.6*200/(O789))</f>
        <v>69.144338807260169</v>
      </c>
      <c r="S789" s="126" t="str">
        <f>IF(R789="","",3.6*200/(R789))</f>
        <v/>
      </c>
    </row>
    <row r="790" spans="1:19">
      <c r="A790" s="21" t="s">
        <v>160</v>
      </c>
      <c r="B790" s="21">
        <v>2020</v>
      </c>
      <c r="C790" s="144">
        <v>43856</v>
      </c>
      <c r="D790" s="21" t="s">
        <v>64</v>
      </c>
      <c r="E790" s="22" t="s">
        <v>62</v>
      </c>
      <c r="F790" t="s">
        <v>540</v>
      </c>
      <c r="G790" t="s">
        <v>94</v>
      </c>
      <c r="H790" t="s">
        <v>26</v>
      </c>
      <c r="I790" s="10">
        <f>(C790-VLOOKUP(G790,Riders!$A$2:$E$7777,4,FALSE))/365</f>
        <v>21.027397260273972</v>
      </c>
      <c r="J790">
        <v>3</v>
      </c>
      <c r="K790">
        <v>1</v>
      </c>
      <c r="L790" s="15">
        <v>10.581</v>
      </c>
      <c r="M790" s="126">
        <f>IF(L790="","",3.6*200/(L790))</f>
        <v>68.046498440601084</v>
      </c>
      <c r="N790">
        <v>1</v>
      </c>
      <c r="O790">
        <v>10.343</v>
      </c>
      <c r="P790" s="126">
        <f>IF(O790="","",3.6*200/(O790))</f>
        <v>69.612298172677171</v>
      </c>
      <c r="S790" s="126" t="str">
        <f>IF(R790="","",3.6*200/(R790))</f>
        <v/>
      </c>
    </row>
    <row r="791" spans="1:19">
      <c r="A791" s="21" t="s">
        <v>160</v>
      </c>
      <c r="B791" s="21">
        <v>2020</v>
      </c>
      <c r="C791" s="144">
        <v>43856</v>
      </c>
      <c r="D791" s="21" t="s">
        <v>64</v>
      </c>
      <c r="E791" s="22" t="s">
        <v>62</v>
      </c>
      <c r="F791" t="s">
        <v>540</v>
      </c>
      <c r="G791" t="s">
        <v>227</v>
      </c>
      <c r="H791" t="s">
        <v>150</v>
      </c>
      <c r="I791" s="10">
        <f>(C791-VLOOKUP(G791,Riders!$A$2:$E$7777,4,FALSE))/365</f>
        <v>21.923287671232877</v>
      </c>
      <c r="J791">
        <v>4</v>
      </c>
      <c r="K791">
        <v>2</v>
      </c>
      <c r="L791" s="15">
        <v>10.619</v>
      </c>
      <c r="M791" s="126">
        <f>IF(L791="","",3.6*200/(L791))</f>
        <v>67.802994632262923</v>
      </c>
      <c r="N791">
        <v>2</v>
      </c>
      <c r="O791">
        <v>11.233000000000001</v>
      </c>
      <c r="P791" s="126">
        <f>IF(O791="","",3.6*200/(O791))</f>
        <v>64.096857473515527</v>
      </c>
      <c r="S791" s="126" t="str">
        <f>IF(R791="","",3.6*200/(R791))</f>
        <v/>
      </c>
    </row>
    <row r="792" spans="1:19">
      <c r="A792" s="21" t="s">
        <v>220</v>
      </c>
      <c r="B792" s="21">
        <v>2019</v>
      </c>
      <c r="C792" s="143">
        <v>43814</v>
      </c>
      <c r="D792" s="21" t="s">
        <v>64</v>
      </c>
      <c r="E792" s="22" t="s">
        <v>533</v>
      </c>
      <c r="F792">
        <v>3</v>
      </c>
      <c r="G792" t="s">
        <v>151</v>
      </c>
      <c r="H792" t="s">
        <v>152</v>
      </c>
      <c r="I792" s="10">
        <f>(C792-VLOOKUP(G792,Riders!$A$2:$E$7777,4,FALSE))/365</f>
        <v>31.038356164383561</v>
      </c>
      <c r="J792">
        <v>26</v>
      </c>
      <c r="K792">
        <v>2</v>
      </c>
      <c r="L792" s="15">
        <v>10.4</v>
      </c>
      <c r="M792" s="126">
        <f>IF(L792="","",3.6*200/(L792))</f>
        <v>69.230769230769226</v>
      </c>
      <c r="P792" s="126" t="str">
        <f>IF(O792="","",3.6*200/(O792))</f>
        <v/>
      </c>
      <c r="S792" s="126" t="str">
        <f>IF(R792="","",3.6*200/(R792))</f>
        <v/>
      </c>
    </row>
    <row r="793" spans="1:19">
      <c r="A793" s="21" t="s">
        <v>220</v>
      </c>
      <c r="B793" s="21">
        <v>2019</v>
      </c>
      <c r="C793" s="143">
        <v>43814</v>
      </c>
      <c r="D793" s="21" t="s">
        <v>64</v>
      </c>
      <c r="E793" s="22" t="s">
        <v>533</v>
      </c>
      <c r="F793">
        <v>6</v>
      </c>
      <c r="G793" t="s">
        <v>170</v>
      </c>
      <c r="H793" t="s">
        <v>40</v>
      </c>
      <c r="I793" s="10">
        <f>(C793-VLOOKUP(G793,Riders!$A$2:$E$7777,4,FALSE))/365</f>
        <v>21.167123287671235</v>
      </c>
      <c r="J793">
        <v>12</v>
      </c>
      <c r="K793">
        <v>1</v>
      </c>
      <c r="L793" s="15">
        <v>10.474</v>
      </c>
      <c r="M793" s="126">
        <f>IF(L793="","",3.6*200/(L793))</f>
        <v>68.741645980523202</v>
      </c>
      <c r="P793" s="126" t="str">
        <f>IF(O793="","",3.6*200/(O793))</f>
        <v/>
      </c>
      <c r="S793" s="126" t="str">
        <f>IF(R793="","",3.6*200/(R793))</f>
        <v/>
      </c>
    </row>
    <row r="794" spans="1:19">
      <c r="A794" s="21" t="s">
        <v>220</v>
      </c>
      <c r="B794" s="21">
        <v>2019</v>
      </c>
      <c r="C794" s="143">
        <v>43814</v>
      </c>
      <c r="D794" s="21" t="s">
        <v>64</v>
      </c>
      <c r="E794" s="22" t="s">
        <v>533</v>
      </c>
      <c r="F794">
        <v>1</v>
      </c>
      <c r="G794" t="s">
        <v>325</v>
      </c>
      <c r="H794" t="s">
        <v>196</v>
      </c>
      <c r="I794" s="10">
        <f>(C794-VLOOKUP(G794,Riders!$A$2:$E$7777,4,FALSE))/365</f>
        <v>26.704109589041096</v>
      </c>
      <c r="J794">
        <v>28</v>
      </c>
      <c r="K794">
        <v>2</v>
      </c>
      <c r="L794" s="15">
        <v>10.326000000000001</v>
      </c>
      <c r="M794" s="126">
        <f>IF(L794="","",3.6*200/(L794))</f>
        <v>69.726902963393371</v>
      </c>
      <c r="P794" s="126" t="str">
        <f>IF(O794="","",3.6*200/(O794))</f>
        <v/>
      </c>
      <c r="S794" s="126" t="str">
        <f>IF(R794="","",3.6*200/(R794))</f>
        <v/>
      </c>
    </row>
    <row r="795" spans="1:19">
      <c r="A795" s="21" t="s">
        <v>220</v>
      </c>
      <c r="B795" s="21">
        <v>2019</v>
      </c>
      <c r="C795" s="143">
        <v>43814</v>
      </c>
      <c r="D795" s="21" t="s">
        <v>64</v>
      </c>
      <c r="E795" s="22" t="s">
        <v>533</v>
      </c>
      <c r="F795">
        <v>2</v>
      </c>
      <c r="G795" t="s">
        <v>240</v>
      </c>
      <c r="H795" t="s">
        <v>100</v>
      </c>
      <c r="I795" s="10">
        <f>(C795-VLOOKUP(G795,Riders!$A$2:$E$7777,4,FALSE))/365</f>
        <v>26.8</v>
      </c>
      <c r="J795">
        <v>11</v>
      </c>
      <c r="K795">
        <v>1</v>
      </c>
      <c r="L795" s="15">
        <v>10.167999999999999</v>
      </c>
      <c r="M795" s="126">
        <f>IF(L795="","",3.6*200/(L795))</f>
        <v>70.810385523210073</v>
      </c>
      <c r="P795" s="126" t="str">
        <f>IF(O795="","",3.6*200/(O795))</f>
        <v/>
      </c>
      <c r="S795" s="126" t="str">
        <f>IF(R795="","",3.6*200/(R795))</f>
        <v/>
      </c>
    </row>
    <row r="796" spans="1:19">
      <c r="A796" s="21" t="s">
        <v>220</v>
      </c>
      <c r="B796" s="21">
        <v>2019</v>
      </c>
      <c r="C796" s="143">
        <v>43814</v>
      </c>
      <c r="D796" s="21" t="s">
        <v>64</v>
      </c>
      <c r="E796" s="22" t="s">
        <v>533</v>
      </c>
      <c r="F796">
        <v>2</v>
      </c>
      <c r="G796" t="s">
        <v>952</v>
      </c>
      <c r="H796" t="s">
        <v>953</v>
      </c>
      <c r="I796" s="10">
        <f>(C796-VLOOKUP(G796,Riders!$A$2:$E$7777,4,FALSE))/365</f>
        <v>23.512328767123286</v>
      </c>
      <c r="J796">
        <v>27</v>
      </c>
      <c r="K796">
        <v>2</v>
      </c>
      <c r="L796" s="15">
        <v>10.354999999999999</v>
      </c>
      <c r="M796" s="126">
        <f>IF(L796="","",3.6*200/(L796))</f>
        <v>69.531627233220675</v>
      </c>
      <c r="P796" s="126" t="str">
        <f>IF(O796="","",3.6*200/(O796))</f>
        <v/>
      </c>
      <c r="S796" s="126" t="str">
        <f>IF(R796="","",3.6*200/(R796))</f>
        <v/>
      </c>
    </row>
    <row r="797" spans="1:19">
      <c r="A797" s="21" t="s">
        <v>220</v>
      </c>
      <c r="B797" s="21">
        <v>2019</v>
      </c>
      <c r="C797" s="143">
        <v>43814</v>
      </c>
      <c r="D797" s="21" t="s">
        <v>64</v>
      </c>
      <c r="E797" s="22" t="s">
        <v>533</v>
      </c>
      <c r="F797">
        <v>3</v>
      </c>
      <c r="G797" t="s">
        <v>127</v>
      </c>
      <c r="H797" t="s">
        <v>33</v>
      </c>
      <c r="I797" s="10">
        <f>(C797-VLOOKUP(G797,Riders!$A$2:$E$7777,4,FALSE))/365</f>
        <v>28.435616438356163</v>
      </c>
      <c r="J797">
        <v>2</v>
      </c>
      <c r="K797">
        <v>1</v>
      </c>
      <c r="L797" s="15">
        <v>10.319000000000001</v>
      </c>
      <c r="M797" s="126">
        <f>IF(L797="","",3.6*200/(L797))</f>
        <v>69.774202926640172</v>
      </c>
      <c r="P797" s="126" t="str">
        <f>IF(O797="","",3.6*200/(O797))</f>
        <v/>
      </c>
      <c r="S797" s="126" t="str">
        <f>IF(R797="","",3.6*200/(R797))</f>
        <v/>
      </c>
    </row>
    <row r="798" spans="1:19">
      <c r="A798" s="21" t="s">
        <v>220</v>
      </c>
      <c r="B798" s="21">
        <v>2019</v>
      </c>
      <c r="C798" s="143">
        <v>43814</v>
      </c>
      <c r="D798" s="21" t="s">
        <v>64</v>
      </c>
      <c r="E798" s="22" t="s">
        <v>533</v>
      </c>
      <c r="F798">
        <v>4</v>
      </c>
      <c r="G798" t="s">
        <v>55</v>
      </c>
      <c r="H798" t="s">
        <v>56</v>
      </c>
      <c r="I798" s="10">
        <f>(C798-VLOOKUP(G798,Riders!$A$2:$E$7777,4,FALSE))/365</f>
        <v>19.923287671232877</v>
      </c>
      <c r="J798">
        <v>16</v>
      </c>
      <c r="K798">
        <v>1</v>
      </c>
      <c r="L798" s="15">
        <v>10.210000000000001</v>
      </c>
      <c r="M798" s="126">
        <f>IF(L798="","",3.6*200/(L798))</f>
        <v>70.519098922624877</v>
      </c>
      <c r="P798" s="126" t="str">
        <f>IF(O798="","",3.6*200/(O798))</f>
        <v/>
      </c>
      <c r="S798" s="126" t="str">
        <f>IF(R798="","",3.6*200/(R798))</f>
        <v/>
      </c>
    </row>
    <row r="799" spans="1:19">
      <c r="A799" s="21" t="s">
        <v>220</v>
      </c>
      <c r="B799" s="21">
        <v>2019</v>
      </c>
      <c r="C799" s="143">
        <v>43814</v>
      </c>
      <c r="D799" s="21" t="s">
        <v>64</v>
      </c>
      <c r="E799" s="22" t="s">
        <v>533</v>
      </c>
      <c r="F799">
        <v>4</v>
      </c>
      <c r="G799" t="s">
        <v>103</v>
      </c>
      <c r="H799" t="s">
        <v>37</v>
      </c>
      <c r="I799" s="10">
        <f>(C799-VLOOKUP(G799,Riders!$A$2:$E$7777,4,FALSE))/365</f>
        <v>20.956164383561642</v>
      </c>
      <c r="J799">
        <v>17</v>
      </c>
      <c r="K799">
        <v>2</v>
      </c>
      <c r="L799" s="15">
        <v>10.236000000000001</v>
      </c>
      <c r="M799" s="126">
        <f>IF(L799="","",3.6*200/(L799))</f>
        <v>70.339976553341145</v>
      </c>
      <c r="P799" s="126" t="str">
        <f>IF(O799="","",3.6*200/(O799))</f>
        <v/>
      </c>
      <c r="S799" s="126" t="str">
        <f>IF(R799="","",3.6*200/(R799))</f>
        <v/>
      </c>
    </row>
    <row r="800" spans="1:19">
      <c r="A800" s="21" t="s">
        <v>220</v>
      </c>
      <c r="B800" s="21">
        <v>2019</v>
      </c>
      <c r="C800" s="143">
        <v>43814</v>
      </c>
      <c r="D800" s="21" t="s">
        <v>64</v>
      </c>
      <c r="E800" s="22" t="s">
        <v>533</v>
      </c>
      <c r="F800">
        <v>5</v>
      </c>
      <c r="G800" t="s">
        <v>123</v>
      </c>
      <c r="H800" t="s">
        <v>111</v>
      </c>
      <c r="I800" s="10">
        <f>(C800-VLOOKUP(G800,Riders!$A$2:$E$7777,4,FALSE))/365</f>
        <v>22.846575342465755</v>
      </c>
      <c r="J800">
        <v>5</v>
      </c>
      <c r="K800">
        <v>1</v>
      </c>
      <c r="L800" s="15">
        <v>10.106999999999999</v>
      </c>
      <c r="M800" s="126">
        <f>IF(L800="","",3.6*200/(L800))</f>
        <v>71.237756010685672</v>
      </c>
      <c r="P800" s="126" t="str">
        <f>IF(O800="","",3.6*200/(O800))</f>
        <v/>
      </c>
      <c r="S800" s="126" t="str">
        <f>IF(R800="","",3.6*200/(R800))</f>
        <v/>
      </c>
    </row>
    <row r="801" spans="1:19">
      <c r="A801" s="21" t="s">
        <v>220</v>
      </c>
      <c r="B801" s="21">
        <v>2019</v>
      </c>
      <c r="C801" s="143">
        <v>43814</v>
      </c>
      <c r="D801" s="21" t="s">
        <v>64</v>
      </c>
      <c r="E801" s="22" t="s">
        <v>533</v>
      </c>
      <c r="F801">
        <v>5</v>
      </c>
      <c r="G801" t="s">
        <v>57</v>
      </c>
      <c r="H801" t="s">
        <v>35</v>
      </c>
      <c r="I801" s="10">
        <f>(C801-VLOOKUP(G801,Riders!$A$2:$E$7777,4,FALSE))/365</f>
        <v>26.090410958904108</v>
      </c>
      <c r="J801">
        <v>25</v>
      </c>
      <c r="K801">
        <v>2</v>
      </c>
      <c r="L801" s="15">
        <v>10.232999999999999</v>
      </c>
      <c r="M801" s="126">
        <f>IF(L801="","",3.6*200/(L801))</f>
        <v>70.360598065083565</v>
      </c>
      <c r="P801" s="126" t="str">
        <f>IF(O801="","",3.6*200/(O801))</f>
        <v/>
      </c>
      <c r="S801" s="126" t="str">
        <f>IF(R801="","",3.6*200/(R801))</f>
        <v/>
      </c>
    </row>
    <row r="802" spans="1:19">
      <c r="A802" s="21" t="s">
        <v>220</v>
      </c>
      <c r="B802" s="21">
        <v>2019</v>
      </c>
      <c r="C802" s="143">
        <v>43814</v>
      </c>
      <c r="D802" s="21" t="s">
        <v>64</v>
      </c>
      <c r="E802" s="22" t="s">
        <v>533</v>
      </c>
      <c r="F802">
        <v>6</v>
      </c>
      <c r="G802" t="s">
        <v>213</v>
      </c>
      <c r="H802" t="s">
        <v>214</v>
      </c>
      <c r="I802" s="10">
        <f>(C802-VLOOKUP(G802,Riders!$A$2:$E$7777,4,FALSE))/365</f>
        <v>27.706849315068492</v>
      </c>
      <c r="J802">
        <v>24</v>
      </c>
      <c r="K802">
        <v>2</v>
      </c>
      <c r="L802" s="15">
        <v>10.556000000000001</v>
      </c>
      <c r="M802" s="126">
        <f>IF(L802="","",3.6*200/(L802))</f>
        <v>68.207654414550959</v>
      </c>
      <c r="P802" s="126" t="str">
        <f>IF(O802="","",3.6*200/(O802))</f>
        <v/>
      </c>
      <c r="S802" s="126" t="str">
        <f>IF(R802="","",3.6*200/(R802))</f>
        <v/>
      </c>
    </row>
    <row r="803" spans="1:19">
      <c r="A803" s="21" t="s">
        <v>220</v>
      </c>
      <c r="B803" s="21">
        <v>2019</v>
      </c>
      <c r="C803" s="143">
        <v>43814</v>
      </c>
      <c r="D803" s="21" t="s">
        <v>64</v>
      </c>
      <c r="E803" s="22" t="s">
        <v>533</v>
      </c>
      <c r="F803">
        <v>7</v>
      </c>
      <c r="G803" t="s">
        <v>193</v>
      </c>
      <c r="H803" t="s">
        <v>30</v>
      </c>
      <c r="I803" s="10">
        <f>(C803-VLOOKUP(G803,Riders!$A$2:$E$7777,4,FALSE))/365</f>
        <v>30.756164383561643</v>
      </c>
      <c r="J803">
        <v>6</v>
      </c>
      <c r="K803">
        <v>1</v>
      </c>
      <c r="L803" s="15">
        <v>10.374000000000001</v>
      </c>
      <c r="M803" s="126">
        <f>IF(L803="","",3.6*200/(L803))</f>
        <v>69.40427993059572</v>
      </c>
      <c r="P803" s="126" t="str">
        <f>IF(O803="","",3.6*200/(O803))</f>
        <v/>
      </c>
      <c r="S803" s="126" t="str">
        <f>IF(R803="","",3.6*200/(R803))</f>
        <v/>
      </c>
    </row>
    <row r="804" spans="1:19">
      <c r="A804" s="21" t="s">
        <v>220</v>
      </c>
      <c r="B804" s="21">
        <v>2019</v>
      </c>
      <c r="C804" s="143">
        <v>43814</v>
      </c>
      <c r="D804" s="21" t="s">
        <v>64</v>
      </c>
      <c r="E804" s="22" t="s">
        <v>533</v>
      </c>
      <c r="F804">
        <v>7</v>
      </c>
      <c r="G804" t="s">
        <v>227</v>
      </c>
      <c r="H804" t="s">
        <v>150</v>
      </c>
      <c r="I804" s="10">
        <f>(C804-VLOOKUP(G804,Riders!$A$2:$E$7777,4,FALSE))/365</f>
        <v>21.80821917808219</v>
      </c>
      <c r="J804">
        <v>23</v>
      </c>
      <c r="K804">
        <v>2</v>
      </c>
      <c r="L804" s="15">
        <v>10.471</v>
      </c>
      <c r="M804" s="126">
        <f>IF(L804="","",3.6*200/(L804))</f>
        <v>68.761340846146496</v>
      </c>
      <c r="P804" s="126" t="str">
        <f>IF(O804="","",3.6*200/(O804))</f>
        <v/>
      </c>
      <c r="S804" s="126" t="str">
        <f>IF(R804="","",3.6*200/(R804))</f>
        <v/>
      </c>
    </row>
    <row r="805" spans="1:19">
      <c r="A805" s="21" t="s">
        <v>220</v>
      </c>
      <c r="B805" s="21">
        <v>2019</v>
      </c>
      <c r="C805" s="143">
        <v>43814</v>
      </c>
      <c r="D805" s="21" t="s">
        <v>64</v>
      </c>
      <c r="E805" s="22" t="s">
        <v>533</v>
      </c>
      <c r="F805">
        <v>8</v>
      </c>
      <c r="G805" t="s">
        <v>219</v>
      </c>
      <c r="H805" t="s">
        <v>225</v>
      </c>
      <c r="I805" s="10">
        <f>(C805-VLOOKUP(G805,Riders!$A$2:$E$7777,4,FALSE))/365</f>
        <v>34.873972602739727</v>
      </c>
      <c r="J805">
        <v>13</v>
      </c>
      <c r="K805">
        <v>1</v>
      </c>
      <c r="L805" s="15">
        <v>10.16</v>
      </c>
      <c r="M805" s="126">
        <f>IF(L805="","",3.6*200/(L805))</f>
        <v>70.866141732283467</v>
      </c>
      <c r="P805" s="126" t="str">
        <f>IF(O805="","",3.6*200/(O805))</f>
        <v/>
      </c>
      <c r="S805" s="126" t="str">
        <f>IF(R805="","",3.6*200/(R805))</f>
        <v/>
      </c>
    </row>
    <row r="806" spans="1:19">
      <c r="A806" s="4" t="s">
        <v>220</v>
      </c>
      <c r="B806" s="4">
        <v>2019</v>
      </c>
      <c r="C806" s="5">
        <v>43814</v>
      </c>
      <c r="D806" s="4" t="s">
        <v>64</v>
      </c>
      <c r="E806" s="22" t="s">
        <v>533</v>
      </c>
      <c r="F806">
        <v>8</v>
      </c>
      <c r="G806" t="s">
        <v>48</v>
      </c>
      <c r="H806" t="s">
        <v>42</v>
      </c>
      <c r="I806" s="10">
        <f>(C806-VLOOKUP(G806,Riders!$A$2:$E$7777,4,FALSE))/365</f>
        <v>25.421917808219177</v>
      </c>
      <c r="J806">
        <v>22</v>
      </c>
      <c r="K806">
        <v>2</v>
      </c>
      <c r="L806" s="15">
        <v>10.355</v>
      </c>
      <c r="M806" s="126">
        <f>IF(L806="","",3.6*200/(L806))</f>
        <v>69.531627233220661</v>
      </c>
      <c r="P806" s="126" t="str">
        <f>IF(O806="","",3.6*200/(O806))</f>
        <v/>
      </c>
      <c r="S806" s="126" t="str">
        <f>IF(R806="","",3.6*200/(R806))</f>
        <v/>
      </c>
    </row>
    <row r="807" spans="1:19">
      <c r="A807" s="4" t="s">
        <v>220</v>
      </c>
      <c r="B807" s="4">
        <v>2019</v>
      </c>
      <c r="C807" s="5">
        <v>43814</v>
      </c>
      <c r="D807" s="4" t="s">
        <v>64</v>
      </c>
      <c r="E807" s="22" t="s">
        <v>533</v>
      </c>
      <c r="F807">
        <v>9</v>
      </c>
      <c r="G807" t="s">
        <v>904</v>
      </c>
      <c r="H807" t="s">
        <v>33</v>
      </c>
      <c r="I807" s="10">
        <f>(C807-VLOOKUP(G807,Riders!$A$2:$E$7777,4,FALSE))/365</f>
        <v>28.838356164383562</v>
      </c>
      <c r="J807">
        <v>7</v>
      </c>
      <c r="K807">
        <v>1</v>
      </c>
      <c r="L807" s="15">
        <v>10.234</v>
      </c>
      <c r="M807" s="126">
        <f>IF(L807="","",3.6*200/(L807))</f>
        <v>70.353722884502645</v>
      </c>
      <c r="P807" s="126" t="str">
        <f>IF(O807="","",3.6*200/(O807))</f>
        <v/>
      </c>
      <c r="S807" s="126" t="str">
        <f>IF(R807="","",3.6*200/(R807))</f>
        <v/>
      </c>
    </row>
    <row r="808" spans="1:19">
      <c r="A808" s="4" t="s">
        <v>220</v>
      </c>
      <c r="B808" s="4">
        <v>2019</v>
      </c>
      <c r="C808" s="5">
        <v>43814</v>
      </c>
      <c r="D808" s="4" t="s">
        <v>64</v>
      </c>
      <c r="E808" s="22" t="s">
        <v>533</v>
      </c>
      <c r="F808">
        <v>9</v>
      </c>
      <c r="G808" t="s">
        <v>98</v>
      </c>
      <c r="H808" t="s">
        <v>42</v>
      </c>
      <c r="I808" s="10">
        <f>(C808-VLOOKUP(G808,Riders!$A$2:$E$7777,4,FALSE))/365</f>
        <v>21.145205479452056</v>
      </c>
      <c r="J808">
        <v>21</v>
      </c>
      <c r="K808">
        <v>2</v>
      </c>
      <c r="L808" s="15">
        <v>10.257</v>
      </c>
      <c r="M808" s="126">
        <f>IF(L808="","",3.6*200/(L808))</f>
        <v>70.195963732085403</v>
      </c>
      <c r="P808" s="126" t="str">
        <f>IF(O808="","",3.6*200/(O808))</f>
        <v/>
      </c>
      <c r="S808" s="126" t="str">
        <f>IF(R808="","",3.6*200/(R808))</f>
        <v/>
      </c>
    </row>
    <row r="809" spans="1:19">
      <c r="A809" s="4" t="s">
        <v>220</v>
      </c>
      <c r="B809" s="4">
        <v>2019</v>
      </c>
      <c r="C809" s="5">
        <v>43814</v>
      </c>
      <c r="D809" s="4" t="s">
        <v>64</v>
      </c>
      <c r="E809" s="22" t="s">
        <v>533</v>
      </c>
      <c r="F809">
        <v>10</v>
      </c>
      <c r="G809" t="s">
        <v>172</v>
      </c>
      <c r="H809" t="s">
        <v>35</v>
      </c>
      <c r="I809" s="10">
        <f>(C809-VLOOKUP(G809,Riders!$A$2:$E$7777,4,FALSE))/365</f>
        <v>29.6</v>
      </c>
      <c r="J809">
        <v>14</v>
      </c>
      <c r="K809">
        <v>1</v>
      </c>
      <c r="L809" s="15">
        <v>10.513</v>
      </c>
      <c r="M809" s="126">
        <f>IF(L809="","",3.6*200/(L809))</f>
        <v>68.486635594026438</v>
      </c>
      <c r="P809" s="126" t="str">
        <f>IF(O809="","",3.6*200/(O809))</f>
        <v/>
      </c>
      <c r="S809" s="126" t="str">
        <f>IF(R809="","",3.6*200/(R809))</f>
        <v/>
      </c>
    </row>
    <row r="810" spans="1:19">
      <c r="A810" s="4" t="s">
        <v>220</v>
      </c>
      <c r="B810" s="4">
        <v>2019</v>
      </c>
      <c r="C810" s="5">
        <v>43814</v>
      </c>
      <c r="D810" s="4" t="s">
        <v>64</v>
      </c>
      <c r="E810" s="22" t="s">
        <v>533</v>
      </c>
      <c r="F810">
        <v>10</v>
      </c>
      <c r="G810" t="s">
        <v>181</v>
      </c>
      <c r="H810" t="s">
        <v>32</v>
      </c>
      <c r="I810" s="10">
        <f>(C810-VLOOKUP(G810,Riders!$A$2:$E$7777,4,FALSE))/365</f>
        <v>28.468493150684932</v>
      </c>
      <c r="J810">
        <v>20</v>
      </c>
      <c r="K810">
        <v>2</v>
      </c>
      <c r="L810" s="15">
        <v>10.600999999999999</v>
      </c>
      <c r="M810" s="126">
        <f>IF(L810="","",3.6*200/(L810))</f>
        <v>67.918120931987559</v>
      </c>
      <c r="P810" s="126" t="str">
        <f>IF(O810="","",3.6*200/(O810))</f>
        <v/>
      </c>
      <c r="S810" s="126" t="str">
        <f>IF(R810="","",3.6*200/(R810))</f>
        <v/>
      </c>
    </row>
    <row r="811" spans="1:19">
      <c r="A811" s="4" t="s">
        <v>220</v>
      </c>
      <c r="B811" s="4">
        <v>2019</v>
      </c>
      <c r="C811" s="5">
        <v>43814</v>
      </c>
      <c r="D811" s="4" t="s">
        <v>64</v>
      </c>
      <c r="E811" s="22" t="s">
        <v>533</v>
      </c>
      <c r="F811">
        <v>11</v>
      </c>
      <c r="G811" t="s">
        <v>237</v>
      </c>
      <c r="H811" t="s">
        <v>196</v>
      </c>
      <c r="I811" s="10">
        <f>(C811-VLOOKUP(G811,Riders!$A$2:$E$7777,4,FALSE))/365</f>
        <v>32.246575342465754</v>
      </c>
      <c r="J811">
        <v>8</v>
      </c>
      <c r="K811">
        <v>1</v>
      </c>
      <c r="L811" s="15">
        <v>10.260999999999999</v>
      </c>
      <c r="M811" s="126">
        <f>IF(L811="","",3.6*200/(L811))</f>
        <v>70.168599551700623</v>
      </c>
      <c r="P811" s="126" t="str">
        <f>IF(O811="","",3.6*200/(O811))</f>
        <v/>
      </c>
      <c r="S811" s="126" t="str">
        <f>IF(R811="","",3.6*200/(R811))</f>
        <v/>
      </c>
    </row>
    <row r="812" spans="1:19">
      <c r="A812" s="4" t="s">
        <v>220</v>
      </c>
      <c r="B812" s="4">
        <v>2019</v>
      </c>
      <c r="C812" s="5">
        <v>43814</v>
      </c>
      <c r="D812" s="4" t="s">
        <v>64</v>
      </c>
      <c r="E812" s="22" t="s">
        <v>533</v>
      </c>
      <c r="F812">
        <v>11</v>
      </c>
      <c r="G812" t="s">
        <v>91</v>
      </c>
      <c r="H812" t="s">
        <v>896</v>
      </c>
      <c r="I812" s="10">
        <f>(C812-VLOOKUP(G812,Riders!$A$2:$E$7777,4,FALSE))/365</f>
        <v>24.068493150684933</v>
      </c>
      <c r="J812">
        <v>19</v>
      </c>
      <c r="K812">
        <v>2</v>
      </c>
      <c r="L812" s="15">
        <v>10.266</v>
      </c>
      <c r="M812" s="126">
        <f>IF(L812="","",3.6*200/(L812))</f>
        <v>70.13442431326709</v>
      </c>
      <c r="P812" s="126" t="str">
        <f>IF(O812="","",3.6*200/(O812))</f>
        <v/>
      </c>
      <c r="S812" s="126" t="str">
        <f>IF(R812="","",3.6*200/(R812))</f>
        <v/>
      </c>
    </row>
    <row r="813" spans="1:19">
      <c r="A813" s="4" t="s">
        <v>220</v>
      </c>
      <c r="B813" s="4">
        <v>2019</v>
      </c>
      <c r="C813" s="5">
        <v>43814</v>
      </c>
      <c r="D813" s="4" t="s">
        <v>64</v>
      </c>
      <c r="E813" s="22" t="s">
        <v>533</v>
      </c>
      <c r="F813">
        <v>12</v>
      </c>
      <c r="G813" t="s">
        <v>110</v>
      </c>
      <c r="H813" t="s">
        <v>111</v>
      </c>
      <c r="I813" s="10">
        <f>(C813-VLOOKUP(G813,Riders!$A$2:$E$7777,4,FALSE))/365</f>
        <v>22.660273972602738</v>
      </c>
      <c r="J813">
        <v>15</v>
      </c>
      <c r="K813">
        <v>1</v>
      </c>
      <c r="L813" s="15">
        <v>10.422000000000001</v>
      </c>
      <c r="M813" s="126">
        <f>IF(L813="","",3.6*200/(L813))</f>
        <v>69.084628670120892</v>
      </c>
      <c r="P813" s="126" t="str">
        <f>IF(O813="","",3.6*200/(O813))</f>
        <v/>
      </c>
      <c r="S813" s="126" t="str">
        <f>IF(R813="","",3.6*200/(R813))</f>
        <v/>
      </c>
    </row>
    <row r="814" spans="1:19">
      <c r="A814" s="4" t="s">
        <v>220</v>
      </c>
      <c r="B814" s="4">
        <v>2019</v>
      </c>
      <c r="C814" s="5">
        <v>43814</v>
      </c>
      <c r="D814" s="4" t="s">
        <v>64</v>
      </c>
      <c r="E814" s="22" t="s">
        <v>533</v>
      </c>
      <c r="F814">
        <v>12</v>
      </c>
      <c r="G814" t="s">
        <v>211</v>
      </c>
      <c r="H814" t="s">
        <v>40</v>
      </c>
      <c r="I814" s="10">
        <f>(C814-VLOOKUP(G814,Riders!$A$2:$E$7777,4,FALSE))/365</f>
        <v>28.56986301369863</v>
      </c>
      <c r="J814">
        <v>18</v>
      </c>
      <c r="K814">
        <v>2</v>
      </c>
      <c r="L814" s="15">
        <v>10.436</v>
      </c>
      <c r="M814" s="126">
        <f>IF(L814="","",3.6*200/(L814))</f>
        <v>68.991950939057105</v>
      </c>
      <c r="P814" s="126" t="str">
        <f>IF(O814="","",3.6*200/(O814))</f>
        <v/>
      </c>
      <c r="S814" s="126" t="str">
        <f>IF(R814="","",3.6*200/(R814))</f>
        <v/>
      </c>
    </row>
    <row r="815" spans="1:19">
      <c r="A815" s="4" t="s">
        <v>220</v>
      </c>
      <c r="B815" s="4">
        <v>2019</v>
      </c>
      <c r="C815" s="5">
        <v>43814</v>
      </c>
      <c r="D815" s="4" t="s">
        <v>64</v>
      </c>
      <c r="E815" s="22" t="s">
        <v>533</v>
      </c>
      <c r="F815">
        <v>1</v>
      </c>
      <c r="G815" t="s">
        <v>106</v>
      </c>
      <c r="H815" t="s">
        <v>107</v>
      </c>
      <c r="I815" s="10">
        <f>(C815-VLOOKUP(G815,Riders!$A$2:$E$7777,4,FALSE))/365</f>
        <v>26.172602739726027</v>
      </c>
      <c r="J815">
        <v>4</v>
      </c>
      <c r="K815">
        <v>1</v>
      </c>
      <c r="L815" s="15">
        <v>10.303000000000001</v>
      </c>
      <c r="M815" s="126">
        <f>IF(L815="","",3.6*200/(L815))</f>
        <v>69.882558478113168</v>
      </c>
      <c r="P815" s="126" t="str">
        <f>IF(O815="","",3.6*200/(O815))</f>
        <v/>
      </c>
      <c r="S815" s="126" t="str">
        <f>IF(R815="","",3.6*200/(R815))</f>
        <v/>
      </c>
    </row>
    <row r="816" spans="1:19">
      <c r="A816" s="4" t="s">
        <v>220</v>
      </c>
      <c r="B816" s="4">
        <v>2019</v>
      </c>
      <c r="C816" s="5">
        <v>43814</v>
      </c>
      <c r="D816" s="4" t="s">
        <v>64</v>
      </c>
      <c r="E816" s="22" t="s">
        <v>536</v>
      </c>
      <c r="F816">
        <v>7</v>
      </c>
      <c r="G816" t="s">
        <v>170</v>
      </c>
      <c r="H816" t="s">
        <v>40</v>
      </c>
      <c r="I816" s="10">
        <f>(C816-VLOOKUP(G816,Riders!$A$2:$E$7777,4,FALSE))/365</f>
        <v>21.167123287671235</v>
      </c>
      <c r="J816">
        <v>12</v>
      </c>
      <c r="K816">
        <v>2</v>
      </c>
      <c r="L816" s="15">
        <v>10.231</v>
      </c>
      <c r="M816" s="126">
        <f>IF(L816="","",3.6*200/(L816))</f>
        <v>70.374352458215228</v>
      </c>
      <c r="P816" s="126" t="str">
        <f>IF(O816="","",3.6*200/(O816))</f>
        <v/>
      </c>
      <c r="S816" s="126" t="str">
        <f>IF(R816="","",3.6*200/(R816))</f>
        <v/>
      </c>
    </row>
    <row r="817" spans="1:19">
      <c r="A817" s="4" t="s">
        <v>220</v>
      </c>
      <c r="B817" s="4">
        <v>2019</v>
      </c>
      <c r="C817" s="5">
        <v>43814</v>
      </c>
      <c r="D817" s="4" t="s">
        <v>64</v>
      </c>
      <c r="E817" s="22" t="s">
        <v>536</v>
      </c>
      <c r="F817">
        <v>1</v>
      </c>
      <c r="G817" t="s">
        <v>200</v>
      </c>
      <c r="H817" t="s">
        <v>44</v>
      </c>
      <c r="I817" s="10">
        <f>(C817-VLOOKUP(G817,Riders!$A$2:$E$7777,4,FALSE))/365</f>
        <v>24.421917808219177</v>
      </c>
      <c r="J817">
        <v>1</v>
      </c>
      <c r="K817">
        <v>1</v>
      </c>
      <c r="L817" s="15">
        <v>10.191000000000001</v>
      </c>
      <c r="M817" s="126">
        <f>IF(L817="","",3.6*200/(L817))</f>
        <v>70.650574035914033</v>
      </c>
      <c r="P817" s="126" t="str">
        <f>IF(O817="","",3.6*200/(O817))</f>
        <v/>
      </c>
      <c r="S817" s="126" t="str">
        <f>IF(R817="","",3.6*200/(R817))</f>
        <v/>
      </c>
    </row>
    <row r="818" spans="1:19">
      <c r="A818" s="4" t="s">
        <v>220</v>
      </c>
      <c r="B818" s="4">
        <v>2019</v>
      </c>
      <c r="C818" s="5">
        <v>43814</v>
      </c>
      <c r="D818" s="4" t="s">
        <v>64</v>
      </c>
      <c r="E818" s="22" t="s">
        <v>536</v>
      </c>
      <c r="F818">
        <v>1</v>
      </c>
      <c r="G818" t="s">
        <v>110</v>
      </c>
      <c r="H818" t="s">
        <v>111</v>
      </c>
      <c r="I818" s="10">
        <f>(C818-VLOOKUP(G818,Riders!$A$2:$E$7777,4,FALSE))/365</f>
        <v>22.660273972602738</v>
      </c>
      <c r="J818">
        <v>15</v>
      </c>
      <c r="K818">
        <v>2</v>
      </c>
      <c r="L818" s="15">
        <v>10.270000000000001</v>
      </c>
      <c r="M818" s="126">
        <f>IF(L818="","",3.6*200/(L818))</f>
        <v>70.107108081791623</v>
      </c>
      <c r="P818" s="126" t="str">
        <f>IF(O818="","",3.6*200/(O818))</f>
        <v/>
      </c>
      <c r="S818" s="126" t="str">
        <f>IF(R818="","",3.6*200/(R818))</f>
        <v/>
      </c>
    </row>
    <row r="819" spans="1:19">
      <c r="A819" s="4" t="s">
        <v>220</v>
      </c>
      <c r="B819" s="4">
        <v>2019</v>
      </c>
      <c r="C819" s="5">
        <v>43814</v>
      </c>
      <c r="D819" s="4" t="s">
        <v>64</v>
      </c>
      <c r="E819" s="22" t="s">
        <v>536</v>
      </c>
      <c r="F819">
        <v>2</v>
      </c>
      <c r="G819" t="s">
        <v>237</v>
      </c>
      <c r="H819" t="s">
        <v>196</v>
      </c>
      <c r="I819" s="10">
        <f>(C819-VLOOKUP(G819,Riders!$A$2:$E$7777,4,FALSE))/365</f>
        <v>32.246575342465754</v>
      </c>
      <c r="J819">
        <v>8</v>
      </c>
      <c r="K819">
        <v>1</v>
      </c>
      <c r="L819" s="15">
        <v>10.342000000000001</v>
      </c>
      <c r="M819" s="126">
        <f>IF(L819="","",3.6*200/(L819))</f>
        <v>69.619029201315016</v>
      </c>
      <c r="P819" s="126" t="str">
        <f>IF(O819="","",3.6*200/(O819))</f>
        <v/>
      </c>
      <c r="S819" s="126" t="str">
        <f>IF(R819="","",3.6*200/(R819))</f>
        <v/>
      </c>
    </row>
    <row r="820" spans="1:19">
      <c r="A820" s="4" t="s">
        <v>220</v>
      </c>
      <c r="B820" s="4">
        <v>2019</v>
      </c>
      <c r="C820" s="5">
        <v>43814</v>
      </c>
      <c r="D820" s="4" t="s">
        <v>64</v>
      </c>
      <c r="E820" s="22" t="s">
        <v>536</v>
      </c>
      <c r="F820">
        <v>2</v>
      </c>
      <c r="G820" t="s">
        <v>169</v>
      </c>
      <c r="H820" t="s">
        <v>80</v>
      </c>
      <c r="I820" s="10">
        <f>(C820-VLOOKUP(G820,Riders!$A$2:$E$7777,4,FALSE))/365</f>
        <v>29.471232876712328</v>
      </c>
      <c r="J820">
        <v>9</v>
      </c>
      <c r="K820">
        <v>2</v>
      </c>
      <c r="L820" s="15">
        <v>10.370000000000001</v>
      </c>
      <c r="M820" s="126">
        <f>IF(L820="","",3.6*200/(L820))</f>
        <v>69.431051108968177</v>
      </c>
      <c r="P820" s="126" t="str">
        <f>IF(O820="","",3.6*200/(O820))</f>
        <v/>
      </c>
      <c r="S820" s="126" t="str">
        <f>IF(R820="","",3.6*200/(R820))</f>
        <v/>
      </c>
    </row>
    <row r="821" spans="1:19">
      <c r="A821" s="4" t="s">
        <v>220</v>
      </c>
      <c r="B821" s="4">
        <v>2019</v>
      </c>
      <c r="C821" s="5">
        <v>43814</v>
      </c>
      <c r="D821" s="4" t="s">
        <v>64</v>
      </c>
      <c r="E821" s="22" t="s">
        <v>536</v>
      </c>
      <c r="F821">
        <v>3</v>
      </c>
      <c r="G821" t="s">
        <v>104</v>
      </c>
      <c r="H821" t="s">
        <v>100</v>
      </c>
      <c r="I821" s="10">
        <f>(C821-VLOOKUP(G821,Riders!$A$2:$E$7777,4,FALSE))/365</f>
        <v>27.326027397260273</v>
      </c>
      <c r="J821">
        <v>3</v>
      </c>
      <c r="K821">
        <v>1</v>
      </c>
      <c r="L821" s="15">
        <v>10.204000000000001</v>
      </c>
      <c r="M821" s="126">
        <f>IF(L821="","",3.6*200/(L821))</f>
        <v>70.560564484515865</v>
      </c>
      <c r="P821" s="126" t="str">
        <f>IF(O821="","",3.6*200/(O821))</f>
        <v/>
      </c>
      <c r="S821" s="126" t="str">
        <f>IF(R821="","",3.6*200/(R821))</f>
        <v/>
      </c>
    </row>
    <row r="822" spans="1:19">
      <c r="A822" s="4" t="s">
        <v>220</v>
      </c>
      <c r="B822" s="4">
        <v>2019</v>
      </c>
      <c r="C822" s="5">
        <v>43814</v>
      </c>
      <c r="D822" s="4" t="s">
        <v>64</v>
      </c>
      <c r="E822" s="22" t="s">
        <v>536</v>
      </c>
      <c r="F822">
        <v>3</v>
      </c>
      <c r="G822" t="s">
        <v>172</v>
      </c>
      <c r="H822" t="s">
        <v>35</v>
      </c>
      <c r="I822" s="10">
        <f>(C822-VLOOKUP(G822,Riders!$A$2:$E$7777,4,FALSE))/365</f>
        <v>29.6</v>
      </c>
      <c r="J822">
        <v>14</v>
      </c>
      <c r="K822">
        <v>2</v>
      </c>
      <c r="L822" s="15">
        <v>10.276</v>
      </c>
      <c r="M822" s="126">
        <f>IF(L822="","",3.6*200/(L822))</f>
        <v>70.066173608407937</v>
      </c>
      <c r="P822" s="126" t="str">
        <f>IF(O822="","",3.6*200/(O822))</f>
        <v/>
      </c>
      <c r="S822" s="126" t="str">
        <f>IF(R822="","",3.6*200/(R822))</f>
        <v/>
      </c>
    </row>
    <row r="823" spans="1:19">
      <c r="A823" s="4" t="s">
        <v>220</v>
      </c>
      <c r="B823" s="4">
        <v>2019</v>
      </c>
      <c r="C823" s="5">
        <v>43814</v>
      </c>
      <c r="D823" s="4" t="s">
        <v>64</v>
      </c>
      <c r="E823" s="22" t="s">
        <v>536</v>
      </c>
      <c r="F823">
        <v>4</v>
      </c>
      <c r="G823" t="s">
        <v>904</v>
      </c>
      <c r="H823" t="s">
        <v>33</v>
      </c>
      <c r="I823" s="10">
        <f>(C823-VLOOKUP(G823,Riders!$A$2:$E$7777,4,FALSE))/365</f>
        <v>28.838356164383562</v>
      </c>
      <c r="J823">
        <v>7</v>
      </c>
      <c r="K823">
        <v>1</v>
      </c>
      <c r="L823" s="15">
        <v>10.164999999999999</v>
      </c>
      <c r="M823" s="126">
        <f>IF(L823="","",3.6*200/(L823))</f>
        <v>70.831283817019184</v>
      </c>
      <c r="P823" s="126" t="str">
        <f>IF(O823="","",3.6*200/(O823))</f>
        <v/>
      </c>
      <c r="S823" s="126" t="str">
        <f>IF(R823="","",3.6*200/(R823))</f>
        <v/>
      </c>
    </row>
    <row r="824" spans="1:19">
      <c r="A824" s="4" t="s">
        <v>220</v>
      </c>
      <c r="B824" s="4">
        <v>2019</v>
      </c>
      <c r="C824" s="5">
        <v>43814</v>
      </c>
      <c r="D824" s="4" t="s">
        <v>64</v>
      </c>
      <c r="E824" s="22" t="s">
        <v>536</v>
      </c>
      <c r="F824">
        <v>4</v>
      </c>
      <c r="G824" t="s">
        <v>126</v>
      </c>
      <c r="H824" t="s">
        <v>102</v>
      </c>
      <c r="I824" s="10">
        <f>(C824-VLOOKUP(G824,Riders!$A$2:$E$7777,4,FALSE))/365</f>
        <v>21.241095890410961</v>
      </c>
      <c r="J824">
        <v>10</v>
      </c>
      <c r="K824">
        <v>2</v>
      </c>
      <c r="L824" s="15">
        <v>11.69</v>
      </c>
      <c r="M824" s="126">
        <f>IF(L824="","",3.6*200/(L824))</f>
        <v>61.591103507271171</v>
      </c>
      <c r="P824" s="126" t="str">
        <f>IF(O824="","",3.6*200/(O824))</f>
        <v/>
      </c>
      <c r="S824" s="126" t="str">
        <f>IF(R824="","",3.6*200/(R824))</f>
        <v/>
      </c>
    </row>
    <row r="825" spans="1:19">
      <c r="A825" s="4" t="s">
        <v>220</v>
      </c>
      <c r="B825" s="4">
        <v>2019</v>
      </c>
      <c r="C825" s="5">
        <v>43814</v>
      </c>
      <c r="D825" s="4" t="s">
        <v>64</v>
      </c>
      <c r="E825" s="22" t="s">
        <v>536</v>
      </c>
      <c r="F825">
        <v>5</v>
      </c>
      <c r="G825" t="s">
        <v>219</v>
      </c>
      <c r="H825" t="s">
        <v>225</v>
      </c>
      <c r="I825" s="10">
        <f>(C825-VLOOKUP(G825,Riders!$A$2:$E$7777,4,FALSE))/365</f>
        <v>34.873972602739727</v>
      </c>
      <c r="J825">
        <v>13</v>
      </c>
      <c r="K825">
        <v>2</v>
      </c>
      <c r="L825" s="15">
        <v>10.061999999999999</v>
      </c>
      <c r="M825" s="126">
        <f>IF(L825="","",3.6*200/(L825))</f>
        <v>71.556350626118075</v>
      </c>
      <c r="P825" s="126" t="str">
        <f>IF(O825="","",3.6*200/(O825))</f>
        <v/>
      </c>
      <c r="S825" s="126" t="str">
        <f>IF(R825="","",3.6*200/(R825))</f>
        <v/>
      </c>
    </row>
    <row r="826" spans="1:19">
      <c r="A826" s="4" t="s">
        <v>220</v>
      </c>
      <c r="B826" s="4">
        <v>2019</v>
      </c>
      <c r="C826" s="5">
        <v>43814</v>
      </c>
      <c r="D826" s="4" t="s">
        <v>64</v>
      </c>
      <c r="E826" s="22" t="s">
        <v>536</v>
      </c>
      <c r="F826">
        <v>6</v>
      </c>
      <c r="G826" t="s">
        <v>193</v>
      </c>
      <c r="H826" t="s">
        <v>30</v>
      </c>
      <c r="I826" s="10">
        <f>(C826-VLOOKUP(G826,Riders!$A$2:$E$7777,4,FALSE))/365</f>
        <v>30.756164383561643</v>
      </c>
      <c r="J826">
        <v>6</v>
      </c>
      <c r="K826">
        <v>1</v>
      </c>
      <c r="L826" s="15">
        <v>10.164999999999999</v>
      </c>
      <c r="M826" s="126">
        <f>IF(L826="","",3.6*200/(L826))</f>
        <v>70.831283817019184</v>
      </c>
      <c r="P826" s="126" t="str">
        <f>IF(O826="","",3.6*200/(O826))</f>
        <v/>
      </c>
      <c r="S826" s="126" t="str">
        <f>IF(R826="","",3.6*200/(R826))</f>
        <v/>
      </c>
    </row>
    <row r="827" spans="1:19">
      <c r="A827" s="4" t="s">
        <v>220</v>
      </c>
      <c r="B827" s="4">
        <v>2019</v>
      </c>
      <c r="C827" s="5">
        <v>43814</v>
      </c>
      <c r="D827" s="4" t="s">
        <v>64</v>
      </c>
      <c r="E827" s="22" t="s">
        <v>536</v>
      </c>
      <c r="F827">
        <v>6</v>
      </c>
      <c r="G827" t="s">
        <v>240</v>
      </c>
      <c r="H827" t="s">
        <v>100</v>
      </c>
      <c r="I827" s="10">
        <f>(C827-VLOOKUP(G827,Riders!$A$2:$E$7777,4,FALSE))/365</f>
        <v>26.8</v>
      </c>
      <c r="J827">
        <v>11</v>
      </c>
      <c r="K827">
        <v>2</v>
      </c>
      <c r="L827" s="15">
        <v>10.177999999999999</v>
      </c>
      <c r="M827" s="126">
        <f>IF(L827="","",3.6*200/(L827))</f>
        <v>70.740813519355484</v>
      </c>
      <c r="P827" s="126" t="str">
        <f>IF(O827="","",3.6*200/(O827))</f>
        <v/>
      </c>
      <c r="S827" s="126" t="str">
        <f>IF(R827="","",3.6*200/(R827))</f>
        <v/>
      </c>
    </row>
    <row r="828" spans="1:19">
      <c r="A828" s="4" t="s">
        <v>220</v>
      </c>
      <c r="B828" s="4">
        <v>2019</v>
      </c>
      <c r="C828" s="5">
        <v>43814</v>
      </c>
      <c r="D828" s="4" t="s">
        <v>64</v>
      </c>
      <c r="E828" s="22" t="s">
        <v>536</v>
      </c>
      <c r="F828">
        <v>7</v>
      </c>
      <c r="G828" t="s">
        <v>127</v>
      </c>
      <c r="H828" t="s">
        <v>33</v>
      </c>
      <c r="I828" s="10">
        <f>(C828-VLOOKUP(G828,Riders!$A$2:$E$7777,4,FALSE))/365</f>
        <v>28.435616438356163</v>
      </c>
      <c r="J828">
        <v>2</v>
      </c>
      <c r="K828">
        <v>1</v>
      </c>
      <c r="L828" s="15">
        <v>10.148</v>
      </c>
      <c r="M828" s="126">
        <f>IF(L828="","",3.6*200/(L828))</f>
        <v>70.949940875049279</v>
      </c>
      <c r="P828" s="126" t="str">
        <f>IF(O828="","",3.6*200/(O828))</f>
        <v/>
      </c>
      <c r="S828" s="126" t="str">
        <f>IF(R828="","",3.6*200/(R828))</f>
        <v/>
      </c>
    </row>
    <row r="829" spans="1:19">
      <c r="A829" s="4" t="s">
        <v>220</v>
      </c>
      <c r="B829" s="4">
        <v>2019</v>
      </c>
      <c r="C829" s="5">
        <v>43814</v>
      </c>
      <c r="D829" s="4" t="s">
        <v>64</v>
      </c>
      <c r="E829" s="22" t="s">
        <v>536</v>
      </c>
      <c r="F829">
        <v>8</v>
      </c>
      <c r="G829" t="s">
        <v>123</v>
      </c>
      <c r="H829" t="s">
        <v>111</v>
      </c>
      <c r="I829" s="10">
        <f>(C829-VLOOKUP(G829,Riders!$A$2:$E$7777,4,FALSE))/365</f>
        <v>22.846575342465755</v>
      </c>
      <c r="J829">
        <v>5</v>
      </c>
      <c r="K829">
        <v>1</v>
      </c>
      <c r="L829" s="15">
        <v>10.198</v>
      </c>
      <c r="M829" s="126">
        <f>IF(L829="","",3.6*200/(L829))</f>
        <v>70.602078838988035</v>
      </c>
      <c r="P829" s="126" t="str">
        <f>IF(O829="","",3.6*200/(O829))</f>
        <v/>
      </c>
      <c r="S829" s="126" t="str">
        <f>IF(R829="","",3.6*200/(R829))</f>
        <v/>
      </c>
    </row>
    <row r="830" spans="1:19">
      <c r="A830" s="4" t="s">
        <v>220</v>
      </c>
      <c r="B830" s="4">
        <v>2019</v>
      </c>
      <c r="C830" s="5">
        <v>43814</v>
      </c>
      <c r="D830" s="4" t="s">
        <v>64</v>
      </c>
      <c r="E830" s="22" t="s">
        <v>536</v>
      </c>
      <c r="F830">
        <v>8</v>
      </c>
      <c r="G830" t="s">
        <v>55</v>
      </c>
      <c r="H830" t="s">
        <v>56</v>
      </c>
      <c r="I830" s="10">
        <f>(C830-VLOOKUP(G830,Riders!$A$2:$E$7777,4,FALSE))/365</f>
        <v>19.923287671232877</v>
      </c>
      <c r="J830">
        <v>16</v>
      </c>
      <c r="K830">
        <v>2</v>
      </c>
      <c r="L830" s="15">
        <v>10.23</v>
      </c>
      <c r="M830" s="126">
        <f>IF(L830="","",3.6*200/(L830))</f>
        <v>70.381231671554247</v>
      </c>
      <c r="P830" s="126" t="str">
        <f>IF(O830="","",3.6*200/(O830))</f>
        <v/>
      </c>
      <c r="S830" s="126" t="str">
        <f>IF(R830="","",3.6*200/(R830))</f>
        <v/>
      </c>
    </row>
    <row r="831" spans="1:19">
      <c r="A831" s="4" t="s">
        <v>220</v>
      </c>
      <c r="B831" s="4">
        <v>2019</v>
      </c>
      <c r="C831" s="5">
        <v>43814</v>
      </c>
      <c r="D831" s="4" t="s">
        <v>64</v>
      </c>
      <c r="E831" s="22" t="s">
        <v>536</v>
      </c>
      <c r="F831">
        <v>5</v>
      </c>
      <c r="G831" t="s">
        <v>106</v>
      </c>
      <c r="H831" t="s">
        <v>107</v>
      </c>
      <c r="I831" s="10">
        <f>(C831-VLOOKUP(G831,Riders!$A$2:$E$7777,4,FALSE))/365</f>
        <v>26.172602739726027</v>
      </c>
      <c r="J831">
        <v>4</v>
      </c>
      <c r="K831">
        <v>1</v>
      </c>
      <c r="L831" s="15">
        <v>9.9879999999999995</v>
      </c>
      <c r="M831" s="126">
        <f>IF(L831="","",3.6*200/(L831))</f>
        <v>72.086503804565481</v>
      </c>
      <c r="P831" s="126" t="str">
        <f>IF(O831="","",3.6*200/(O831))</f>
        <v/>
      </c>
      <c r="S831" s="126" t="str">
        <f>IF(R831="","",3.6*200/(R831))</f>
        <v/>
      </c>
    </row>
    <row r="832" spans="1:19">
      <c r="A832" s="4" t="s">
        <v>220</v>
      </c>
      <c r="B832" s="4">
        <v>2019</v>
      </c>
      <c r="C832" s="5">
        <v>43814</v>
      </c>
      <c r="D832" s="4" t="s">
        <v>64</v>
      </c>
      <c r="E832" s="22" t="s">
        <v>537</v>
      </c>
      <c r="F832">
        <v>1</v>
      </c>
      <c r="G832" t="s">
        <v>200</v>
      </c>
      <c r="H832" t="s">
        <v>44</v>
      </c>
      <c r="I832" s="10">
        <f>(C832-VLOOKUP(G832,Riders!$A$2:$E$7777,4,FALSE))/365</f>
        <v>24.421917808219177</v>
      </c>
      <c r="J832">
        <v>1</v>
      </c>
      <c r="K832">
        <v>1</v>
      </c>
      <c r="L832" s="15">
        <v>10.224</v>
      </c>
      <c r="M832" s="126">
        <f>IF(L832="","",3.6*200/(L832))</f>
        <v>70.422535211267601</v>
      </c>
      <c r="N832">
        <v>1</v>
      </c>
      <c r="O832">
        <v>10.199</v>
      </c>
      <c r="P832" s="126">
        <f>IF(O832="","",3.6*200/(O832))</f>
        <v>70.595156387881161</v>
      </c>
      <c r="S832" s="126" t="str">
        <f>IF(R832="","",3.6*200/(R832))</f>
        <v/>
      </c>
    </row>
    <row r="833" spans="1:19">
      <c r="A833" s="4" t="s">
        <v>220</v>
      </c>
      <c r="B833" s="4">
        <v>2019</v>
      </c>
      <c r="C833" s="5">
        <v>43814</v>
      </c>
      <c r="D833" s="4" t="s">
        <v>64</v>
      </c>
      <c r="E833" s="22" t="s">
        <v>537</v>
      </c>
      <c r="F833">
        <v>1</v>
      </c>
      <c r="G833" t="s">
        <v>123</v>
      </c>
      <c r="H833" t="s">
        <v>111</v>
      </c>
      <c r="I833" s="10">
        <f>(C833-VLOOKUP(G833,Riders!$A$2:$E$7777,4,FALSE))/365</f>
        <v>22.846575342465755</v>
      </c>
      <c r="J833">
        <v>5</v>
      </c>
      <c r="K833">
        <v>2</v>
      </c>
      <c r="L833" s="15">
        <v>10.416</v>
      </c>
      <c r="M833" s="126">
        <f>IF(L833="","",3.6*200/(L833))</f>
        <v>69.124423963133637</v>
      </c>
      <c r="N833">
        <v>2</v>
      </c>
      <c r="O833">
        <v>10.561</v>
      </c>
      <c r="P833" s="126">
        <f>IF(O833="","",3.6*200/(O833))</f>
        <v>68.17536218161159</v>
      </c>
      <c r="S833" s="126" t="str">
        <f>IF(R833="","",3.6*200/(R833))</f>
        <v/>
      </c>
    </row>
    <row r="834" spans="1:19">
      <c r="A834" s="4" t="s">
        <v>220</v>
      </c>
      <c r="B834" s="4">
        <v>2019</v>
      </c>
      <c r="C834" s="5">
        <v>43814</v>
      </c>
      <c r="D834" s="4" t="s">
        <v>64</v>
      </c>
      <c r="E834" s="22" t="s">
        <v>537</v>
      </c>
      <c r="F834">
        <v>2</v>
      </c>
      <c r="G834" t="s">
        <v>127</v>
      </c>
      <c r="H834" t="s">
        <v>33</v>
      </c>
      <c r="I834" s="10">
        <f>(C834-VLOOKUP(G834,Riders!$A$2:$E$7777,4,FALSE))/365</f>
        <v>28.435616438356163</v>
      </c>
      <c r="J834">
        <v>2</v>
      </c>
      <c r="K834">
        <v>1</v>
      </c>
      <c r="L834" s="15">
        <v>10.436999999999999</v>
      </c>
      <c r="M834" s="126">
        <f>IF(L834="","",3.6*200/(L834))</f>
        <v>68.985340615119284</v>
      </c>
      <c r="N834">
        <v>1</v>
      </c>
      <c r="O834">
        <v>10.16</v>
      </c>
      <c r="P834" s="126">
        <f>IF(O834="","",3.6*200/(O834))</f>
        <v>70.866141732283467</v>
      </c>
      <c r="S834" s="126" t="str">
        <f>IF(R834="","",3.6*200/(R834))</f>
        <v/>
      </c>
    </row>
    <row r="835" spans="1:19">
      <c r="A835" s="4" t="s">
        <v>220</v>
      </c>
      <c r="B835" s="4">
        <v>2019</v>
      </c>
      <c r="C835" s="5">
        <v>43814</v>
      </c>
      <c r="D835" s="4" t="s">
        <v>64</v>
      </c>
      <c r="E835" s="22" t="s">
        <v>537</v>
      </c>
      <c r="F835">
        <v>2</v>
      </c>
      <c r="G835" t="s">
        <v>237</v>
      </c>
      <c r="H835" t="s">
        <v>196</v>
      </c>
      <c r="I835" s="10">
        <f>(C835-VLOOKUP(G835,Riders!$A$2:$E$7777,4,FALSE))/365</f>
        <v>32.246575342465754</v>
      </c>
      <c r="J835">
        <v>8</v>
      </c>
      <c r="K835">
        <v>2</v>
      </c>
      <c r="L835" s="15">
        <v>10.57</v>
      </c>
      <c r="M835" s="126">
        <f>IF(L835="","",3.6*200/(L835))</f>
        <v>68.11731315042573</v>
      </c>
      <c r="N835">
        <v>2</v>
      </c>
      <c r="O835">
        <v>10.186</v>
      </c>
      <c r="P835" s="126">
        <f>IF(O835="","",3.6*200/(O835))</f>
        <v>70.685254270567441</v>
      </c>
      <c r="S835" s="126" t="str">
        <f>IF(R835="","",3.6*200/(R835))</f>
        <v/>
      </c>
    </row>
    <row r="836" spans="1:19">
      <c r="A836" s="4" t="s">
        <v>220</v>
      </c>
      <c r="B836" s="4">
        <v>2019</v>
      </c>
      <c r="C836" s="5">
        <v>43814</v>
      </c>
      <c r="D836" s="4" t="s">
        <v>64</v>
      </c>
      <c r="E836" s="22" t="s">
        <v>537</v>
      </c>
      <c r="F836">
        <v>3</v>
      </c>
      <c r="G836" t="s">
        <v>104</v>
      </c>
      <c r="H836" t="s">
        <v>100</v>
      </c>
      <c r="I836" s="10">
        <f>(C836-VLOOKUP(G836,Riders!$A$2:$E$7777,4,FALSE))/365</f>
        <v>27.326027397260273</v>
      </c>
      <c r="J836">
        <v>3</v>
      </c>
      <c r="K836">
        <v>1</v>
      </c>
      <c r="L836" s="15">
        <v>10.004</v>
      </c>
      <c r="M836" s="126">
        <f>IF(L836="","",3.6*200/(L836))</f>
        <v>71.971211515393847</v>
      </c>
      <c r="N836">
        <v>1</v>
      </c>
      <c r="O836">
        <v>9.9489999999999998</v>
      </c>
      <c r="P836" s="126">
        <f>IF(O836="","",3.6*200/(O836))</f>
        <v>72.369082319831136</v>
      </c>
      <c r="S836" s="126" t="str">
        <f>IF(R836="","",3.6*200/(R836))</f>
        <v/>
      </c>
    </row>
    <row r="837" spans="1:19">
      <c r="A837" s="4" t="s">
        <v>220</v>
      </c>
      <c r="B837" s="4">
        <v>2019</v>
      </c>
      <c r="C837" s="5">
        <v>43814</v>
      </c>
      <c r="D837" s="4" t="s">
        <v>64</v>
      </c>
      <c r="E837" s="22" t="s">
        <v>537</v>
      </c>
      <c r="F837">
        <v>3</v>
      </c>
      <c r="G837" t="s">
        <v>193</v>
      </c>
      <c r="H837" t="s">
        <v>30</v>
      </c>
      <c r="I837" s="10">
        <f>(C837-VLOOKUP(G837,Riders!$A$2:$E$7777,4,FALSE))/365</f>
        <v>30.756164383561643</v>
      </c>
      <c r="J837">
        <v>6</v>
      </c>
      <c r="K837">
        <v>2</v>
      </c>
      <c r="L837" s="15">
        <v>10.052999999999999</v>
      </c>
      <c r="M837" s="126">
        <f>IF(L837="","",3.6*200/(L837))</f>
        <v>71.620411817367952</v>
      </c>
      <c r="N837">
        <v>2</v>
      </c>
      <c r="O837">
        <v>10.491999999999999</v>
      </c>
      <c r="P837" s="126">
        <f>IF(O837="","",3.6*200/(O837))</f>
        <v>68.623713305375531</v>
      </c>
      <c r="S837" s="126" t="str">
        <f>IF(R837="","",3.6*200/(R837))</f>
        <v/>
      </c>
    </row>
    <row r="838" spans="1:19">
      <c r="A838" s="4" t="s">
        <v>220</v>
      </c>
      <c r="B838" s="4">
        <v>2019</v>
      </c>
      <c r="C838" s="5">
        <v>43814</v>
      </c>
      <c r="D838" s="4" t="s">
        <v>64</v>
      </c>
      <c r="E838" s="22" t="s">
        <v>537</v>
      </c>
      <c r="F838">
        <v>4</v>
      </c>
      <c r="G838" t="s">
        <v>904</v>
      </c>
      <c r="H838" t="s">
        <v>33</v>
      </c>
      <c r="I838" s="10">
        <f>(C838-VLOOKUP(G838,Riders!$A$2:$E$7777,4,FALSE))/365</f>
        <v>28.838356164383562</v>
      </c>
      <c r="J838">
        <v>7</v>
      </c>
      <c r="K838">
        <v>2</v>
      </c>
      <c r="L838" s="15">
        <v>10.798999999999999</v>
      </c>
      <c r="M838" s="126">
        <f>IF(L838="","",3.6*200/(L838))</f>
        <v>66.672840077784983</v>
      </c>
      <c r="N838">
        <v>2</v>
      </c>
      <c r="O838">
        <v>10.353999999999999</v>
      </c>
      <c r="P838" s="126">
        <f>IF(O838="","",3.6*200/(O838))</f>
        <v>69.538342669499713</v>
      </c>
      <c r="S838" s="126" t="str">
        <f>IF(R838="","",3.6*200/(R838))</f>
        <v/>
      </c>
    </row>
    <row r="839" spans="1:19">
      <c r="A839" s="4" t="s">
        <v>220</v>
      </c>
      <c r="B839" s="4">
        <v>2019</v>
      </c>
      <c r="C839" s="5">
        <v>43814</v>
      </c>
      <c r="D839" s="4" t="s">
        <v>64</v>
      </c>
      <c r="E839" s="22" t="s">
        <v>537</v>
      </c>
      <c r="F839">
        <v>4</v>
      </c>
      <c r="G839" t="s">
        <v>106</v>
      </c>
      <c r="H839" t="s">
        <v>107</v>
      </c>
      <c r="I839" s="10">
        <f>(C839-VLOOKUP(G839,Riders!$A$2:$E$7777,4,FALSE))/365</f>
        <v>26.172602739726027</v>
      </c>
      <c r="J839">
        <v>4</v>
      </c>
      <c r="K839">
        <v>1</v>
      </c>
      <c r="L839" s="15">
        <v>10.295999999999999</v>
      </c>
      <c r="M839" s="126">
        <f>IF(L839="","",3.6*200/(L839))</f>
        <v>69.930069930069934</v>
      </c>
      <c r="N839">
        <v>1</v>
      </c>
      <c r="O839">
        <v>10.311</v>
      </c>
      <c r="P839" s="126">
        <f>IF(O839="","",3.6*200/(O839))</f>
        <v>69.828338667442537</v>
      </c>
      <c r="S839" s="126" t="str">
        <f>IF(R839="","",3.6*200/(R839))</f>
        <v/>
      </c>
    </row>
    <row r="840" spans="1:19">
      <c r="A840" s="4" t="s">
        <v>220</v>
      </c>
      <c r="B840" s="4">
        <v>2019</v>
      </c>
      <c r="C840" s="5">
        <v>43814</v>
      </c>
      <c r="D840" s="4" t="s">
        <v>64</v>
      </c>
      <c r="E840" s="22" t="s">
        <v>538</v>
      </c>
      <c r="F840">
        <v>1</v>
      </c>
      <c r="G840" t="s">
        <v>200</v>
      </c>
      <c r="H840" t="s">
        <v>44</v>
      </c>
      <c r="I840" s="10">
        <f>(C840-VLOOKUP(G840,Riders!$A$2:$E$7777,4,FALSE))/365</f>
        <v>24.421917808219177</v>
      </c>
      <c r="J840">
        <v>1</v>
      </c>
      <c r="K840">
        <v>1</v>
      </c>
      <c r="L840" s="15">
        <v>10.151</v>
      </c>
      <c r="M840" s="126">
        <f>IF(L840="","",3.6*200/(L840))</f>
        <v>70.928972515023148</v>
      </c>
      <c r="N840">
        <v>1</v>
      </c>
      <c r="O840">
        <v>10.353</v>
      </c>
      <c r="P840" s="126">
        <f>IF(O840="","",3.6*200/(O840))</f>
        <v>69.545059403071576</v>
      </c>
      <c r="S840" s="126" t="str">
        <f>IF(R840="","",3.6*200/(R840))</f>
        <v/>
      </c>
    </row>
    <row r="841" spans="1:19">
      <c r="A841" s="4" t="s">
        <v>220</v>
      </c>
      <c r="B841" s="4">
        <v>2019</v>
      </c>
      <c r="C841" s="5">
        <v>43814</v>
      </c>
      <c r="D841" s="4" t="s">
        <v>64</v>
      </c>
      <c r="E841" s="22" t="s">
        <v>538</v>
      </c>
      <c r="F841">
        <v>2</v>
      </c>
      <c r="G841" t="s">
        <v>127</v>
      </c>
      <c r="H841" t="s">
        <v>33</v>
      </c>
      <c r="I841" s="10">
        <f>(C841-VLOOKUP(G841,Riders!$A$2:$E$7777,4,FALSE))/365</f>
        <v>28.435616438356163</v>
      </c>
      <c r="J841">
        <v>2</v>
      </c>
      <c r="K841">
        <v>1</v>
      </c>
      <c r="L841" s="15">
        <v>10.324</v>
      </c>
      <c r="M841" s="126">
        <f>IF(L841="","",3.6*200/(L841))</f>
        <v>69.74041069352964</v>
      </c>
      <c r="N841">
        <v>1</v>
      </c>
      <c r="O841">
        <v>9.8309999999999995</v>
      </c>
      <c r="P841" s="126">
        <f>IF(O841="","",3.6*200/(O841))</f>
        <v>73.237717424473601</v>
      </c>
      <c r="S841" s="126" t="str">
        <f>IF(R841="","",3.6*200/(R841))</f>
        <v/>
      </c>
    </row>
    <row r="842" spans="1:19">
      <c r="A842" s="4" t="s">
        <v>220</v>
      </c>
      <c r="B842" s="4">
        <v>2019</v>
      </c>
      <c r="C842" s="5">
        <v>43814</v>
      </c>
      <c r="D842" s="4" t="s">
        <v>64</v>
      </c>
      <c r="E842" s="22" t="s">
        <v>538</v>
      </c>
      <c r="F842">
        <v>2</v>
      </c>
      <c r="G842" t="s">
        <v>104</v>
      </c>
      <c r="H842" t="s">
        <v>100</v>
      </c>
      <c r="I842" s="10">
        <f>(C842-VLOOKUP(G842,Riders!$A$2:$E$7777,4,FALSE))/365</f>
        <v>27.326027397260273</v>
      </c>
      <c r="J842">
        <v>3</v>
      </c>
      <c r="K842">
        <v>2</v>
      </c>
      <c r="L842" s="15">
        <v>10.358000000000001</v>
      </c>
      <c r="M842" s="126">
        <f>IF(L842="","",3.6*200/(L842))</f>
        <v>69.511488704383083</v>
      </c>
      <c r="N842">
        <v>2</v>
      </c>
      <c r="O842">
        <v>9.8569999999999993</v>
      </c>
      <c r="P842" s="126">
        <f>IF(O842="","",3.6*200/(O842))</f>
        <v>73.044536877346047</v>
      </c>
      <c r="S842" s="126" t="str">
        <f>IF(R842="","",3.6*200/(R842))</f>
        <v/>
      </c>
    </row>
    <row r="843" spans="1:19">
      <c r="A843" s="4" t="s">
        <v>220</v>
      </c>
      <c r="B843" s="4">
        <v>2019</v>
      </c>
      <c r="C843" s="5">
        <v>43814</v>
      </c>
      <c r="D843" s="4" t="s">
        <v>64</v>
      </c>
      <c r="E843" s="22" t="s">
        <v>538</v>
      </c>
      <c r="F843">
        <v>1</v>
      </c>
      <c r="G843" t="s">
        <v>106</v>
      </c>
      <c r="H843" t="s">
        <v>107</v>
      </c>
      <c r="I843" s="10">
        <f>(C843-VLOOKUP(G843,Riders!$A$2:$E$7777,4,FALSE))/365</f>
        <v>26.172602739726027</v>
      </c>
      <c r="J843">
        <v>4</v>
      </c>
      <c r="K843">
        <v>2</v>
      </c>
      <c r="L843" s="15">
        <v>10.215999999999999</v>
      </c>
      <c r="M843" s="126">
        <f>IF(L843="","",3.6*200/(L843))</f>
        <v>70.477682067345341</v>
      </c>
      <c r="N843">
        <v>2</v>
      </c>
      <c r="O843">
        <v>10.426</v>
      </c>
      <c r="P843" s="126">
        <f>IF(O843="","",3.6*200/(O843))</f>
        <v>69.058123920966807</v>
      </c>
      <c r="S843" s="126" t="str">
        <f>IF(R843="","",3.6*200/(R843))</f>
        <v/>
      </c>
    </row>
    <row r="844" spans="1:19">
      <c r="A844" s="4" t="s">
        <v>220</v>
      </c>
      <c r="B844" s="4">
        <v>2019</v>
      </c>
      <c r="C844" s="5">
        <v>43814</v>
      </c>
      <c r="D844" s="4" t="s">
        <v>64</v>
      </c>
      <c r="E844" s="22" t="s">
        <v>62</v>
      </c>
      <c r="F844" t="s">
        <v>539</v>
      </c>
      <c r="G844" t="s">
        <v>200</v>
      </c>
      <c r="H844" t="s">
        <v>44</v>
      </c>
      <c r="I844" s="10">
        <f>(C844-VLOOKUP(G844,Riders!$A$2:$E$7777,4,FALSE))/365</f>
        <v>24.421917808219177</v>
      </c>
      <c r="J844">
        <v>1</v>
      </c>
      <c r="K844">
        <v>1</v>
      </c>
      <c r="L844" s="15">
        <v>10.163</v>
      </c>
      <c r="M844" s="126">
        <f>IF(L844="","",3.6*200/(L844))</f>
        <v>70.845222867263601</v>
      </c>
      <c r="N844">
        <v>1</v>
      </c>
      <c r="O844">
        <v>10.17</v>
      </c>
      <c r="P844" s="126">
        <f>IF(O844="","",3.6*200/(O844))</f>
        <v>70.796460176991147</v>
      </c>
      <c r="S844" s="126" t="str">
        <f>IF(R844="","",3.6*200/(R844))</f>
        <v/>
      </c>
    </row>
    <row r="845" spans="1:19">
      <c r="A845" s="4" t="s">
        <v>220</v>
      </c>
      <c r="B845" s="4">
        <v>2019</v>
      </c>
      <c r="C845" s="5">
        <v>43814</v>
      </c>
      <c r="D845" s="4" t="s">
        <v>64</v>
      </c>
      <c r="E845" s="22" t="s">
        <v>62</v>
      </c>
      <c r="F845" t="s">
        <v>539</v>
      </c>
      <c r="G845" t="s">
        <v>127</v>
      </c>
      <c r="H845" t="s">
        <v>33</v>
      </c>
      <c r="I845" s="10">
        <f>(C845-VLOOKUP(G845,Riders!$A$2:$E$7777,4,FALSE))/365</f>
        <v>28.435616438356163</v>
      </c>
      <c r="J845">
        <v>2</v>
      </c>
      <c r="K845">
        <v>2</v>
      </c>
      <c r="L845" s="15">
        <v>10.195</v>
      </c>
      <c r="M845" s="126">
        <f>IF(L845="","",3.6*200/(L845))</f>
        <v>70.62285434036292</v>
      </c>
      <c r="N845">
        <v>2</v>
      </c>
      <c r="O845">
        <v>10.749000000000001</v>
      </c>
      <c r="P845" s="126">
        <f>IF(O845="","",3.6*200/(O845))</f>
        <v>66.982975160480038</v>
      </c>
      <c r="S845" s="126" t="str">
        <f>IF(R845="","",3.6*200/(R845))</f>
        <v/>
      </c>
    </row>
    <row r="846" spans="1:19">
      <c r="A846" s="4" t="s">
        <v>220</v>
      </c>
      <c r="B846" s="4">
        <v>2019</v>
      </c>
      <c r="C846" s="5">
        <v>43814</v>
      </c>
      <c r="D846" s="4" t="s">
        <v>64</v>
      </c>
      <c r="E846" s="22" t="s">
        <v>62</v>
      </c>
      <c r="F846" t="s">
        <v>540</v>
      </c>
      <c r="G846" t="s">
        <v>104</v>
      </c>
      <c r="H846" t="s">
        <v>100</v>
      </c>
      <c r="I846" s="10">
        <f>(C846-VLOOKUP(G846,Riders!$A$2:$E$7777,4,FALSE))/365</f>
        <v>27.326027397260273</v>
      </c>
      <c r="J846">
        <v>3</v>
      </c>
      <c r="K846">
        <v>1</v>
      </c>
      <c r="L846" s="15">
        <v>10.407</v>
      </c>
      <c r="M846" s="126">
        <f>IF(L846="","",3.6*200/(L846))</f>
        <v>69.184202940328632</v>
      </c>
      <c r="N846">
        <v>1</v>
      </c>
      <c r="O846">
        <v>10.16</v>
      </c>
      <c r="P846" s="126">
        <f>IF(O846="","",3.6*200/(O846))</f>
        <v>70.866141732283467</v>
      </c>
      <c r="S846" s="126" t="str">
        <f>IF(R846="","",3.6*200/(R846))</f>
        <v/>
      </c>
    </row>
    <row r="847" spans="1:19">
      <c r="A847" s="4" t="s">
        <v>220</v>
      </c>
      <c r="B847" s="4">
        <v>2019</v>
      </c>
      <c r="C847" s="5">
        <v>43814</v>
      </c>
      <c r="D847" s="4" t="s">
        <v>64</v>
      </c>
      <c r="E847" s="22" t="s">
        <v>62</v>
      </c>
      <c r="F847" t="s">
        <v>540</v>
      </c>
      <c r="G847" t="s">
        <v>106</v>
      </c>
      <c r="H847" t="s">
        <v>107</v>
      </c>
      <c r="I847" s="10">
        <f>(C847-VLOOKUP(G847,Riders!$A$2:$E$7777,4,FALSE))/365</f>
        <v>26.172602739726027</v>
      </c>
      <c r="J847">
        <v>4</v>
      </c>
      <c r="K847">
        <v>2</v>
      </c>
      <c r="L847" s="15">
        <v>10.409000000000001</v>
      </c>
      <c r="M847" s="126">
        <f>IF(L847="","",3.6*200/(L847))</f>
        <v>69.170909789605147</v>
      </c>
      <c r="N847">
        <v>2</v>
      </c>
      <c r="O847">
        <v>10.605</v>
      </c>
      <c r="P847" s="126">
        <f>IF(O847="","",3.6*200/(O847))</f>
        <v>67.892503536067892</v>
      </c>
      <c r="S847" s="126" t="str">
        <f>IF(R847="","",3.6*200/(R847))</f>
        <v/>
      </c>
    </row>
    <row r="848" spans="1:19">
      <c r="A848" s="1" t="s">
        <v>223</v>
      </c>
      <c r="B848" s="1">
        <v>2019</v>
      </c>
      <c r="C848" s="2">
        <v>43807</v>
      </c>
      <c r="D848" s="1" t="s">
        <v>64</v>
      </c>
      <c r="E848" s="22" t="s">
        <v>533</v>
      </c>
      <c r="F848">
        <v>12</v>
      </c>
      <c r="G848" t="s">
        <v>170</v>
      </c>
      <c r="H848" t="s">
        <v>40</v>
      </c>
      <c r="I848" s="10">
        <f>(C848-VLOOKUP(G848,Riders!$A$2:$E$7777,4,FALSE))/365</f>
        <v>21.147945205479452</v>
      </c>
      <c r="J848">
        <v>17</v>
      </c>
      <c r="K848">
        <v>2</v>
      </c>
      <c r="L848" s="15">
        <v>10.528</v>
      </c>
      <c r="M848" s="126">
        <f>IF(L848="","",3.6*200/(L848))</f>
        <v>68.389057750759875</v>
      </c>
      <c r="P848" s="126" t="str">
        <f>IF(O848="","",3.6*200/(O848))</f>
        <v/>
      </c>
      <c r="S848" s="126" t="str">
        <f>IF(R848="","",3.6*200/(R848))</f>
        <v/>
      </c>
    </row>
    <row r="849" spans="1:19">
      <c r="A849" s="1" t="s">
        <v>223</v>
      </c>
      <c r="B849" s="1">
        <v>2019</v>
      </c>
      <c r="C849" s="2">
        <v>43807</v>
      </c>
      <c r="D849" s="1" t="s">
        <v>64</v>
      </c>
      <c r="E849" s="22" t="s">
        <v>533</v>
      </c>
      <c r="F849">
        <v>1</v>
      </c>
      <c r="G849" t="s">
        <v>169</v>
      </c>
      <c r="H849" t="s">
        <v>80</v>
      </c>
      <c r="I849" s="10">
        <f>(C849-VLOOKUP(G849,Riders!$A$2:$E$7777,4,FALSE))/365</f>
        <v>29.452054794520549</v>
      </c>
      <c r="J849">
        <v>5</v>
      </c>
      <c r="K849">
        <v>1</v>
      </c>
      <c r="L849" s="15">
        <v>10.451000000000001</v>
      </c>
      <c r="M849" s="126">
        <f>IF(L849="","",3.6*200/(L849))</f>
        <v>68.892928906324755</v>
      </c>
      <c r="P849" s="126" t="str">
        <f>IF(O849="","",3.6*200/(O849))</f>
        <v/>
      </c>
      <c r="S849" s="126" t="str">
        <f>IF(R849="","",3.6*200/(R849))</f>
        <v/>
      </c>
    </row>
    <row r="850" spans="1:19">
      <c r="A850" s="1" t="s">
        <v>223</v>
      </c>
      <c r="B850" s="1">
        <v>2019</v>
      </c>
      <c r="C850" s="2">
        <v>43807</v>
      </c>
      <c r="D850" s="1" t="s">
        <v>64</v>
      </c>
      <c r="E850" s="22" t="s">
        <v>533</v>
      </c>
      <c r="F850">
        <v>1</v>
      </c>
      <c r="G850" t="s">
        <v>206</v>
      </c>
      <c r="H850" t="s">
        <v>56</v>
      </c>
      <c r="I850" s="10">
        <f>(C850-VLOOKUP(G850,Riders!$A$2:$E$7777,4,FALSE))/365</f>
        <v>26.210958904109589</v>
      </c>
      <c r="J850">
        <v>28</v>
      </c>
      <c r="K850">
        <v>2</v>
      </c>
      <c r="L850" s="15">
        <v>10.527000000000001</v>
      </c>
      <c r="M850" s="126">
        <f>IF(L850="","",3.6*200/(L850))</f>
        <v>68.395554288971212</v>
      </c>
      <c r="P850" s="126" t="str">
        <f>IF(O850="","",3.6*200/(O850))</f>
        <v/>
      </c>
      <c r="S850" s="126" t="str">
        <f>IF(R850="","",3.6*200/(R850))</f>
        <v/>
      </c>
    </row>
    <row r="851" spans="1:19">
      <c r="A851" s="1" t="s">
        <v>223</v>
      </c>
      <c r="B851" s="1">
        <v>2019</v>
      </c>
      <c r="C851" s="2">
        <v>43807</v>
      </c>
      <c r="D851" s="1" t="s">
        <v>64</v>
      </c>
      <c r="E851" s="22" t="s">
        <v>533</v>
      </c>
      <c r="F851">
        <v>2</v>
      </c>
      <c r="G851" t="s">
        <v>127</v>
      </c>
      <c r="H851" t="s">
        <v>33</v>
      </c>
      <c r="I851" s="10">
        <f>(C851-VLOOKUP(G851,Riders!$A$2:$E$7777,4,FALSE))/365</f>
        <v>28.416438356164385</v>
      </c>
      <c r="J851">
        <v>6</v>
      </c>
      <c r="K851">
        <v>1</v>
      </c>
      <c r="L851" s="15">
        <v>10.071999999999999</v>
      </c>
      <c r="M851" s="126">
        <f>IF(L851="","",3.6*200/(L851))</f>
        <v>71.485305798252583</v>
      </c>
      <c r="P851" s="126" t="str">
        <f>IF(O851="","",3.6*200/(O851))</f>
        <v/>
      </c>
      <c r="S851" s="126" t="str">
        <f>IF(R851="","",3.6*200/(R851))</f>
        <v/>
      </c>
    </row>
    <row r="852" spans="1:19">
      <c r="A852" s="1" t="s">
        <v>223</v>
      </c>
      <c r="B852" s="1">
        <v>2019</v>
      </c>
      <c r="C852" s="2">
        <v>43807</v>
      </c>
      <c r="D852" s="1" t="s">
        <v>64</v>
      </c>
      <c r="E852" s="22" t="s">
        <v>533</v>
      </c>
      <c r="F852">
        <v>2</v>
      </c>
      <c r="G852" t="s">
        <v>193</v>
      </c>
      <c r="H852" t="s">
        <v>748</v>
      </c>
      <c r="I852" s="10">
        <f>(C852-VLOOKUP(G852,Riders!$A$2:$E$7777,4,FALSE))/365</f>
        <v>30.736986301369864</v>
      </c>
      <c r="J852">
        <v>27</v>
      </c>
      <c r="K852">
        <v>2</v>
      </c>
      <c r="L852" s="15">
        <v>10.132999999999999</v>
      </c>
      <c r="M852" s="126">
        <f>IF(L852="","",3.6*200/(L852))</f>
        <v>71.054968913451106</v>
      </c>
      <c r="P852" s="126" t="str">
        <f>IF(O852="","",3.6*200/(O852))</f>
        <v/>
      </c>
      <c r="S852" s="126" t="str">
        <f>IF(R852="","",3.6*200/(R852))</f>
        <v/>
      </c>
    </row>
    <row r="853" spans="1:19">
      <c r="A853" s="1" t="s">
        <v>223</v>
      </c>
      <c r="B853" s="1">
        <v>2019</v>
      </c>
      <c r="C853" s="2">
        <v>43807</v>
      </c>
      <c r="D853" s="1" t="s">
        <v>64</v>
      </c>
      <c r="E853" s="22" t="s">
        <v>533</v>
      </c>
      <c r="F853">
        <v>3</v>
      </c>
      <c r="G853" t="s">
        <v>194</v>
      </c>
      <c r="H853" t="s">
        <v>50</v>
      </c>
      <c r="I853" s="10">
        <f>(C853-VLOOKUP(G853,Riders!$A$2:$E$7777,4,FALSE))/365</f>
        <v>31.945205479452056</v>
      </c>
      <c r="J853">
        <v>7</v>
      </c>
      <c r="K853">
        <v>1</v>
      </c>
      <c r="L853" s="15">
        <v>10.497</v>
      </c>
      <c r="M853" s="126">
        <f>IF(L853="","",3.6*200/(L853))</f>
        <v>68.591026007430699</v>
      </c>
      <c r="P853" s="126" t="str">
        <f>IF(O853="","",3.6*200/(O853))</f>
        <v/>
      </c>
      <c r="S853" s="126" t="str">
        <f>IF(R853="","",3.6*200/(R853))</f>
        <v/>
      </c>
    </row>
    <row r="854" spans="1:19">
      <c r="A854" s="1" t="s">
        <v>223</v>
      </c>
      <c r="B854" s="1">
        <v>2019</v>
      </c>
      <c r="C854" s="2">
        <v>43807</v>
      </c>
      <c r="D854" s="1" t="s">
        <v>64</v>
      </c>
      <c r="E854" s="22" t="s">
        <v>533</v>
      </c>
      <c r="F854">
        <v>3</v>
      </c>
      <c r="G854" t="s">
        <v>55</v>
      </c>
      <c r="H854" t="s">
        <v>56</v>
      </c>
      <c r="I854" s="10">
        <f>(C854-VLOOKUP(G854,Riders!$A$2:$E$7777,4,FALSE))/365</f>
        <v>19.904109589041095</v>
      </c>
      <c r="J854">
        <v>26</v>
      </c>
      <c r="K854">
        <v>2</v>
      </c>
      <c r="L854" s="15">
        <v>10.52</v>
      </c>
      <c r="M854" s="126">
        <f>IF(L854="","",3.6*200/(L854))</f>
        <v>68.441064638783274</v>
      </c>
      <c r="P854" s="126" t="str">
        <f>IF(O854="","",3.6*200/(O854))</f>
        <v/>
      </c>
      <c r="S854" s="126" t="str">
        <f>IF(R854="","",3.6*200/(R854))</f>
        <v/>
      </c>
    </row>
    <row r="855" spans="1:19">
      <c r="A855" s="1" t="s">
        <v>223</v>
      </c>
      <c r="B855" s="1">
        <v>2019</v>
      </c>
      <c r="C855" s="2">
        <v>43807</v>
      </c>
      <c r="D855" s="1" t="s">
        <v>64</v>
      </c>
      <c r="E855" s="22" t="s">
        <v>533</v>
      </c>
      <c r="F855">
        <v>4</v>
      </c>
      <c r="G855" t="s">
        <v>57</v>
      </c>
      <c r="H855" t="s">
        <v>35</v>
      </c>
      <c r="I855" s="10">
        <f>(C855-VLOOKUP(G855,Riders!$A$2:$E$7777,4,FALSE))/365</f>
        <v>26.07123287671233</v>
      </c>
      <c r="J855">
        <v>25</v>
      </c>
      <c r="K855">
        <v>2</v>
      </c>
      <c r="L855" s="15">
        <v>10.929</v>
      </c>
      <c r="M855" s="126">
        <f>IF(L855="","",3.6*200/(L855))</f>
        <v>65.879769420807023</v>
      </c>
      <c r="P855" s="126" t="str">
        <f>IF(O855="","",3.6*200/(O855))</f>
        <v/>
      </c>
      <c r="S855" s="126" t="str">
        <f>IF(R855="","",3.6*200/(R855))</f>
        <v/>
      </c>
    </row>
    <row r="856" spans="1:19">
      <c r="A856" s="1" t="s">
        <v>223</v>
      </c>
      <c r="B856" s="1">
        <v>2019</v>
      </c>
      <c r="C856" s="2">
        <v>43807</v>
      </c>
      <c r="D856" s="1" t="s">
        <v>64</v>
      </c>
      <c r="E856" s="22" t="s">
        <v>533</v>
      </c>
      <c r="F856">
        <v>5</v>
      </c>
      <c r="G856" t="s">
        <v>126</v>
      </c>
      <c r="H856" t="s">
        <v>102</v>
      </c>
      <c r="I856" s="10">
        <f>(C856-VLOOKUP(G856,Riders!$A$2:$E$7777,4,FALSE))/365</f>
        <v>21.221917808219178</v>
      </c>
      <c r="J856">
        <v>8</v>
      </c>
      <c r="K856">
        <v>1</v>
      </c>
      <c r="L856" s="15">
        <v>10.433</v>
      </c>
      <c r="M856" s="126">
        <f>IF(L856="","",3.6*200/(L856))</f>
        <v>69.011789514041979</v>
      </c>
      <c r="P856" s="126" t="str">
        <f>IF(O856="","",3.6*200/(O856))</f>
        <v/>
      </c>
      <c r="S856" s="126" t="str">
        <f>IF(R856="","",3.6*200/(R856))</f>
        <v/>
      </c>
    </row>
    <row r="857" spans="1:19">
      <c r="A857" s="1" t="s">
        <v>223</v>
      </c>
      <c r="B857" s="1">
        <v>2019</v>
      </c>
      <c r="C857" s="2">
        <v>43807</v>
      </c>
      <c r="D857" s="1" t="s">
        <v>64</v>
      </c>
      <c r="E857" s="22" t="s">
        <v>533</v>
      </c>
      <c r="F857">
        <v>5</v>
      </c>
      <c r="G857" t="s">
        <v>230</v>
      </c>
      <c r="H857" t="s">
        <v>210</v>
      </c>
      <c r="I857" s="10">
        <f>(C857-VLOOKUP(G857,Riders!$A$2:$E$7777,4,FALSE))/365</f>
        <v>20.969863013698632</v>
      </c>
      <c r="J857">
        <v>24</v>
      </c>
      <c r="K857">
        <v>2</v>
      </c>
      <c r="L857" s="15">
        <v>10.456999999999999</v>
      </c>
      <c r="M857" s="126">
        <f>IF(L857="","",3.6*200/(L857))</f>
        <v>68.853399636607065</v>
      </c>
      <c r="P857" s="126" t="str">
        <f>IF(O857="","",3.6*200/(O857))</f>
        <v/>
      </c>
      <c r="S857" s="126" t="str">
        <f>IF(R857="","",3.6*200/(R857))</f>
        <v/>
      </c>
    </row>
    <row r="858" spans="1:19">
      <c r="A858" s="1" t="s">
        <v>223</v>
      </c>
      <c r="B858" s="1">
        <v>2019</v>
      </c>
      <c r="C858" s="2">
        <v>43807</v>
      </c>
      <c r="D858" s="1" t="s">
        <v>64</v>
      </c>
      <c r="E858" s="22" t="s">
        <v>533</v>
      </c>
      <c r="F858">
        <v>6</v>
      </c>
      <c r="G858" t="s">
        <v>237</v>
      </c>
      <c r="H858" t="s">
        <v>196</v>
      </c>
      <c r="I858" s="10">
        <f>(C858-VLOOKUP(G858,Riders!$A$2:$E$7777,4,FALSE))/365</f>
        <v>32.227397260273975</v>
      </c>
      <c r="J858">
        <v>10</v>
      </c>
      <c r="K858">
        <v>1</v>
      </c>
      <c r="L858" s="15">
        <v>10.622999999999999</v>
      </c>
      <c r="M858" s="126">
        <f>IF(L858="","",3.6*200/(L858))</f>
        <v>67.777463993222256</v>
      </c>
      <c r="P858" s="126" t="str">
        <f>IF(O858="","",3.6*200/(O858))</f>
        <v/>
      </c>
      <c r="S858" s="126" t="str">
        <f>IF(R858="","",3.6*200/(R858))</f>
        <v/>
      </c>
    </row>
    <row r="859" spans="1:19">
      <c r="A859" s="1" t="s">
        <v>223</v>
      </c>
      <c r="B859" s="1">
        <v>2019</v>
      </c>
      <c r="C859" s="2">
        <v>43807</v>
      </c>
      <c r="D859" s="1" t="s">
        <v>64</v>
      </c>
      <c r="E859" s="22" t="s">
        <v>533</v>
      </c>
      <c r="F859">
        <v>6</v>
      </c>
      <c r="G859" t="s">
        <v>103</v>
      </c>
      <c r="H859" t="s">
        <v>37</v>
      </c>
      <c r="I859" s="10">
        <f>(C859-VLOOKUP(G859,Riders!$A$2:$E$7777,4,FALSE))/365</f>
        <v>20.936986301369863</v>
      </c>
      <c r="J859">
        <v>23</v>
      </c>
      <c r="K859">
        <v>2</v>
      </c>
      <c r="L859" s="15">
        <v>10.706999999999999</v>
      </c>
      <c r="M859" s="126">
        <f>IF(L859="","",3.6*200/(L859))</f>
        <v>67.245727094424211</v>
      </c>
      <c r="P859" s="126" t="str">
        <f>IF(O859="","",3.6*200/(O859))</f>
        <v/>
      </c>
      <c r="S859" s="126" t="str">
        <f>IF(R859="","",3.6*200/(R859))</f>
        <v/>
      </c>
    </row>
    <row r="860" spans="1:19">
      <c r="A860" s="1" t="s">
        <v>223</v>
      </c>
      <c r="B860" s="1">
        <v>2019</v>
      </c>
      <c r="C860" s="2">
        <v>43807</v>
      </c>
      <c r="D860" s="1" t="s">
        <v>64</v>
      </c>
      <c r="E860" s="22" t="s">
        <v>533</v>
      </c>
      <c r="F860">
        <v>7</v>
      </c>
      <c r="G860" t="s">
        <v>904</v>
      </c>
      <c r="H860" t="s">
        <v>33</v>
      </c>
      <c r="I860" s="10">
        <f>(C860-VLOOKUP(G860,Riders!$A$2:$E$7777,4,FALSE))/365</f>
        <v>28.81917808219178</v>
      </c>
      <c r="J860">
        <v>11</v>
      </c>
      <c r="K860">
        <v>1</v>
      </c>
      <c r="L860" s="15">
        <v>10.212999999999999</v>
      </c>
      <c r="M860" s="126">
        <f>IF(L860="","",3.6*200/(L860))</f>
        <v>70.498384412023896</v>
      </c>
      <c r="P860" s="126" t="str">
        <f>IF(O860="","",3.6*200/(O860))</f>
        <v/>
      </c>
      <c r="S860" s="126" t="str">
        <f>IF(R860="","",3.6*200/(R860))</f>
        <v/>
      </c>
    </row>
    <row r="861" spans="1:19">
      <c r="A861" s="1" t="s">
        <v>223</v>
      </c>
      <c r="B861" s="1">
        <v>2019</v>
      </c>
      <c r="C861" s="2">
        <v>43807</v>
      </c>
      <c r="D861" s="1" t="s">
        <v>64</v>
      </c>
      <c r="E861" s="22" t="s">
        <v>533</v>
      </c>
      <c r="F861">
        <v>7</v>
      </c>
      <c r="G861" t="s">
        <v>211</v>
      </c>
      <c r="H861" t="s">
        <v>40</v>
      </c>
      <c r="I861" s="10">
        <f>(C861-VLOOKUP(G861,Riders!$A$2:$E$7777,4,FALSE))/365</f>
        <v>28.550684931506851</v>
      </c>
      <c r="J861">
        <v>22</v>
      </c>
      <c r="K861">
        <v>2</v>
      </c>
      <c r="L861" s="15">
        <v>10.286999999999999</v>
      </c>
      <c r="M861" s="126">
        <f>IF(L861="","",3.6*200/(L861))</f>
        <v>69.9912510936133</v>
      </c>
      <c r="P861" s="126" t="str">
        <f>IF(O861="","",3.6*200/(O861))</f>
        <v/>
      </c>
      <c r="S861" s="126" t="str">
        <f>IF(R861="","",3.6*200/(R861))</f>
        <v/>
      </c>
    </row>
    <row r="862" spans="1:19">
      <c r="A862" s="1" t="s">
        <v>223</v>
      </c>
      <c r="B862" s="1">
        <v>2019</v>
      </c>
      <c r="C862" s="2">
        <v>43807</v>
      </c>
      <c r="D862" s="1" t="s">
        <v>64</v>
      </c>
      <c r="E862" s="22" t="s">
        <v>533</v>
      </c>
      <c r="F862">
        <v>8</v>
      </c>
      <c r="G862" t="s">
        <v>104</v>
      </c>
      <c r="H862" t="s">
        <v>100</v>
      </c>
      <c r="I862" s="10">
        <f>(C862-VLOOKUP(G862,Riders!$A$2:$E$7777,4,FALSE))/365</f>
        <v>27.306849315068494</v>
      </c>
      <c r="J862">
        <v>12</v>
      </c>
      <c r="K862">
        <v>1</v>
      </c>
      <c r="L862" s="15">
        <v>10.278</v>
      </c>
      <c r="M862" s="126">
        <f>IF(L862="","",3.6*200/(L862))</f>
        <v>70.052539404553414</v>
      </c>
      <c r="P862" s="126" t="str">
        <f>IF(O862="","",3.6*200/(O862))</f>
        <v/>
      </c>
      <c r="S862" s="126" t="str">
        <f>IF(R862="","",3.6*200/(R862))</f>
        <v/>
      </c>
    </row>
    <row r="863" spans="1:19">
      <c r="A863" s="1" t="s">
        <v>223</v>
      </c>
      <c r="B863" s="1">
        <v>2019</v>
      </c>
      <c r="C863" s="2">
        <v>43807</v>
      </c>
      <c r="D863" s="1" t="s">
        <v>64</v>
      </c>
      <c r="E863" s="22" t="s">
        <v>533</v>
      </c>
      <c r="F863">
        <v>8</v>
      </c>
      <c r="G863" t="s">
        <v>94</v>
      </c>
      <c r="H863" t="s">
        <v>26</v>
      </c>
      <c r="I863" s="10">
        <f>(C863-VLOOKUP(G863,Riders!$A$2:$E$7777,4,FALSE))/365</f>
        <v>20.893150684931506</v>
      </c>
      <c r="J863">
        <v>21</v>
      </c>
      <c r="K863">
        <v>2</v>
      </c>
      <c r="L863" s="15">
        <v>10.278</v>
      </c>
      <c r="M863" s="126">
        <f>IF(L863="","",3.6*200/(L863))</f>
        <v>70.052539404553414</v>
      </c>
      <c r="P863" s="126" t="str">
        <f>IF(O863="","",3.6*200/(O863))</f>
        <v/>
      </c>
      <c r="S863" s="126" t="str">
        <f>IF(R863="","",3.6*200/(R863))</f>
        <v/>
      </c>
    </row>
    <row r="864" spans="1:19">
      <c r="A864" s="1" t="s">
        <v>223</v>
      </c>
      <c r="B864" s="1">
        <v>2019</v>
      </c>
      <c r="C864" s="2">
        <v>43807</v>
      </c>
      <c r="D864" s="1" t="s">
        <v>64</v>
      </c>
      <c r="E864" s="22" t="s">
        <v>533</v>
      </c>
      <c r="F864">
        <v>9</v>
      </c>
      <c r="G864" t="s">
        <v>98</v>
      </c>
      <c r="H864" t="s">
        <v>42</v>
      </c>
      <c r="I864" s="10">
        <f>(C864-VLOOKUP(G864,Riders!$A$2:$E$7777,4,FALSE))/365</f>
        <v>21.126027397260273</v>
      </c>
      <c r="J864">
        <v>13</v>
      </c>
      <c r="K864">
        <v>1</v>
      </c>
      <c r="L864" s="15">
        <v>10.327999999999999</v>
      </c>
      <c r="M864" s="126">
        <f>IF(L864="","",3.6*200/(L864))</f>
        <v>69.713400464756006</v>
      </c>
      <c r="P864" s="126" t="str">
        <f>IF(O864="","",3.6*200/(O864))</f>
        <v/>
      </c>
      <c r="S864" s="126" t="str">
        <f>IF(R864="","",3.6*200/(R864))</f>
        <v/>
      </c>
    </row>
    <row r="865" spans="1:19">
      <c r="A865" s="1" t="s">
        <v>223</v>
      </c>
      <c r="B865" s="1">
        <v>2019</v>
      </c>
      <c r="C865" s="2">
        <v>43807</v>
      </c>
      <c r="D865" s="1" t="s">
        <v>64</v>
      </c>
      <c r="E865" s="22" t="s">
        <v>533</v>
      </c>
      <c r="F865">
        <v>9</v>
      </c>
      <c r="G865" t="s">
        <v>213</v>
      </c>
      <c r="H865" t="s">
        <v>214</v>
      </c>
      <c r="I865" s="10">
        <f>(C865-VLOOKUP(G865,Riders!$A$2:$E$7777,4,FALSE))/365</f>
        <v>27.687671232876713</v>
      </c>
      <c r="J865">
        <v>20</v>
      </c>
      <c r="K865">
        <v>2</v>
      </c>
      <c r="L865" s="15">
        <v>10.427</v>
      </c>
      <c r="M865" s="126">
        <f>IF(L865="","",3.6*200/(L865))</f>
        <v>69.051500911096198</v>
      </c>
      <c r="P865" s="126" t="str">
        <f>IF(O865="","",3.6*200/(O865))</f>
        <v/>
      </c>
      <c r="S865" s="126" t="str">
        <f>IF(R865="","",3.6*200/(R865))</f>
        <v/>
      </c>
    </row>
    <row r="866" spans="1:19">
      <c r="A866" s="1" t="s">
        <v>223</v>
      </c>
      <c r="B866" s="1">
        <v>2019</v>
      </c>
      <c r="C866" s="2">
        <v>43807</v>
      </c>
      <c r="D866" s="1" t="s">
        <v>64</v>
      </c>
      <c r="E866" s="22" t="s">
        <v>533</v>
      </c>
      <c r="F866">
        <v>10</v>
      </c>
      <c r="G866" t="s">
        <v>172</v>
      </c>
      <c r="H866" t="s">
        <v>35</v>
      </c>
      <c r="I866" s="10">
        <f>(C866-VLOOKUP(G866,Riders!$A$2:$E$7777,4,FALSE))/365</f>
        <v>29.580821917808219</v>
      </c>
      <c r="J866">
        <v>14</v>
      </c>
      <c r="K866">
        <v>1</v>
      </c>
      <c r="L866" s="15">
        <v>10.343999999999999</v>
      </c>
      <c r="M866" s="126">
        <f>IF(L866="","",3.6*200/(L866))</f>
        <v>69.60556844547564</v>
      </c>
      <c r="P866" s="126" t="str">
        <f>IF(O866="","",3.6*200/(O866))</f>
        <v/>
      </c>
      <c r="S866" s="126" t="str">
        <f>IF(R866="","",3.6*200/(R866))</f>
        <v/>
      </c>
    </row>
    <row r="867" spans="1:19">
      <c r="A867" s="1" t="s">
        <v>223</v>
      </c>
      <c r="B867" s="1">
        <v>2019</v>
      </c>
      <c r="C867" s="2">
        <v>43807</v>
      </c>
      <c r="D867" s="1" t="s">
        <v>64</v>
      </c>
      <c r="E867" s="22" t="s">
        <v>533</v>
      </c>
      <c r="F867">
        <v>10</v>
      </c>
      <c r="G867" t="s">
        <v>48</v>
      </c>
      <c r="H867" t="s">
        <v>42</v>
      </c>
      <c r="I867" s="10">
        <f>(C867-VLOOKUP(G867,Riders!$A$2:$E$7777,4,FALSE))/365</f>
        <v>25.402739726027399</v>
      </c>
      <c r="J867">
        <v>19</v>
      </c>
      <c r="K867">
        <v>2</v>
      </c>
      <c r="L867" s="15">
        <v>10.363</v>
      </c>
      <c r="M867" s="126">
        <f>IF(L867="","",3.6*200/(L867))</f>
        <v>69.477950400463186</v>
      </c>
      <c r="P867" s="126" t="str">
        <f>IF(O867="","",3.6*200/(O867))</f>
        <v/>
      </c>
      <c r="S867" s="126" t="str">
        <f>IF(R867="","",3.6*200/(R867))</f>
        <v/>
      </c>
    </row>
    <row r="868" spans="1:19">
      <c r="A868" s="1" t="s">
        <v>223</v>
      </c>
      <c r="B868" s="1">
        <v>2019</v>
      </c>
      <c r="C868" s="2">
        <v>43807</v>
      </c>
      <c r="D868" s="1" t="s">
        <v>64</v>
      </c>
      <c r="E868" s="22" t="s">
        <v>533</v>
      </c>
      <c r="F868">
        <v>11</v>
      </c>
      <c r="G868" t="s">
        <v>787</v>
      </c>
      <c r="H868" t="s">
        <v>196</v>
      </c>
      <c r="I868" s="10">
        <f>(C868-VLOOKUP(G868,Riders!$A$2:$E$7777,4,FALSE))/365</f>
        <v>25.775342465753425</v>
      </c>
      <c r="J868">
        <v>15</v>
      </c>
      <c r="K868">
        <v>1</v>
      </c>
      <c r="L868" s="15">
        <v>10.098000000000001</v>
      </c>
      <c r="M868" s="126">
        <f>IF(L868="","",3.6*200/(L868))</f>
        <v>71.301247771836003</v>
      </c>
      <c r="P868" s="126" t="str">
        <f>IF(O868="","",3.6*200/(O868))</f>
        <v/>
      </c>
      <c r="S868" s="126" t="str">
        <f>IF(R868="","",3.6*200/(R868))</f>
        <v/>
      </c>
    </row>
    <row r="869" spans="1:19">
      <c r="A869" s="1" t="s">
        <v>223</v>
      </c>
      <c r="B869" s="1">
        <v>2019</v>
      </c>
      <c r="C869" s="2">
        <v>43807</v>
      </c>
      <c r="D869" s="1" t="s">
        <v>64</v>
      </c>
      <c r="E869" s="22" t="s">
        <v>533</v>
      </c>
      <c r="F869">
        <v>11</v>
      </c>
      <c r="G869" t="s">
        <v>91</v>
      </c>
      <c r="H869" t="s">
        <v>896</v>
      </c>
      <c r="I869" s="10">
        <f>(C869-VLOOKUP(G869,Riders!$A$2:$E$7777,4,FALSE))/365</f>
        <v>24.049315068493151</v>
      </c>
      <c r="J869">
        <v>18</v>
      </c>
      <c r="K869">
        <v>2</v>
      </c>
      <c r="L869" s="15">
        <v>10.272</v>
      </c>
      <c r="M869" s="126">
        <f>IF(L869="","",3.6*200/(L869))</f>
        <v>70.09345794392523</v>
      </c>
      <c r="P869" s="126" t="str">
        <f>IF(O869="","",3.6*200/(O869))</f>
        <v/>
      </c>
      <c r="S869" s="126" t="str">
        <f>IF(R869="","",3.6*200/(R869))</f>
        <v/>
      </c>
    </row>
    <row r="870" spans="1:19">
      <c r="A870" s="1" t="s">
        <v>223</v>
      </c>
      <c r="B870" s="1">
        <v>2019</v>
      </c>
      <c r="C870" s="2">
        <v>43807</v>
      </c>
      <c r="D870" s="1" t="s">
        <v>64</v>
      </c>
      <c r="E870" s="22" t="s">
        <v>533</v>
      </c>
      <c r="F870">
        <v>12</v>
      </c>
      <c r="G870" t="s">
        <v>181</v>
      </c>
      <c r="H870" t="s">
        <v>32</v>
      </c>
      <c r="I870" s="10">
        <f>(C870-VLOOKUP(G870,Riders!$A$2:$E$7777,4,FALSE))/365</f>
        <v>28.449315068493149</v>
      </c>
      <c r="J870">
        <v>16</v>
      </c>
      <c r="K870">
        <v>1</v>
      </c>
      <c r="L870" s="15">
        <v>10.512</v>
      </c>
      <c r="M870" s="126">
        <f>IF(L870="","",3.6*200/(L870))</f>
        <v>68.493150684931507</v>
      </c>
      <c r="P870" s="126" t="str">
        <f>IF(O870="","",3.6*200/(O870))</f>
        <v/>
      </c>
      <c r="S870" s="126" t="str">
        <f>IF(R870="","",3.6*200/(R870))</f>
        <v/>
      </c>
    </row>
    <row r="871" spans="1:19">
      <c r="A871" s="1" t="s">
        <v>223</v>
      </c>
      <c r="B871" s="1">
        <v>2019</v>
      </c>
      <c r="C871" s="2">
        <v>43807</v>
      </c>
      <c r="D871" s="1" t="s">
        <v>64</v>
      </c>
      <c r="E871" s="22" t="s">
        <v>533</v>
      </c>
      <c r="F871">
        <v>4</v>
      </c>
      <c r="G871" t="s">
        <v>106</v>
      </c>
      <c r="H871" t="s">
        <v>107</v>
      </c>
      <c r="I871" s="10">
        <f>(C871-VLOOKUP(G871,Riders!$A$2:$E$7777,4,FALSE))/365</f>
        <v>26.153424657534245</v>
      </c>
      <c r="J871">
        <v>9</v>
      </c>
      <c r="K871">
        <v>1</v>
      </c>
      <c r="L871" s="15">
        <v>10.927</v>
      </c>
      <c r="M871" s="126">
        <f>IF(L871="","",3.6*200/(L871))</f>
        <v>65.891827583051153</v>
      </c>
      <c r="P871" s="126" t="str">
        <f>IF(O871="","",3.6*200/(O871))</f>
        <v/>
      </c>
      <c r="S871" s="126" t="str">
        <f>IF(R871="","",3.6*200/(R871))</f>
        <v/>
      </c>
    </row>
    <row r="872" spans="1:19">
      <c r="A872" s="1" t="s">
        <v>223</v>
      </c>
      <c r="B872" s="1">
        <v>2019</v>
      </c>
      <c r="C872" s="2">
        <v>43807</v>
      </c>
      <c r="D872" s="1" t="s">
        <v>64</v>
      </c>
      <c r="E872" s="22" t="s">
        <v>536</v>
      </c>
      <c r="F872">
        <v>1</v>
      </c>
      <c r="G872" t="s">
        <v>200</v>
      </c>
      <c r="H872" t="s">
        <v>44</v>
      </c>
      <c r="I872" s="10">
        <f>(C872-VLOOKUP(G872,Riders!$A$2:$E$7777,4,FALSE))/365</f>
        <v>24.402739726027399</v>
      </c>
      <c r="J872">
        <v>1</v>
      </c>
      <c r="K872">
        <v>1</v>
      </c>
      <c r="L872" s="15">
        <v>10.317</v>
      </c>
      <c r="M872" s="126">
        <f>IF(L872="","",3.6*200/(L872))</f>
        <v>69.787728990985755</v>
      </c>
      <c r="P872" s="126" t="str">
        <f>IF(O872="","",3.6*200/(O872))</f>
        <v/>
      </c>
      <c r="S872" s="126" t="str">
        <f>IF(R872="","",3.6*200/(R872))</f>
        <v/>
      </c>
    </row>
    <row r="873" spans="1:19">
      <c r="A873" s="1" t="s">
        <v>223</v>
      </c>
      <c r="B873" s="1">
        <v>2019</v>
      </c>
      <c r="C873" s="2">
        <v>43807</v>
      </c>
      <c r="D873" s="1" t="s">
        <v>64</v>
      </c>
      <c r="E873" s="22" t="s">
        <v>536</v>
      </c>
      <c r="F873">
        <v>1</v>
      </c>
      <c r="G873" t="s">
        <v>181</v>
      </c>
      <c r="H873" t="s">
        <v>32</v>
      </c>
      <c r="I873" s="10">
        <f>(C873-VLOOKUP(G873,Riders!$A$2:$E$7777,4,FALSE))/365</f>
        <v>28.449315068493149</v>
      </c>
      <c r="J873">
        <v>16</v>
      </c>
      <c r="K873">
        <v>2</v>
      </c>
      <c r="L873" s="15">
        <v>10.418000000000001</v>
      </c>
      <c r="M873" s="126">
        <f>IF(L873="","",3.6*200/(L873))</f>
        <v>69.111153772317138</v>
      </c>
      <c r="P873" s="126" t="str">
        <f>IF(O873="","",3.6*200/(O873))</f>
        <v/>
      </c>
      <c r="S873" s="126" t="str">
        <f>IF(R873="","",3.6*200/(R873))</f>
        <v/>
      </c>
    </row>
    <row r="874" spans="1:19">
      <c r="A874" s="1" t="s">
        <v>223</v>
      </c>
      <c r="B874" s="1">
        <v>2019</v>
      </c>
      <c r="C874" s="2">
        <v>43807</v>
      </c>
      <c r="D874" s="1" t="s">
        <v>64</v>
      </c>
      <c r="E874" s="22" t="s">
        <v>536</v>
      </c>
      <c r="F874">
        <v>2</v>
      </c>
      <c r="G874" t="s">
        <v>255</v>
      </c>
      <c r="H874" t="s">
        <v>30</v>
      </c>
      <c r="I874" s="10">
        <f>(C874-VLOOKUP(G874,Riders!$A$2:$E$7777,4,FALSE))/365</f>
        <v>29.947945205479453</v>
      </c>
      <c r="J874">
        <v>2</v>
      </c>
      <c r="K874">
        <v>1</v>
      </c>
      <c r="L874" s="15">
        <v>10.125</v>
      </c>
      <c r="M874" s="126">
        <f>IF(L874="","",3.6*200/(L874))</f>
        <v>71.111111111111114</v>
      </c>
      <c r="P874" s="126" t="str">
        <f>IF(O874="","",3.6*200/(O874))</f>
        <v/>
      </c>
      <c r="S874" s="126" t="str">
        <f>IF(R874="","",3.6*200/(R874))</f>
        <v/>
      </c>
    </row>
    <row r="875" spans="1:19">
      <c r="A875" s="1" t="s">
        <v>223</v>
      </c>
      <c r="B875" s="1">
        <v>2019</v>
      </c>
      <c r="C875" s="2">
        <v>43807</v>
      </c>
      <c r="D875" s="1" t="s">
        <v>64</v>
      </c>
      <c r="E875" s="22" t="s">
        <v>536</v>
      </c>
      <c r="F875">
        <v>2</v>
      </c>
      <c r="G875" t="s">
        <v>787</v>
      </c>
      <c r="H875" t="s">
        <v>196</v>
      </c>
      <c r="I875" s="10">
        <f>(C875-VLOOKUP(G875,Riders!$A$2:$E$7777,4,FALSE))/365</f>
        <v>25.775342465753425</v>
      </c>
      <c r="J875">
        <v>15</v>
      </c>
      <c r="K875">
        <v>2</v>
      </c>
      <c r="L875" s="15">
        <v>10.207000000000001</v>
      </c>
      <c r="M875" s="126">
        <f>IF(L875="","",3.6*200/(L875))</f>
        <v>70.539825609875564</v>
      </c>
      <c r="P875" s="126" t="str">
        <f>IF(O875="","",3.6*200/(O875))</f>
        <v/>
      </c>
      <c r="S875" s="126" t="str">
        <f>IF(R875="","",3.6*200/(R875))</f>
        <v/>
      </c>
    </row>
    <row r="876" spans="1:19">
      <c r="A876" s="1" t="s">
        <v>223</v>
      </c>
      <c r="B876" s="1">
        <v>2019</v>
      </c>
      <c r="C876" s="2">
        <v>43807</v>
      </c>
      <c r="D876" s="1" t="s">
        <v>64</v>
      </c>
      <c r="E876" s="22" t="s">
        <v>536</v>
      </c>
      <c r="F876">
        <v>3</v>
      </c>
      <c r="G876" t="s">
        <v>240</v>
      </c>
      <c r="H876" t="s">
        <v>100</v>
      </c>
      <c r="I876" s="10">
        <f>(C876-VLOOKUP(G876,Riders!$A$2:$E$7777,4,FALSE))/365</f>
        <v>26.780821917808218</v>
      </c>
      <c r="J876">
        <v>4</v>
      </c>
      <c r="K876">
        <v>1</v>
      </c>
      <c r="L876" s="15">
        <v>10.180999999999999</v>
      </c>
      <c r="M876" s="126">
        <f>IF(L876="","",3.6*200/(L876))</f>
        <v>70.719968568902857</v>
      </c>
      <c r="P876" s="126" t="str">
        <f>IF(O876="","",3.6*200/(O876))</f>
        <v/>
      </c>
      <c r="S876" s="126" t="str">
        <f>IF(R876="","",3.6*200/(R876))</f>
        <v/>
      </c>
    </row>
    <row r="877" spans="1:19">
      <c r="A877" s="1" t="s">
        <v>223</v>
      </c>
      <c r="B877" s="1">
        <v>2019</v>
      </c>
      <c r="C877" s="2">
        <v>43807</v>
      </c>
      <c r="D877" s="1" t="s">
        <v>64</v>
      </c>
      <c r="E877" s="22" t="s">
        <v>536</v>
      </c>
      <c r="F877">
        <v>3</v>
      </c>
      <c r="G877" t="s">
        <v>172</v>
      </c>
      <c r="H877" t="s">
        <v>35</v>
      </c>
      <c r="I877" s="10">
        <f>(C877-VLOOKUP(G877,Riders!$A$2:$E$7777,4,FALSE))/365</f>
        <v>29.580821917808219</v>
      </c>
      <c r="J877">
        <v>14</v>
      </c>
      <c r="K877">
        <v>2</v>
      </c>
      <c r="L877" s="15">
        <v>10.507</v>
      </c>
      <c r="M877" s="126">
        <f>IF(L877="","",3.6*200/(L877))</f>
        <v>68.525744741600846</v>
      </c>
      <c r="P877" s="126" t="str">
        <f>IF(O877="","",3.6*200/(O877))</f>
        <v/>
      </c>
      <c r="S877" s="126" t="str">
        <f>IF(R877="","",3.6*200/(R877))</f>
        <v/>
      </c>
    </row>
    <row r="878" spans="1:19">
      <c r="A878" s="1" t="s">
        <v>223</v>
      </c>
      <c r="B878" s="1">
        <v>2019</v>
      </c>
      <c r="C878" s="2">
        <v>43807</v>
      </c>
      <c r="D878" s="1" t="s">
        <v>64</v>
      </c>
      <c r="E878" s="22" t="s">
        <v>536</v>
      </c>
      <c r="F878">
        <v>4</v>
      </c>
      <c r="G878" t="s">
        <v>191</v>
      </c>
      <c r="H878" t="s">
        <v>30</v>
      </c>
      <c r="I878" s="10">
        <f>(C878-VLOOKUP(G878,Riders!$A$2:$E$7777,4,FALSE))/365</f>
        <v>33.890410958904113</v>
      </c>
      <c r="J878">
        <v>3</v>
      </c>
      <c r="K878">
        <v>1</v>
      </c>
      <c r="L878" s="15">
        <v>10.199</v>
      </c>
      <c r="M878" s="126">
        <f>IF(L878="","",3.6*200/(L878))</f>
        <v>70.595156387881161</v>
      </c>
      <c r="P878" s="126" t="str">
        <f>IF(O878="","",3.6*200/(O878))</f>
        <v/>
      </c>
      <c r="S878" s="126" t="str">
        <f>IF(R878="","",3.6*200/(R878))</f>
        <v/>
      </c>
    </row>
    <row r="879" spans="1:19">
      <c r="A879" s="1" t="s">
        <v>223</v>
      </c>
      <c r="B879" s="1">
        <v>2019</v>
      </c>
      <c r="C879" s="2">
        <v>43807</v>
      </c>
      <c r="D879" s="1" t="s">
        <v>64</v>
      </c>
      <c r="E879" s="22" t="s">
        <v>536</v>
      </c>
      <c r="F879">
        <v>4</v>
      </c>
      <c r="G879" t="s">
        <v>98</v>
      </c>
      <c r="H879" t="s">
        <v>42</v>
      </c>
      <c r="I879" s="10">
        <f>(C879-VLOOKUP(G879,Riders!$A$2:$E$7777,4,FALSE))/365</f>
        <v>21.126027397260273</v>
      </c>
      <c r="J879">
        <v>13</v>
      </c>
      <c r="K879">
        <v>2</v>
      </c>
      <c r="L879" s="15">
        <v>10.304</v>
      </c>
      <c r="M879" s="126">
        <f>IF(L879="","",3.6*200/(L879))</f>
        <v>69.875776397515523</v>
      </c>
      <c r="P879" s="126" t="str">
        <f>IF(O879="","",3.6*200/(O879))</f>
        <v/>
      </c>
      <c r="S879" s="126" t="str">
        <f>IF(R879="","",3.6*200/(R879))</f>
        <v/>
      </c>
    </row>
    <row r="880" spans="1:19">
      <c r="A880" s="1" t="s">
        <v>223</v>
      </c>
      <c r="B880" s="1">
        <v>2019</v>
      </c>
      <c r="C880" s="2">
        <v>43807</v>
      </c>
      <c r="D880" s="1" t="s">
        <v>64</v>
      </c>
      <c r="E880" s="22" t="s">
        <v>536</v>
      </c>
      <c r="F880">
        <v>5</v>
      </c>
      <c r="G880" t="s">
        <v>169</v>
      </c>
      <c r="H880" t="s">
        <v>80</v>
      </c>
      <c r="I880" s="10">
        <f>(C880-VLOOKUP(G880,Riders!$A$2:$E$7777,4,FALSE))/365</f>
        <v>29.452054794520549</v>
      </c>
      <c r="J880">
        <v>5</v>
      </c>
      <c r="K880">
        <v>1</v>
      </c>
      <c r="L880" s="15">
        <v>10.523999999999999</v>
      </c>
      <c r="M880" s="126">
        <f>IF(L880="","",3.6*200/(L880))</f>
        <v>68.415051311288494</v>
      </c>
      <c r="P880" s="126" t="str">
        <f>IF(O880="","",3.6*200/(O880))</f>
        <v/>
      </c>
      <c r="S880" s="126" t="str">
        <f>IF(R880="","",3.6*200/(R880))</f>
        <v/>
      </c>
    </row>
    <row r="881" spans="1:19">
      <c r="A881" s="1" t="s">
        <v>223</v>
      </c>
      <c r="B881" s="1">
        <v>2019</v>
      </c>
      <c r="C881" s="2">
        <v>43807</v>
      </c>
      <c r="D881" s="1" t="s">
        <v>64</v>
      </c>
      <c r="E881" s="22" t="s">
        <v>536</v>
      </c>
      <c r="F881">
        <v>5</v>
      </c>
      <c r="G881" t="s">
        <v>104</v>
      </c>
      <c r="H881" t="s">
        <v>100</v>
      </c>
      <c r="I881" s="10">
        <f>(C881-VLOOKUP(G881,Riders!$A$2:$E$7777,4,FALSE))/365</f>
        <v>27.306849315068494</v>
      </c>
      <c r="J881">
        <v>12</v>
      </c>
      <c r="K881">
        <v>2</v>
      </c>
      <c r="L881" s="15">
        <v>10.54</v>
      </c>
      <c r="M881" s="126">
        <f>IF(L881="","",3.6*200/(L881))</f>
        <v>68.311195445920305</v>
      </c>
      <c r="P881" s="126" t="str">
        <f>IF(O881="","",3.6*200/(O881))</f>
        <v/>
      </c>
      <c r="S881" s="126" t="str">
        <f>IF(R881="","",3.6*200/(R881))</f>
        <v/>
      </c>
    </row>
    <row r="882" spans="1:19">
      <c r="A882" s="1" t="s">
        <v>223</v>
      </c>
      <c r="B882" s="1">
        <v>2019</v>
      </c>
      <c r="C882" s="2">
        <v>43807</v>
      </c>
      <c r="D882" s="1" t="s">
        <v>64</v>
      </c>
      <c r="E882" s="22" t="s">
        <v>536</v>
      </c>
      <c r="F882">
        <v>6</v>
      </c>
      <c r="G882" t="s">
        <v>127</v>
      </c>
      <c r="H882" t="s">
        <v>33</v>
      </c>
      <c r="I882" s="10">
        <f>(C882-VLOOKUP(G882,Riders!$A$2:$E$7777,4,FALSE))/365</f>
        <v>28.416438356164385</v>
      </c>
      <c r="J882">
        <v>6</v>
      </c>
      <c r="K882">
        <v>1</v>
      </c>
      <c r="L882" s="15">
        <v>10.109</v>
      </c>
      <c r="M882" s="126">
        <f>IF(L882="","",3.6*200/(L882))</f>
        <v>71.223662083292112</v>
      </c>
      <c r="P882" s="126" t="str">
        <f>IF(O882="","",3.6*200/(O882))</f>
        <v/>
      </c>
      <c r="S882" s="126" t="str">
        <f>IF(R882="","",3.6*200/(R882))</f>
        <v/>
      </c>
    </row>
    <row r="883" spans="1:19">
      <c r="A883" s="1" t="s">
        <v>223</v>
      </c>
      <c r="B883" s="1">
        <v>2019</v>
      </c>
      <c r="C883" s="2">
        <v>43807</v>
      </c>
      <c r="D883" s="1" t="s">
        <v>64</v>
      </c>
      <c r="E883" s="22" t="s">
        <v>536</v>
      </c>
      <c r="F883">
        <v>6</v>
      </c>
      <c r="G883" t="s">
        <v>904</v>
      </c>
      <c r="H883" t="s">
        <v>33</v>
      </c>
      <c r="I883" s="10">
        <f>(C883-VLOOKUP(G883,Riders!$A$2:$E$7777,4,FALSE))/365</f>
        <v>28.81917808219178</v>
      </c>
      <c r="J883">
        <v>11</v>
      </c>
      <c r="K883">
        <v>2</v>
      </c>
      <c r="L883" s="15">
        <v>10.6</v>
      </c>
      <c r="M883" s="126">
        <f>IF(L883="","",3.6*200/(L883))</f>
        <v>67.924528301886795</v>
      </c>
      <c r="P883" s="126" t="str">
        <f>IF(O883="","",3.6*200/(O883))</f>
        <v/>
      </c>
      <c r="S883" s="126" t="str">
        <f>IF(R883="","",3.6*200/(R883))</f>
        <v/>
      </c>
    </row>
    <row r="884" spans="1:19">
      <c r="A884" s="1" t="s">
        <v>223</v>
      </c>
      <c r="B884" s="1">
        <v>2019</v>
      </c>
      <c r="C884" s="2">
        <v>43807</v>
      </c>
      <c r="D884" s="1" t="s">
        <v>64</v>
      </c>
      <c r="E884" s="22" t="s">
        <v>536</v>
      </c>
      <c r="F884">
        <v>7</v>
      </c>
      <c r="G884" t="s">
        <v>194</v>
      </c>
      <c r="H884" t="s">
        <v>50</v>
      </c>
      <c r="I884" s="10">
        <f>(C884-VLOOKUP(G884,Riders!$A$2:$E$7777,4,FALSE))/365</f>
        <v>31.945205479452056</v>
      </c>
      <c r="J884">
        <v>7</v>
      </c>
      <c r="K884">
        <v>1</v>
      </c>
      <c r="L884" s="15">
        <v>10.201000000000001</v>
      </c>
      <c r="M884" s="126">
        <f>IF(L884="","",3.6*200/(L884))</f>
        <v>70.581315557298296</v>
      </c>
      <c r="P884" s="126" t="str">
        <f>IF(O884="","",3.6*200/(O884))</f>
        <v/>
      </c>
      <c r="S884" s="126" t="str">
        <f>IF(R884="","",3.6*200/(R884))</f>
        <v/>
      </c>
    </row>
    <row r="885" spans="1:19">
      <c r="A885" s="1" t="s">
        <v>223</v>
      </c>
      <c r="B885" s="1">
        <v>2019</v>
      </c>
      <c r="C885" s="2">
        <v>43807</v>
      </c>
      <c r="D885" s="1" t="s">
        <v>64</v>
      </c>
      <c r="E885" s="22" t="s">
        <v>536</v>
      </c>
      <c r="F885">
        <v>7</v>
      </c>
      <c r="G885" t="s">
        <v>237</v>
      </c>
      <c r="H885" t="s">
        <v>196</v>
      </c>
      <c r="I885" s="10">
        <f>(C885-VLOOKUP(G885,Riders!$A$2:$E$7777,4,FALSE))/365</f>
        <v>32.227397260273975</v>
      </c>
      <c r="J885">
        <v>10</v>
      </c>
      <c r="K885">
        <v>2</v>
      </c>
      <c r="L885" s="15">
        <v>10.280000000000001</v>
      </c>
      <c r="M885" s="126">
        <f>IF(L885="","",3.6*200/(L885))</f>
        <v>70.038910505836569</v>
      </c>
      <c r="P885" s="126" t="str">
        <f>IF(O885="","",3.6*200/(O885))</f>
        <v/>
      </c>
      <c r="S885" s="126" t="str">
        <f>IF(R885="","",3.6*200/(R885))</f>
        <v/>
      </c>
    </row>
    <row r="886" spans="1:19">
      <c r="A886" s="1" t="s">
        <v>223</v>
      </c>
      <c r="B886" s="1">
        <v>2019</v>
      </c>
      <c r="C886" s="2">
        <v>43807</v>
      </c>
      <c r="D886" s="1" t="s">
        <v>64</v>
      </c>
      <c r="E886" s="22" t="s">
        <v>536</v>
      </c>
      <c r="F886">
        <v>8</v>
      </c>
      <c r="G886" t="s">
        <v>126</v>
      </c>
      <c r="H886" t="s">
        <v>102</v>
      </c>
      <c r="I886" s="10">
        <f>(C886-VLOOKUP(G886,Riders!$A$2:$E$7777,4,FALSE))/365</f>
        <v>21.221917808219178</v>
      </c>
      <c r="J886">
        <v>8</v>
      </c>
      <c r="K886">
        <v>1</v>
      </c>
      <c r="L886" s="15">
        <v>11.066000000000001</v>
      </c>
      <c r="M886" s="126">
        <f>IF(L886="","",3.6*200/(L886))</f>
        <v>65.064160491595871</v>
      </c>
      <c r="P886" s="126" t="str">
        <f>IF(O886="","",3.6*200/(O886))</f>
        <v/>
      </c>
      <c r="S886" s="126" t="str">
        <f>IF(R886="","",3.6*200/(R886))</f>
        <v/>
      </c>
    </row>
    <row r="887" spans="1:19">
      <c r="A887" s="1" t="s">
        <v>223</v>
      </c>
      <c r="B887" s="1">
        <v>2019</v>
      </c>
      <c r="C887" s="2">
        <v>43807</v>
      </c>
      <c r="D887" s="1" t="s">
        <v>64</v>
      </c>
      <c r="E887" s="22" t="s">
        <v>536</v>
      </c>
      <c r="F887">
        <v>8</v>
      </c>
      <c r="G887" t="s">
        <v>106</v>
      </c>
      <c r="H887" t="s">
        <v>107</v>
      </c>
      <c r="I887" s="10">
        <f>(C887-VLOOKUP(G887,Riders!$A$2:$E$7777,4,FALSE))/365</f>
        <v>26.153424657534245</v>
      </c>
      <c r="J887">
        <v>9</v>
      </c>
      <c r="K887">
        <v>2</v>
      </c>
      <c r="L887" s="15">
        <v>11.163</v>
      </c>
      <c r="M887" s="126">
        <f>IF(L887="","",3.6*200/(L887))</f>
        <v>64.498790647675349</v>
      </c>
      <c r="P887" s="126" t="str">
        <f>IF(O887="","",3.6*200/(O887))</f>
        <v/>
      </c>
      <c r="S887" s="126" t="str">
        <f>IF(R887="","",3.6*200/(R887))</f>
        <v/>
      </c>
    </row>
    <row r="888" spans="1:19">
      <c r="A888" s="1" t="s">
        <v>223</v>
      </c>
      <c r="B888" s="1">
        <v>2019</v>
      </c>
      <c r="C888" s="2">
        <v>43807</v>
      </c>
      <c r="D888" s="1" t="s">
        <v>64</v>
      </c>
      <c r="E888" s="22" t="s">
        <v>537</v>
      </c>
      <c r="F888">
        <v>1</v>
      </c>
      <c r="G888" t="s">
        <v>200</v>
      </c>
      <c r="H888" t="s">
        <v>44</v>
      </c>
      <c r="I888" s="10">
        <f>(C888-VLOOKUP(G888,Riders!$A$2:$E$7777,4,FALSE))/365</f>
        <v>24.402739726027399</v>
      </c>
      <c r="J888">
        <v>1</v>
      </c>
      <c r="K888">
        <v>1</v>
      </c>
      <c r="L888" s="15">
        <v>10.369</v>
      </c>
      <c r="M888" s="126">
        <f>IF(L888="","",3.6*200/(L888))</f>
        <v>69.437747130870861</v>
      </c>
      <c r="N888">
        <v>1</v>
      </c>
      <c r="O888">
        <v>10.222</v>
      </c>
      <c r="P888" s="126">
        <f>IF(O888="","",3.6*200/(O888))</f>
        <v>70.43631383290942</v>
      </c>
      <c r="S888" s="126" t="str">
        <f>IF(R888="","",3.6*200/(R888))</f>
        <v/>
      </c>
    </row>
    <row r="889" spans="1:19">
      <c r="A889" s="1" t="s">
        <v>223</v>
      </c>
      <c r="B889" s="1">
        <v>2019</v>
      </c>
      <c r="C889" s="2">
        <v>43807</v>
      </c>
      <c r="D889" s="1" t="s">
        <v>64</v>
      </c>
      <c r="E889" s="22" t="s">
        <v>537</v>
      </c>
      <c r="F889">
        <v>1</v>
      </c>
      <c r="G889" t="s">
        <v>126</v>
      </c>
      <c r="H889" t="s">
        <v>102</v>
      </c>
      <c r="I889" s="10">
        <f>(C889-VLOOKUP(G889,Riders!$A$2:$E$7777,4,FALSE))/365</f>
        <v>21.221917808219178</v>
      </c>
      <c r="J889">
        <v>8</v>
      </c>
      <c r="K889">
        <v>2</v>
      </c>
      <c r="L889" s="15">
        <v>11.437999999999999</v>
      </c>
      <c r="M889" s="126">
        <f>IF(L889="","",3.6*200/(L889))</f>
        <v>62.948067844028685</v>
      </c>
      <c r="N889">
        <v>2</v>
      </c>
      <c r="O889">
        <v>10.363</v>
      </c>
      <c r="P889" s="126">
        <f>IF(O889="","",3.6*200/(O889))</f>
        <v>69.477950400463186</v>
      </c>
      <c r="S889" s="126" t="str">
        <f>IF(R889="","",3.6*200/(R889))</f>
        <v/>
      </c>
    </row>
    <row r="890" spans="1:19">
      <c r="A890" s="1" t="s">
        <v>223</v>
      </c>
      <c r="B890" s="1">
        <v>2019</v>
      </c>
      <c r="C890" s="2">
        <v>43807</v>
      </c>
      <c r="D890" s="1" t="s">
        <v>64</v>
      </c>
      <c r="E890" s="22" t="s">
        <v>537</v>
      </c>
      <c r="F890">
        <v>2</v>
      </c>
      <c r="G890" t="s">
        <v>255</v>
      </c>
      <c r="H890" t="s">
        <v>30</v>
      </c>
      <c r="I890" s="10">
        <f>(C890-VLOOKUP(G890,Riders!$A$2:$E$7777,4,FALSE))/365</f>
        <v>29.947945205479453</v>
      </c>
      <c r="J890">
        <v>2</v>
      </c>
      <c r="K890">
        <v>1</v>
      </c>
      <c r="L890" s="15">
        <v>10.202</v>
      </c>
      <c r="M890" s="126">
        <f>IF(L890="","",3.6*200/(L890))</f>
        <v>70.57439717702411</v>
      </c>
      <c r="N890">
        <v>1</v>
      </c>
      <c r="O890">
        <v>10.295</v>
      </c>
      <c r="P890" s="126">
        <f>IF(O890="","",3.6*200/(O890))</f>
        <v>69.936862554638168</v>
      </c>
      <c r="S890" s="126" t="str">
        <f>IF(R890="","",3.6*200/(R890))</f>
        <v/>
      </c>
    </row>
    <row r="891" spans="1:19">
      <c r="A891" s="1" t="s">
        <v>223</v>
      </c>
      <c r="B891" s="1">
        <v>2019</v>
      </c>
      <c r="C891" s="2">
        <v>43807</v>
      </c>
      <c r="D891" s="1" t="s">
        <v>64</v>
      </c>
      <c r="E891" s="22" t="s">
        <v>537</v>
      </c>
      <c r="F891">
        <v>2</v>
      </c>
      <c r="G891" t="s">
        <v>194</v>
      </c>
      <c r="H891" t="s">
        <v>50</v>
      </c>
      <c r="I891" s="10">
        <f>(C891-VLOOKUP(G891,Riders!$A$2:$E$7777,4,FALSE))/365</f>
        <v>31.945205479452056</v>
      </c>
      <c r="J891">
        <v>7</v>
      </c>
      <c r="K891">
        <v>2</v>
      </c>
      <c r="L891" s="15">
        <v>10.231</v>
      </c>
      <c r="M891" s="126">
        <f>IF(L891="","",3.6*200/(L891))</f>
        <v>70.374352458215228</v>
      </c>
      <c r="N891">
        <v>2</v>
      </c>
      <c r="O891">
        <v>10.823</v>
      </c>
      <c r="P891" s="126">
        <f>IF(O891="","",3.6*200/(O891))</f>
        <v>66.524993070313215</v>
      </c>
      <c r="S891" s="126" t="str">
        <f>IF(R891="","",3.6*200/(R891))</f>
        <v/>
      </c>
    </row>
    <row r="892" spans="1:19">
      <c r="A892" s="1" t="s">
        <v>223</v>
      </c>
      <c r="B892" s="1">
        <v>2019</v>
      </c>
      <c r="C892" s="2">
        <v>43807</v>
      </c>
      <c r="D892" s="1" t="s">
        <v>64</v>
      </c>
      <c r="E892" s="22" t="s">
        <v>537</v>
      </c>
      <c r="F892">
        <v>3</v>
      </c>
      <c r="G892" t="s">
        <v>240</v>
      </c>
      <c r="H892" t="s">
        <v>100</v>
      </c>
      <c r="I892" s="10">
        <f>(C892-VLOOKUP(G892,Riders!$A$2:$E$7777,4,FALSE))/365</f>
        <v>26.780821917808218</v>
      </c>
      <c r="J892">
        <v>4</v>
      </c>
      <c r="K892">
        <v>1</v>
      </c>
      <c r="L892" s="15">
        <v>10.045</v>
      </c>
      <c r="M892" s="126">
        <f>IF(L892="","",3.6*200/(L892))</f>
        <v>71.677451468392235</v>
      </c>
      <c r="N892">
        <v>1</v>
      </c>
      <c r="O892">
        <v>10.273</v>
      </c>
      <c r="P892" s="126">
        <f>IF(O892="","",3.6*200/(O892))</f>
        <v>70.086634868100845</v>
      </c>
      <c r="S892" s="126" t="str">
        <f>IF(R892="","",3.6*200/(R892))</f>
        <v/>
      </c>
    </row>
    <row r="893" spans="1:19">
      <c r="A893" s="1" t="s">
        <v>223</v>
      </c>
      <c r="B893" s="1">
        <v>2019</v>
      </c>
      <c r="C893" s="2">
        <v>43807</v>
      </c>
      <c r="D893" s="1" t="s">
        <v>64</v>
      </c>
      <c r="E893" s="22" t="s">
        <v>537</v>
      </c>
      <c r="F893">
        <v>3</v>
      </c>
      <c r="G893" t="s">
        <v>127</v>
      </c>
      <c r="H893" t="s">
        <v>33</v>
      </c>
      <c r="I893" s="10">
        <f>(C893-VLOOKUP(G893,Riders!$A$2:$E$7777,4,FALSE))/365</f>
        <v>28.416438356164385</v>
      </c>
      <c r="J893">
        <v>6</v>
      </c>
      <c r="K893">
        <v>2</v>
      </c>
      <c r="L893" s="15">
        <v>11.157999999999999</v>
      </c>
      <c r="M893" s="126">
        <f>IF(L893="","",3.6*200/(L893))</f>
        <v>64.527693134970434</v>
      </c>
      <c r="N893">
        <v>2</v>
      </c>
      <c r="O893">
        <v>10.974</v>
      </c>
      <c r="P893" s="126">
        <f>IF(O893="","",3.6*200/(O893))</f>
        <v>65.609622744669224</v>
      </c>
      <c r="S893" s="126" t="str">
        <f>IF(R893="","",3.6*200/(R893))</f>
        <v/>
      </c>
    </row>
    <row r="894" spans="1:19">
      <c r="A894" s="1" t="s">
        <v>223</v>
      </c>
      <c r="B894" s="1">
        <v>2019</v>
      </c>
      <c r="C894" s="2">
        <v>43807</v>
      </c>
      <c r="D894" s="1" t="s">
        <v>64</v>
      </c>
      <c r="E894" s="22" t="s">
        <v>537</v>
      </c>
      <c r="F894">
        <v>4</v>
      </c>
      <c r="G894" t="s">
        <v>191</v>
      </c>
      <c r="H894" t="s">
        <v>30</v>
      </c>
      <c r="I894" s="10">
        <f>(C894-VLOOKUP(G894,Riders!$A$2:$E$7777,4,FALSE))/365</f>
        <v>33.890410958904113</v>
      </c>
      <c r="J894">
        <v>3</v>
      </c>
      <c r="K894">
        <v>1</v>
      </c>
      <c r="L894" s="15">
        <v>10.154</v>
      </c>
      <c r="M894" s="126">
        <f>IF(L894="","",3.6*200/(L894))</f>
        <v>70.908016545203864</v>
      </c>
      <c r="N894">
        <v>1</v>
      </c>
      <c r="O894">
        <v>10.238</v>
      </c>
      <c r="P894" s="126">
        <f>IF(O894="","",3.6*200/(O894))</f>
        <v>70.326235592889233</v>
      </c>
      <c r="S894" s="126" t="str">
        <f>IF(R894="","",3.6*200/(R894))</f>
        <v/>
      </c>
    </row>
    <row r="895" spans="1:19">
      <c r="A895" s="1" t="s">
        <v>223</v>
      </c>
      <c r="B895" s="1">
        <v>2019</v>
      </c>
      <c r="C895" s="2">
        <v>43807</v>
      </c>
      <c r="D895" s="1" t="s">
        <v>64</v>
      </c>
      <c r="E895" s="22" t="s">
        <v>537</v>
      </c>
      <c r="F895">
        <v>4</v>
      </c>
      <c r="G895" t="s">
        <v>169</v>
      </c>
      <c r="H895" t="s">
        <v>80</v>
      </c>
      <c r="I895" s="10">
        <f>(C895-VLOOKUP(G895,Riders!$A$2:$E$7777,4,FALSE))/365</f>
        <v>29.452054794520549</v>
      </c>
      <c r="J895">
        <v>5</v>
      </c>
      <c r="K895">
        <v>2</v>
      </c>
      <c r="L895" s="15">
        <v>10.241</v>
      </c>
      <c r="M895" s="126">
        <f>IF(L895="","",3.6*200/(L895))</f>
        <v>70.305634215408659</v>
      </c>
      <c r="N895">
        <v>2</v>
      </c>
      <c r="O895">
        <v>10.337999999999999</v>
      </c>
      <c r="P895" s="126">
        <f>IF(O895="","",3.6*200/(O895))</f>
        <v>69.645966337782937</v>
      </c>
      <c r="S895" s="126" t="str">
        <f>IF(R895="","",3.6*200/(R895))</f>
        <v/>
      </c>
    </row>
    <row r="896" spans="1:19">
      <c r="A896" s="1" t="s">
        <v>223</v>
      </c>
      <c r="B896" s="1">
        <v>2019</v>
      </c>
      <c r="C896" s="2">
        <v>43807</v>
      </c>
      <c r="D896" s="1" t="s">
        <v>64</v>
      </c>
      <c r="E896" s="22" t="s">
        <v>538</v>
      </c>
      <c r="F896">
        <v>1</v>
      </c>
      <c r="G896" t="s">
        <v>200</v>
      </c>
      <c r="H896" t="s">
        <v>44</v>
      </c>
      <c r="I896" s="10">
        <f>(C896-VLOOKUP(G896,Riders!$A$2:$E$7777,4,FALSE))/365</f>
        <v>24.402739726027399</v>
      </c>
      <c r="J896">
        <v>1</v>
      </c>
      <c r="K896">
        <v>1</v>
      </c>
      <c r="L896" s="15">
        <v>10.159000000000001</v>
      </c>
      <c r="M896" s="126">
        <f>IF(L896="","",3.6*200/(L896))</f>
        <v>70.873117432818191</v>
      </c>
      <c r="N896">
        <v>1</v>
      </c>
      <c r="O896">
        <v>9.7479999999999993</v>
      </c>
      <c r="P896" s="126">
        <f>IF(O896="","",3.6*200/(O896))</f>
        <v>73.861304883052938</v>
      </c>
      <c r="S896" s="126" t="str">
        <f>IF(R896="","",3.6*200/(R896))</f>
        <v/>
      </c>
    </row>
    <row r="897" spans="1:19">
      <c r="A897" s="1" t="s">
        <v>223</v>
      </c>
      <c r="B897" s="1">
        <v>2019</v>
      </c>
      <c r="C897" s="2">
        <v>43807</v>
      </c>
      <c r="D897" s="1" t="s">
        <v>64</v>
      </c>
      <c r="E897" s="22" t="s">
        <v>538</v>
      </c>
      <c r="F897">
        <v>1</v>
      </c>
      <c r="G897" t="s">
        <v>191</v>
      </c>
      <c r="H897" t="s">
        <v>30</v>
      </c>
      <c r="I897" s="10">
        <f>(C897-VLOOKUP(G897,Riders!$A$2:$E$7777,4,FALSE))/365</f>
        <v>33.890410958904113</v>
      </c>
      <c r="J897">
        <v>3</v>
      </c>
      <c r="K897">
        <v>2</v>
      </c>
      <c r="L897" s="15">
        <v>10.166</v>
      </c>
      <c r="M897" s="126">
        <f>IF(L897="","",3.6*200/(L897))</f>
        <v>70.824316348613024</v>
      </c>
      <c r="N897">
        <v>2</v>
      </c>
      <c r="O897">
        <v>10.239999999999998</v>
      </c>
      <c r="P897" s="126">
        <f>IF(O897="","",3.6*200/(O897))</f>
        <v>70.312500000000014</v>
      </c>
      <c r="S897" s="126" t="str">
        <f>IF(R897="","",3.6*200/(R897))</f>
        <v/>
      </c>
    </row>
    <row r="898" spans="1:19">
      <c r="A898" s="1" t="s">
        <v>223</v>
      </c>
      <c r="B898" s="1">
        <v>2019</v>
      </c>
      <c r="C898" s="2">
        <v>43807</v>
      </c>
      <c r="D898" s="1" t="s">
        <v>64</v>
      </c>
      <c r="E898" s="22" t="s">
        <v>538</v>
      </c>
      <c r="F898">
        <v>2</v>
      </c>
      <c r="G898" t="s">
        <v>255</v>
      </c>
      <c r="H898" t="s">
        <v>30</v>
      </c>
      <c r="I898" s="10">
        <f>(C898-VLOOKUP(G898,Riders!$A$2:$E$7777,4,FALSE))/365</f>
        <v>29.947945205479453</v>
      </c>
      <c r="J898">
        <v>2</v>
      </c>
      <c r="K898">
        <v>1</v>
      </c>
      <c r="L898" s="15">
        <v>10.287000000000001</v>
      </c>
      <c r="M898" s="126">
        <f>IF(L898="","",3.6*200/(L898))</f>
        <v>69.991251093613286</v>
      </c>
      <c r="N898">
        <v>1</v>
      </c>
      <c r="O898">
        <v>10.009</v>
      </c>
      <c r="P898" s="126">
        <f>IF(O898="","",3.6*200/(O898))</f>
        <v>71.935258267559192</v>
      </c>
      <c r="S898" s="126" t="str">
        <f>IF(R898="","",3.6*200/(R898))</f>
        <v/>
      </c>
    </row>
    <row r="899" spans="1:19">
      <c r="A899" s="1" t="s">
        <v>223</v>
      </c>
      <c r="B899" s="1">
        <v>2019</v>
      </c>
      <c r="C899" s="2">
        <v>43807</v>
      </c>
      <c r="D899" s="1" t="s">
        <v>64</v>
      </c>
      <c r="E899" s="22" t="s">
        <v>538</v>
      </c>
      <c r="F899">
        <v>2</v>
      </c>
      <c r="G899" t="s">
        <v>240</v>
      </c>
      <c r="H899" t="s">
        <v>100</v>
      </c>
      <c r="I899" s="10">
        <f>(C899-VLOOKUP(G899,Riders!$A$2:$E$7777,4,FALSE))/365</f>
        <v>26.780821917808218</v>
      </c>
      <c r="J899">
        <v>4</v>
      </c>
      <c r="K899">
        <v>2</v>
      </c>
      <c r="L899" s="15">
        <v>10.294</v>
      </c>
      <c r="M899" s="126">
        <f>IF(L899="","",3.6*200/(L899))</f>
        <v>69.943656498931418</v>
      </c>
      <c r="N899">
        <v>2</v>
      </c>
      <c r="O899">
        <v>10.534000000000001</v>
      </c>
      <c r="P899" s="126">
        <f>IF(O899="","",3.6*200/(O899))</f>
        <v>68.350104423770645</v>
      </c>
      <c r="S899" s="126" t="str">
        <f>IF(R899="","",3.6*200/(R899))</f>
        <v/>
      </c>
    </row>
    <row r="900" spans="1:19">
      <c r="A900" s="1" t="s">
        <v>223</v>
      </c>
      <c r="B900" s="1">
        <v>2019</v>
      </c>
      <c r="C900" s="2">
        <v>43807</v>
      </c>
      <c r="D900" s="1" t="s">
        <v>64</v>
      </c>
      <c r="E900" s="22" t="s">
        <v>62</v>
      </c>
      <c r="F900" t="s">
        <v>539</v>
      </c>
      <c r="G900" t="s">
        <v>200</v>
      </c>
      <c r="H900" t="s">
        <v>44</v>
      </c>
      <c r="I900" s="10">
        <f>(C900-VLOOKUP(G900,Riders!$A$2:$E$7777,4,FALSE))/365</f>
        <v>24.402739726027399</v>
      </c>
      <c r="J900">
        <v>1</v>
      </c>
      <c r="K900">
        <v>1</v>
      </c>
      <c r="L900" s="15">
        <v>10.039</v>
      </c>
      <c r="M900" s="126">
        <f>IF(L900="","",3.6*200/(L900))</f>
        <v>71.720290865624065</v>
      </c>
      <c r="N900">
        <v>1</v>
      </c>
      <c r="O900">
        <v>10.119999999999999</v>
      </c>
      <c r="P900" s="126">
        <f>IF(O900="","",3.6*200/(O900))</f>
        <v>71.146245059288546</v>
      </c>
      <c r="S900" s="126" t="str">
        <f>IF(R900="","",3.6*200/(R900))</f>
        <v/>
      </c>
    </row>
    <row r="901" spans="1:19">
      <c r="A901" s="1" t="s">
        <v>223</v>
      </c>
      <c r="B901" s="1">
        <v>2019</v>
      </c>
      <c r="C901" s="2">
        <v>43807</v>
      </c>
      <c r="D901" s="1" t="s">
        <v>64</v>
      </c>
      <c r="E901" s="22" t="s">
        <v>62</v>
      </c>
      <c r="F901" t="s">
        <v>539</v>
      </c>
      <c r="G901" t="s">
        <v>255</v>
      </c>
      <c r="H901" t="s">
        <v>30</v>
      </c>
      <c r="I901" s="10">
        <f>(C901-VLOOKUP(G901,Riders!$A$2:$E$7777,4,FALSE))/365</f>
        <v>29.947945205479453</v>
      </c>
      <c r="J901">
        <v>2</v>
      </c>
      <c r="K901">
        <v>2</v>
      </c>
      <c r="L901" s="15">
        <v>10.134</v>
      </c>
      <c r="M901" s="126">
        <f>IF(L901="","",3.6*200/(L901))</f>
        <v>71.047957371225579</v>
      </c>
      <c r="N901">
        <v>2</v>
      </c>
      <c r="O901">
        <v>10.187999999999999</v>
      </c>
      <c r="P901" s="126">
        <f>IF(O901="","",3.6*200/(O901))</f>
        <v>70.671378091872796</v>
      </c>
      <c r="S901" s="126" t="str">
        <f>IF(R901="","",3.6*200/(R901))</f>
        <v/>
      </c>
    </row>
    <row r="902" spans="1:19">
      <c r="A902" s="1" t="s">
        <v>223</v>
      </c>
      <c r="B902" s="1">
        <v>2019</v>
      </c>
      <c r="C902" s="2">
        <v>43807</v>
      </c>
      <c r="D902" s="1" t="s">
        <v>64</v>
      </c>
      <c r="E902" s="22" t="s">
        <v>62</v>
      </c>
      <c r="F902" t="s">
        <v>540</v>
      </c>
      <c r="G902" t="s">
        <v>191</v>
      </c>
      <c r="H902" t="s">
        <v>30</v>
      </c>
      <c r="I902" s="10">
        <f>(C902-VLOOKUP(G902,Riders!$A$2:$E$7777,4,FALSE))/365</f>
        <v>33.890410958904113</v>
      </c>
      <c r="J902">
        <v>3</v>
      </c>
      <c r="K902">
        <v>1</v>
      </c>
      <c r="L902" s="15">
        <v>10.068</v>
      </c>
      <c r="M902" s="126">
        <f>IF(L902="","",3.6*200/(L902))</f>
        <v>71.513706793802143</v>
      </c>
      <c r="N902">
        <v>1</v>
      </c>
      <c r="O902">
        <v>10.37</v>
      </c>
      <c r="P902" s="126">
        <f>IF(O902="","",3.6*200/(O902))</f>
        <v>69.431051108968177</v>
      </c>
      <c r="S902" s="126" t="str">
        <f>IF(R902="","",3.6*200/(R902))</f>
        <v/>
      </c>
    </row>
    <row r="903" spans="1:19">
      <c r="A903" s="1" t="s">
        <v>223</v>
      </c>
      <c r="B903" s="1">
        <v>2019</v>
      </c>
      <c r="C903" s="2">
        <v>43807</v>
      </c>
      <c r="D903" s="1" t="s">
        <v>64</v>
      </c>
      <c r="E903" s="22" t="s">
        <v>62</v>
      </c>
      <c r="F903" t="s">
        <v>540</v>
      </c>
      <c r="G903" t="s">
        <v>240</v>
      </c>
      <c r="H903" t="s">
        <v>100</v>
      </c>
      <c r="I903" s="10">
        <f>(C903-VLOOKUP(G903,Riders!$A$2:$E$7777,4,FALSE))/365</f>
        <v>26.780821917808218</v>
      </c>
      <c r="J903">
        <v>4</v>
      </c>
      <c r="K903">
        <v>2</v>
      </c>
      <c r="L903" s="15">
        <v>10.089</v>
      </c>
      <c r="M903" s="126">
        <f>IF(L903="","",3.6*200/(L903))</f>
        <v>71.364852809991078</v>
      </c>
      <c r="N903">
        <v>2</v>
      </c>
      <c r="O903">
        <v>10.553999999999998</v>
      </c>
      <c r="P903" s="126">
        <f>IF(O903="","",3.6*200/(O903))</f>
        <v>68.220579874928944</v>
      </c>
      <c r="S903" s="126" t="str">
        <f>IF(R903="","",3.6*200/(R903))</f>
        <v/>
      </c>
    </row>
    <row r="904" spans="1:19">
      <c r="A904" s="4" t="s">
        <v>224</v>
      </c>
      <c r="B904" s="4">
        <v>2019</v>
      </c>
      <c r="C904" s="5">
        <v>43800</v>
      </c>
      <c r="D904" s="4" t="s">
        <v>64</v>
      </c>
      <c r="E904" s="22" t="s">
        <v>533</v>
      </c>
      <c r="F904">
        <v>7</v>
      </c>
      <c r="G904" t="s">
        <v>1998</v>
      </c>
      <c r="H904" t="s">
        <v>26</v>
      </c>
      <c r="I904" s="10">
        <f>(C904-VLOOKUP(G904,Riders!$A$2:$E$7777,4,FALSE))/365</f>
        <v>34.854794520547948</v>
      </c>
      <c r="J904">
        <v>7</v>
      </c>
      <c r="K904">
        <v>1</v>
      </c>
      <c r="L904" s="15">
        <v>10.353999999999999</v>
      </c>
      <c r="M904" s="126">
        <f>IF(L904="","",3.6*200/(L904))</f>
        <v>69.538342669499713</v>
      </c>
      <c r="P904" s="126" t="str">
        <f>IF(O904="","",3.6*200/(O904))</f>
        <v/>
      </c>
      <c r="S904" s="126" t="str">
        <f>IF(R904="","",3.6*200/(R904))</f>
        <v/>
      </c>
    </row>
    <row r="905" spans="1:19">
      <c r="A905" s="4" t="s">
        <v>224</v>
      </c>
      <c r="B905" s="4">
        <v>2019</v>
      </c>
      <c r="C905" s="5">
        <v>43800</v>
      </c>
      <c r="D905" s="4" t="s">
        <v>64</v>
      </c>
      <c r="E905" s="22" t="s">
        <v>533</v>
      </c>
      <c r="F905">
        <v>6</v>
      </c>
      <c r="G905" t="s">
        <v>95</v>
      </c>
      <c r="H905" t="s">
        <v>28</v>
      </c>
      <c r="I905" s="10">
        <f>(C905-VLOOKUP(G905,Riders!$A$2:$E$7777,4,FALSE))/365</f>
        <v>27.849315068493151</v>
      </c>
      <c r="J905">
        <v>12</v>
      </c>
      <c r="K905">
        <v>1</v>
      </c>
      <c r="L905" s="15">
        <v>10.342000000000001</v>
      </c>
      <c r="M905" s="126">
        <f>IF(L905="","",3.6*200/(L905))</f>
        <v>69.619029201315016</v>
      </c>
      <c r="P905" s="126" t="str">
        <f>IF(O905="","",3.6*200/(O905))</f>
        <v/>
      </c>
      <c r="S905" s="126" t="str">
        <f>IF(R905="","",3.6*200/(R905))</f>
        <v/>
      </c>
    </row>
    <row r="906" spans="1:19">
      <c r="A906" s="4" t="s">
        <v>224</v>
      </c>
      <c r="B906" s="4">
        <v>2019</v>
      </c>
      <c r="C906" s="5">
        <v>43800</v>
      </c>
      <c r="D906" s="4" t="s">
        <v>64</v>
      </c>
      <c r="E906" s="22" t="s">
        <v>533</v>
      </c>
      <c r="F906">
        <v>1</v>
      </c>
      <c r="G906" t="s">
        <v>126</v>
      </c>
      <c r="H906" t="s">
        <v>102</v>
      </c>
      <c r="I906" s="10">
        <f>(C906-VLOOKUP(G906,Riders!$A$2:$E$7777,4,FALSE))/365</f>
        <v>21.202739726027396</v>
      </c>
      <c r="J906">
        <v>9</v>
      </c>
      <c r="K906">
        <v>1</v>
      </c>
      <c r="L906" s="15">
        <v>10.670999999999999</v>
      </c>
      <c r="M906" s="126">
        <f>IF(L906="","",3.6*200/(L906))</f>
        <v>67.472589260612878</v>
      </c>
      <c r="P906" s="126" t="str">
        <f>IF(O906="","",3.6*200/(O906))</f>
        <v/>
      </c>
      <c r="S906" s="126" t="str">
        <f>IF(R906="","",3.6*200/(R906))</f>
        <v/>
      </c>
    </row>
    <row r="907" spans="1:19">
      <c r="A907" s="4" t="s">
        <v>224</v>
      </c>
      <c r="B907" s="4">
        <v>2019</v>
      </c>
      <c r="C907" s="5">
        <v>43800</v>
      </c>
      <c r="D907" s="4" t="s">
        <v>64</v>
      </c>
      <c r="E907" s="22" t="s">
        <v>533</v>
      </c>
      <c r="F907">
        <v>1</v>
      </c>
      <c r="G907" t="s">
        <v>122</v>
      </c>
      <c r="H907" t="s">
        <v>33</v>
      </c>
      <c r="I907" s="10">
        <f>(C907-VLOOKUP(G907,Riders!$A$2:$E$7777,4,FALSE))/365</f>
        <v>24.142465753424659</v>
      </c>
      <c r="J907">
        <v>28</v>
      </c>
      <c r="K907">
        <v>2</v>
      </c>
      <c r="L907" s="15">
        <v>10.756</v>
      </c>
      <c r="M907" s="126">
        <f>IF(L907="","",3.6*200/(L907))</f>
        <v>66.93938267013759</v>
      </c>
      <c r="P907" s="126" t="str">
        <f>IF(O907="","",3.6*200/(O907))</f>
        <v/>
      </c>
      <c r="S907" s="126" t="str">
        <f>IF(R907="","",3.6*200/(R907))</f>
        <v/>
      </c>
    </row>
    <row r="908" spans="1:19">
      <c r="A908" s="4" t="s">
        <v>224</v>
      </c>
      <c r="B908" s="4">
        <v>2019</v>
      </c>
      <c r="C908" s="5">
        <v>43800</v>
      </c>
      <c r="D908" s="4" t="s">
        <v>64</v>
      </c>
      <c r="E908" s="22" t="s">
        <v>533</v>
      </c>
      <c r="F908">
        <v>2</v>
      </c>
      <c r="G908" t="s">
        <v>190</v>
      </c>
      <c r="H908" t="s">
        <v>111</v>
      </c>
      <c r="I908" s="10">
        <f>(C908-VLOOKUP(G908,Riders!$A$2:$E$7777,4,FALSE))/365</f>
        <v>31.712328767123289</v>
      </c>
      <c r="J908">
        <v>10</v>
      </c>
      <c r="K908">
        <v>1</v>
      </c>
      <c r="L908" s="15">
        <v>10.494</v>
      </c>
      <c r="M908" s="126">
        <f>IF(L908="","",3.6*200/(L908))</f>
        <v>68.610634648370493</v>
      </c>
      <c r="P908" s="126" t="str">
        <f>IF(O908="","",3.6*200/(O908))</f>
        <v/>
      </c>
      <c r="S908" s="126" t="str">
        <f>IF(R908="","",3.6*200/(R908))</f>
        <v/>
      </c>
    </row>
    <row r="909" spans="1:19">
      <c r="A909" s="4" t="s">
        <v>224</v>
      </c>
      <c r="B909" s="4">
        <v>2019</v>
      </c>
      <c r="C909" s="5">
        <v>43800</v>
      </c>
      <c r="D909" s="4" t="s">
        <v>64</v>
      </c>
      <c r="E909" s="22" t="s">
        <v>533</v>
      </c>
      <c r="F909">
        <v>2</v>
      </c>
      <c r="G909" t="s">
        <v>132</v>
      </c>
      <c r="H909" t="s">
        <v>214</v>
      </c>
      <c r="I909" s="10">
        <f>(C909-VLOOKUP(G909,Riders!$A$2:$E$7777,4,FALSE))/365</f>
        <v>20.126027397260273</v>
      </c>
      <c r="J909">
        <v>27</v>
      </c>
      <c r="K909">
        <v>2</v>
      </c>
      <c r="L909" s="15">
        <v>10.506</v>
      </c>
      <c r="M909" s="126">
        <f>IF(L909="","",3.6*200/(L909))</f>
        <v>68.532267275842372</v>
      </c>
      <c r="P909" s="126" t="str">
        <f>IF(O909="","",3.6*200/(O909))</f>
        <v/>
      </c>
      <c r="S909" s="126" t="str">
        <f>IF(R909="","",3.6*200/(R909))</f>
        <v/>
      </c>
    </row>
    <row r="910" spans="1:19">
      <c r="A910" s="4" t="s">
        <v>224</v>
      </c>
      <c r="B910" s="4">
        <v>2019</v>
      </c>
      <c r="C910" s="5">
        <v>43800</v>
      </c>
      <c r="D910" s="4" t="s">
        <v>64</v>
      </c>
      <c r="E910" s="22" t="s">
        <v>533</v>
      </c>
      <c r="F910">
        <v>3</v>
      </c>
      <c r="G910" t="s">
        <v>191</v>
      </c>
      <c r="H910" t="s">
        <v>30</v>
      </c>
      <c r="I910" s="10">
        <f>(C910-VLOOKUP(G910,Riders!$A$2:$E$7777,4,FALSE))/365</f>
        <v>33.871232876712327</v>
      </c>
      <c r="J910">
        <v>5</v>
      </c>
      <c r="K910">
        <v>1</v>
      </c>
      <c r="L910" s="15">
        <v>10.378</v>
      </c>
      <c r="M910" s="126">
        <f>IF(L910="","",3.6*200/(L910))</f>
        <v>69.377529389092317</v>
      </c>
      <c r="P910" s="126" t="str">
        <f>IF(O910="","",3.6*200/(O910))</f>
        <v/>
      </c>
      <c r="S910" s="126" t="str">
        <f>IF(R910="","",3.6*200/(R910))</f>
        <v/>
      </c>
    </row>
    <row r="911" spans="1:19">
      <c r="A911" s="4" t="s">
        <v>224</v>
      </c>
      <c r="B911" s="4">
        <v>2019</v>
      </c>
      <c r="C911" s="5">
        <v>43800</v>
      </c>
      <c r="D911" s="4" t="s">
        <v>64</v>
      </c>
      <c r="E911" s="22" t="s">
        <v>533</v>
      </c>
      <c r="F911">
        <v>3</v>
      </c>
      <c r="G911" t="s">
        <v>337</v>
      </c>
      <c r="H911" t="s">
        <v>26</v>
      </c>
      <c r="I911" s="10">
        <f>(C911-VLOOKUP(G911,Riders!$A$2:$E$7777,4,FALSE))/365</f>
        <v>32.265753424657532</v>
      </c>
      <c r="J911">
        <v>26</v>
      </c>
      <c r="K911">
        <v>2</v>
      </c>
      <c r="L911" s="15">
        <v>10.513999999999999</v>
      </c>
      <c r="M911" s="126">
        <f>IF(L911="","",3.6*200/(L911))</f>
        <v>68.480121742438655</v>
      </c>
      <c r="P911" s="126" t="str">
        <f>IF(O911="","",3.6*200/(O911))</f>
        <v/>
      </c>
      <c r="S911" s="126" t="str">
        <f>IF(R911="","",3.6*200/(R911))</f>
        <v/>
      </c>
    </row>
    <row r="912" spans="1:19">
      <c r="A912" s="4" t="s">
        <v>224</v>
      </c>
      <c r="B912" s="4">
        <v>2019</v>
      </c>
      <c r="C912" s="5">
        <v>43800</v>
      </c>
      <c r="D912" s="4" t="s">
        <v>64</v>
      </c>
      <c r="E912" s="22" t="s">
        <v>533</v>
      </c>
      <c r="F912">
        <v>5</v>
      </c>
      <c r="G912" t="s">
        <v>198</v>
      </c>
      <c r="H912" t="s">
        <v>226</v>
      </c>
      <c r="I912" s="10">
        <f>(C912-VLOOKUP(G912,Riders!$A$2:$E$7777,4,FALSE))/365</f>
        <v>26.983561643835618</v>
      </c>
      <c r="J912">
        <v>11</v>
      </c>
      <c r="K912">
        <v>1</v>
      </c>
      <c r="L912" s="15">
        <v>10.349</v>
      </c>
      <c r="M912" s="126">
        <f>IF(L912="","",3.6*200/(L912))</f>
        <v>69.571939317808486</v>
      </c>
      <c r="P912" s="126" t="str">
        <f>IF(O912="","",3.6*200/(O912))</f>
        <v/>
      </c>
      <c r="S912" s="126" t="str">
        <f>IF(R912="","",3.6*200/(R912))</f>
        <v/>
      </c>
    </row>
    <row r="913" spans="1:19">
      <c r="A913" s="4" t="s">
        <v>224</v>
      </c>
      <c r="B913" s="4">
        <v>2019</v>
      </c>
      <c r="C913" s="5">
        <v>43800</v>
      </c>
      <c r="D913" s="4" t="s">
        <v>64</v>
      </c>
      <c r="E913" s="22" t="s">
        <v>533</v>
      </c>
      <c r="F913">
        <v>6</v>
      </c>
      <c r="G913" t="s">
        <v>57</v>
      </c>
      <c r="H913" t="s">
        <v>35</v>
      </c>
      <c r="I913" s="10">
        <f>(C913-VLOOKUP(G913,Riders!$A$2:$E$7777,4,FALSE))/365</f>
        <v>26.052054794520547</v>
      </c>
      <c r="J913">
        <v>23</v>
      </c>
      <c r="K913">
        <v>2</v>
      </c>
      <c r="L913" s="15">
        <v>10.809000000000001</v>
      </c>
      <c r="M913" s="126">
        <f>IF(L913="","",3.6*200/(L913))</f>
        <v>66.611157368859281</v>
      </c>
      <c r="P913" s="126" t="str">
        <f>IF(O913="","",3.6*200/(O913))</f>
        <v/>
      </c>
      <c r="S913" s="126" t="str">
        <f>IF(R913="","",3.6*200/(R913))</f>
        <v/>
      </c>
    </row>
    <row r="914" spans="1:19">
      <c r="A914" s="4" t="s">
        <v>224</v>
      </c>
      <c r="B914" s="4">
        <v>2019</v>
      </c>
      <c r="C914" s="5">
        <v>43800</v>
      </c>
      <c r="D914" s="4" t="s">
        <v>64</v>
      </c>
      <c r="E914" s="22" t="s">
        <v>533</v>
      </c>
      <c r="F914">
        <v>7</v>
      </c>
      <c r="G914" t="s">
        <v>227</v>
      </c>
      <c r="H914" t="s">
        <v>150</v>
      </c>
      <c r="I914" s="10">
        <f>(C914-VLOOKUP(G914,Riders!$A$2:$E$7777,4,FALSE))/365</f>
        <v>21.769863013698629</v>
      </c>
      <c r="J914">
        <v>22</v>
      </c>
      <c r="K914">
        <v>2</v>
      </c>
      <c r="L914" s="15">
        <v>10.457999999999998</v>
      </c>
      <c r="M914" s="126">
        <f>IF(L914="","",3.6*200/(L914))</f>
        <v>68.846815834767654</v>
      </c>
      <c r="P914" s="126" t="str">
        <f>IF(O914="","",3.6*200/(O914))</f>
        <v/>
      </c>
      <c r="S914" s="126" t="str">
        <f>IF(R914="","",3.6*200/(R914))</f>
        <v/>
      </c>
    </row>
    <row r="915" spans="1:19">
      <c r="A915" s="4" t="s">
        <v>224</v>
      </c>
      <c r="B915" s="4">
        <v>2019</v>
      </c>
      <c r="C915" s="5">
        <v>43800</v>
      </c>
      <c r="D915" s="4" t="s">
        <v>64</v>
      </c>
      <c r="E915" s="22" t="s">
        <v>533</v>
      </c>
      <c r="F915">
        <v>8</v>
      </c>
      <c r="G915" t="s">
        <v>219</v>
      </c>
      <c r="H915" t="s">
        <v>225</v>
      </c>
      <c r="I915" s="10">
        <f>(C915-VLOOKUP(G915,Riders!$A$2:$E$7777,4,FALSE))/365</f>
        <v>34.835616438356162</v>
      </c>
      <c r="J915">
        <v>8</v>
      </c>
      <c r="K915">
        <v>1</v>
      </c>
      <c r="L915" s="15">
        <v>10.255000000000001</v>
      </c>
      <c r="M915" s="126">
        <f>IF(L915="","",3.6*200/(L915))</f>
        <v>70.209653827401269</v>
      </c>
      <c r="P915" s="126" t="str">
        <f>IF(O915="","",3.6*200/(O915))</f>
        <v/>
      </c>
      <c r="S915" s="126" t="str">
        <f>IF(R915="","",3.6*200/(R915))</f>
        <v/>
      </c>
    </row>
    <row r="916" spans="1:19">
      <c r="A916" s="4" t="s">
        <v>224</v>
      </c>
      <c r="B916" s="4">
        <v>2019</v>
      </c>
      <c r="C916" s="5">
        <v>43800</v>
      </c>
      <c r="D916" s="4" t="s">
        <v>64</v>
      </c>
      <c r="E916" s="22" t="s">
        <v>533</v>
      </c>
      <c r="F916">
        <v>8</v>
      </c>
      <c r="G916" t="s">
        <v>211</v>
      </c>
      <c r="H916" t="s">
        <v>40</v>
      </c>
      <c r="I916" s="10">
        <f>(C916-VLOOKUP(G916,Riders!$A$2:$E$7777,4,FALSE))/365</f>
        <v>28.531506849315068</v>
      </c>
      <c r="J916">
        <v>21</v>
      </c>
      <c r="K916">
        <v>2</v>
      </c>
      <c r="L916" s="15">
        <v>10.345000000000001</v>
      </c>
      <c r="M916" s="126">
        <f>IF(L916="","",3.6*200/(L916))</f>
        <v>69.598840019333011</v>
      </c>
      <c r="P916" s="126" t="str">
        <f>IF(O916="","",3.6*200/(O916))</f>
        <v/>
      </c>
      <c r="S916" s="126" t="str">
        <f>IF(R916="","",3.6*200/(R916))</f>
        <v/>
      </c>
    </row>
    <row r="917" spans="1:19">
      <c r="A917" s="4" t="s">
        <v>224</v>
      </c>
      <c r="B917" s="4">
        <v>2019</v>
      </c>
      <c r="C917" s="5">
        <v>43800</v>
      </c>
      <c r="D917" s="4" t="s">
        <v>64</v>
      </c>
      <c r="E917" s="22" t="s">
        <v>533</v>
      </c>
      <c r="F917">
        <v>9</v>
      </c>
      <c r="G917" t="s">
        <v>194</v>
      </c>
      <c r="H917" t="s">
        <v>50</v>
      </c>
      <c r="I917" s="10">
        <f>(C917-VLOOKUP(G917,Riders!$A$2:$E$7777,4,FALSE))/365</f>
        <v>31.926027397260274</v>
      </c>
      <c r="J917">
        <v>13</v>
      </c>
      <c r="K917">
        <v>1</v>
      </c>
      <c r="L917" s="15">
        <v>10.225</v>
      </c>
      <c r="M917" s="126">
        <f>IF(L917="","",3.6*200/(L917))</f>
        <v>70.415647921760396</v>
      </c>
      <c r="P917" s="126" t="str">
        <f>IF(O917="","",3.6*200/(O917))</f>
        <v/>
      </c>
      <c r="S917" s="126" t="str">
        <f>IF(R917="","",3.6*200/(R917))</f>
        <v/>
      </c>
    </row>
    <row r="918" spans="1:19">
      <c r="A918" s="4" t="s">
        <v>224</v>
      </c>
      <c r="B918" s="4">
        <v>2019</v>
      </c>
      <c r="C918" s="5">
        <v>43800</v>
      </c>
      <c r="D918" s="4" t="s">
        <v>64</v>
      </c>
      <c r="E918" s="22" t="s">
        <v>533</v>
      </c>
      <c r="F918">
        <v>9</v>
      </c>
      <c r="G918" t="s">
        <v>212</v>
      </c>
      <c r="H918" t="s">
        <v>162</v>
      </c>
      <c r="I918" s="10">
        <f>(C918-VLOOKUP(G918,Riders!$A$2:$E$7777,4,FALSE))/365</f>
        <v>23.898630136986302</v>
      </c>
      <c r="J918">
        <v>20</v>
      </c>
      <c r="K918">
        <v>2</v>
      </c>
      <c r="L918" s="15">
        <v>10.321</v>
      </c>
      <c r="M918" s="126">
        <f>IF(L918="","",3.6*200/(L918))</f>
        <v>69.760682104447241</v>
      </c>
      <c r="P918" s="126" t="str">
        <f>IF(O918="","",3.6*200/(O918))</f>
        <v/>
      </c>
      <c r="S918" s="126" t="str">
        <f>IF(R918="","",3.6*200/(R918))</f>
        <v/>
      </c>
    </row>
    <row r="919" spans="1:19">
      <c r="A919" s="4" t="s">
        <v>224</v>
      </c>
      <c r="B919" s="4">
        <v>2019</v>
      </c>
      <c r="C919" s="5">
        <v>43800</v>
      </c>
      <c r="D919" s="4" t="s">
        <v>64</v>
      </c>
      <c r="E919" s="22" t="s">
        <v>533</v>
      </c>
      <c r="F919">
        <v>10</v>
      </c>
      <c r="G919" t="s">
        <v>141</v>
      </c>
      <c r="H919" t="s">
        <v>93</v>
      </c>
      <c r="I919" s="10">
        <f>(C919-VLOOKUP(G919,Riders!$A$2:$E$7777,4,FALSE))/365</f>
        <v>24.663013698630138</v>
      </c>
      <c r="J919">
        <v>14</v>
      </c>
      <c r="K919">
        <v>1</v>
      </c>
      <c r="L919" s="15">
        <v>10.452</v>
      </c>
      <c r="M919" s="126">
        <f>IF(L919="","",3.6*200/(L919))</f>
        <v>68.886337543053955</v>
      </c>
      <c r="P919" s="126" t="str">
        <f>IF(O919="","",3.6*200/(O919))</f>
        <v/>
      </c>
      <c r="S919" s="126" t="str">
        <f>IF(R919="","",3.6*200/(R919))</f>
        <v/>
      </c>
    </row>
    <row r="920" spans="1:19">
      <c r="A920" s="4" t="s">
        <v>224</v>
      </c>
      <c r="B920" s="4">
        <v>2019</v>
      </c>
      <c r="C920" s="5">
        <v>43800</v>
      </c>
      <c r="D920" s="4" t="s">
        <v>64</v>
      </c>
      <c r="E920" s="22" t="s">
        <v>533</v>
      </c>
      <c r="F920">
        <v>10</v>
      </c>
      <c r="G920" t="s">
        <v>181</v>
      </c>
      <c r="H920" t="s">
        <v>32</v>
      </c>
      <c r="I920" s="10">
        <f>(C920-VLOOKUP(G920,Riders!$A$2:$E$7777,4,FALSE))/365</f>
        <v>28.43013698630137</v>
      </c>
      <c r="J920">
        <v>19</v>
      </c>
      <c r="K920">
        <v>2</v>
      </c>
      <c r="L920" s="15">
        <v>12.04</v>
      </c>
      <c r="M920" s="126">
        <f>IF(L920="","",3.6*200/(L920))</f>
        <v>59.800664451827245</v>
      </c>
      <c r="P920" s="126" t="str">
        <f>IF(O920="","",3.6*200/(O920))</f>
        <v/>
      </c>
      <c r="S920" s="126" t="str">
        <f>IF(R920="","",3.6*200/(R920))</f>
        <v/>
      </c>
    </row>
    <row r="921" spans="1:19">
      <c r="A921" s="4" t="s">
        <v>224</v>
      </c>
      <c r="B921" s="4">
        <v>2019</v>
      </c>
      <c r="C921" s="5">
        <v>43800</v>
      </c>
      <c r="D921" s="4" t="s">
        <v>64</v>
      </c>
      <c r="E921" s="22" t="s">
        <v>533</v>
      </c>
      <c r="F921">
        <v>11</v>
      </c>
      <c r="G921" t="s">
        <v>169</v>
      </c>
      <c r="H921" t="s">
        <v>80</v>
      </c>
      <c r="I921" s="10">
        <f>(C921-VLOOKUP(G921,Riders!$A$2:$E$7777,4,FALSE))/365</f>
        <v>29.432876712328767</v>
      </c>
      <c r="J921">
        <v>15</v>
      </c>
      <c r="K921">
        <v>1</v>
      </c>
      <c r="L921" s="15">
        <v>10.323</v>
      </c>
      <c r="M921" s="126">
        <f>IF(L921="","",3.6*200/(L921))</f>
        <v>69.747166521360072</v>
      </c>
      <c r="P921" s="126" t="str">
        <f>IF(O921="","",3.6*200/(O921))</f>
        <v/>
      </c>
      <c r="S921" s="126" t="str">
        <f>IF(R921="","",3.6*200/(R921))</f>
        <v/>
      </c>
    </row>
    <row r="922" spans="1:19">
      <c r="A922" s="4" t="s">
        <v>224</v>
      </c>
      <c r="B922" s="4">
        <v>2019</v>
      </c>
      <c r="C922" s="5">
        <v>43800</v>
      </c>
      <c r="D922" s="4" t="s">
        <v>64</v>
      </c>
      <c r="E922" s="22" t="s">
        <v>533</v>
      </c>
      <c r="F922">
        <v>11</v>
      </c>
      <c r="G922" t="s">
        <v>230</v>
      </c>
      <c r="H922" t="s">
        <v>210</v>
      </c>
      <c r="I922" s="10">
        <f>(C922-VLOOKUP(G922,Riders!$A$2:$E$7777,4,FALSE))/365</f>
        <v>20.950684931506849</v>
      </c>
      <c r="J922">
        <v>18</v>
      </c>
      <c r="K922">
        <v>2</v>
      </c>
      <c r="L922" s="15">
        <v>10.463000000000001</v>
      </c>
      <c r="M922" s="126">
        <f>IF(L922="","",3.6*200/(L922))</f>
        <v>68.813915702953253</v>
      </c>
      <c r="P922" s="126" t="str">
        <f>IF(O922="","",3.6*200/(O922))</f>
        <v/>
      </c>
      <c r="S922" s="126" t="str">
        <f>IF(R922="","",3.6*200/(R922))</f>
        <v/>
      </c>
    </row>
    <row r="923" spans="1:19">
      <c r="A923" s="4" t="s">
        <v>224</v>
      </c>
      <c r="B923" s="4">
        <v>2019</v>
      </c>
      <c r="C923" s="5">
        <v>43800</v>
      </c>
      <c r="D923" s="4" t="s">
        <v>64</v>
      </c>
      <c r="E923" s="22" t="s">
        <v>533</v>
      </c>
      <c r="F923">
        <v>12</v>
      </c>
      <c r="G923" t="s">
        <v>192</v>
      </c>
      <c r="H923" t="s">
        <v>228</v>
      </c>
      <c r="I923" s="10">
        <f>(C923-VLOOKUP(G923,Riders!$A$2:$E$7777,4,FALSE))/365</f>
        <v>32.454794520547942</v>
      </c>
      <c r="J923">
        <v>16</v>
      </c>
      <c r="K923">
        <v>1</v>
      </c>
      <c r="L923" s="15">
        <v>10.26</v>
      </c>
      <c r="M923" s="126">
        <f>IF(L923="","",3.6*200/(L923))</f>
        <v>70.175438596491233</v>
      </c>
      <c r="P923" s="126" t="str">
        <f>IF(O923="","",3.6*200/(O923))</f>
        <v/>
      </c>
      <c r="S923" s="126" t="str">
        <f>IF(R923="","",3.6*200/(R923))</f>
        <v/>
      </c>
    </row>
    <row r="924" spans="1:19">
      <c r="A924" s="4" t="s">
        <v>224</v>
      </c>
      <c r="B924" s="4">
        <v>2019</v>
      </c>
      <c r="C924" s="5">
        <v>43800</v>
      </c>
      <c r="D924" s="4" t="s">
        <v>64</v>
      </c>
      <c r="E924" s="22" t="s">
        <v>533</v>
      </c>
      <c r="F924">
        <v>12</v>
      </c>
      <c r="G924" t="s">
        <v>172</v>
      </c>
      <c r="H924" t="s">
        <v>35</v>
      </c>
      <c r="I924" s="10">
        <f>(C924-VLOOKUP(G924,Riders!$A$2:$E$7777,4,FALSE))/365</f>
        <v>29.561643835616437</v>
      </c>
      <c r="J924">
        <v>17</v>
      </c>
      <c r="K924">
        <v>2</v>
      </c>
      <c r="L924" s="15">
        <v>10.331999999999999</v>
      </c>
      <c r="M924" s="126">
        <f>IF(L924="","",3.6*200/(L924))</f>
        <v>69.686411149825787</v>
      </c>
      <c r="P924" s="126" t="str">
        <f>IF(O924="","",3.6*200/(O924))</f>
        <v/>
      </c>
      <c r="S924" s="126" t="str">
        <f>IF(R924="","",3.6*200/(R924))</f>
        <v/>
      </c>
    </row>
    <row r="925" spans="1:19">
      <c r="A925" s="4" t="s">
        <v>224</v>
      </c>
      <c r="B925" s="4">
        <v>2019</v>
      </c>
      <c r="C925" s="5">
        <v>43800</v>
      </c>
      <c r="D925" s="4" t="s">
        <v>64</v>
      </c>
      <c r="E925" s="22" t="s">
        <v>533</v>
      </c>
      <c r="F925">
        <v>4</v>
      </c>
      <c r="G925" t="s">
        <v>170</v>
      </c>
      <c r="H925" t="s">
        <v>40</v>
      </c>
      <c r="I925" s="10">
        <f>(C925-VLOOKUP(G925,Riders!$A$2:$E$7777,4,FALSE))/365</f>
        <v>21.12876712328767</v>
      </c>
      <c r="J925">
        <v>25</v>
      </c>
      <c r="K925">
        <v>2</v>
      </c>
      <c r="L925" s="15">
        <v>10.598000000000001</v>
      </c>
      <c r="M925" s="126">
        <f>IF(L925="","",3.6*200/(L925))</f>
        <v>67.937346669182858</v>
      </c>
      <c r="P925" s="126" t="str">
        <f>IF(O925="","",3.6*200/(O925))</f>
        <v/>
      </c>
      <c r="S925" s="126" t="str">
        <f>IF(R925="","",3.6*200/(R925))</f>
        <v/>
      </c>
    </row>
    <row r="926" spans="1:19">
      <c r="A926" s="4" t="s">
        <v>224</v>
      </c>
      <c r="B926" s="4">
        <v>2019</v>
      </c>
      <c r="C926" s="5">
        <v>43800</v>
      </c>
      <c r="D926" s="4" t="s">
        <v>64</v>
      </c>
      <c r="E926" s="22" t="s">
        <v>533</v>
      </c>
      <c r="F926">
        <v>5</v>
      </c>
      <c r="G926" t="s">
        <v>27</v>
      </c>
      <c r="H926" t="s">
        <v>228</v>
      </c>
      <c r="I926" s="10">
        <f>(C926-VLOOKUP(G926,Riders!$A$2:$E$7777,4,FALSE))/365</f>
        <v>23.953424657534246</v>
      </c>
      <c r="J926">
        <v>24</v>
      </c>
      <c r="K926">
        <v>2</v>
      </c>
      <c r="L926" s="15">
        <v>10.436999999999999</v>
      </c>
      <c r="M926" s="126">
        <f>IF(L926="","",3.6*200/(L926))</f>
        <v>68.985340615119284</v>
      </c>
      <c r="P926" s="126" t="str">
        <f>IF(O926="","",3.6*200/(O926))</f>
        <v/>
      </c>
      <c r="S926" s="126" t="str">
        <f>IF(R926="","",3.6*200/(R926))</f>
        <v/>
      </c>
    </row>
    <row r="927" spans="1:19">
      <c r="A927" s="4" t="s">
        <v>224</v>
      </c>
      <c r="B927" s="4">
        <v>2019</v>
      </c>
      <c r="C927" s="5">
        <v>43800</v>
      </c>
      <c r="D927" s="4" t="s">
        <v>64</v>
      </c>
      <c r="E927" s="22" t="s">
        <v>533</v>
      </c>
      <c r="F927">
        <v>4</v>
      </c>
      <c r="G927" t="s">
        <v>106</v>
      </c>
      <c r="H927" t="s">
        <v>107</v>
      </c>
      <c r="I927" s="10">
        <f>(C927-VLOOKUP(G927,Riders!$A$2:$E$7777,4,FALSE))/365</f>
        <v>26.134246575342466</v>
      </c>
      <c r="J927">
        <v>6</v>
      </c>
      <c r="K927">
        <v>1</v>
      </c>
      <c r="L927" s="15">
        <v>10.486000000000001</v>
      </c>
      <c r="M927" s="126">
        <f>IF(L927="","",3.6*200/(L927))</f>
        <v>68.662979210375738</v>
      </c>
      <c r="P927" s="126" t="str">
        <f>IF(O927="","",3.6*200/(O927))</f>
        <v/>
      </c>
      <c r="S927" s="126" t="str">
        <f>IF(R927="","",3.6*200/(R927))</f>
        <v/>
      </c>
    </row>
    <row r="928" spans="1:19">
      <c r="A928" s="4" t="s">
        <v>224</v>
      </c>
      <c r="B928" s="4">
        <v>2019</v>
      </c>
      <c r="C928" s="5">
        <v>43800</v>
      </c>
      <c r="D928" s="4" t="s">
        <v>64</v>
      </c>
      <c r="E928" s="22" t="s">
        <v>536</v>
      </c>
      <c r="F928">
        <v>6</v>
      </c>
      <c r="G928" t="s">
        <v>1998</v>
      </c>
      <c r="H928" t="s">
        <v>26</v>
      </c>
      <c r="I928" s="10">
        <f>(C928-VLOOKUP(G928,Riders!$A$2:$E$7777,4,FALSE))/365</f>
        <v>34.854794520547948</v>
      </c>
      <c r="J928">
        <v>7</v>
      </c>
      <c r="K928">
        <v>1</v>
      </c>
      <c r="L928" s="15">
        <v>10.042</v>
      </c>
      <c r="M928" s="126">
        <f>IF(L928="","",3.6*200/(L928))</f>
        <v>71.698864767974513</v>
      </c>
      <c r="P928" s="126" t="str">
        <f>IF(O928="","",3.6*200/(O928))</f>
        <v/>
      </c>
      <c r="S928" s="126" t="str">
        <f>IF(R928="","",3.6*200/(R928))</f>
        <v/>
      </c>
    </row>
    <row r="929" spans="1:19">
      <c r="A929" s="4" t="s">
        <v>224</v>
      </c>
      <c r="B929" s="4">
        <v>2019</v>
      </c>
      <c r="C929" s="5">
        <v>43800</v>
      </c>
      <c r="D929" s="4" t="s">
        <v>64</v>
      </c>
      <c r="E929" s="22" t="s">
        <v>536</v>
      </c>
      <c r="F929">
        <v>7</v>
      </c>
      <c r="G929" t="s">
        <v>95</v>
      </c>
      <c r="H929" t="s">
        <v>28</v>
      </c>
      <c r="I929" s="10">
        <f>(C929-VLOOKUP(G929,Riders!$A$2:$E$7777,4,FALSE))/365</f>
        <v>27.849315068493151</v>
      </c>
      <c r="J929">
        <v>12</v>
      </c>
      <c r="K929">
        <v>2</v>
      </c>
      <c r="L929" s="15">
        <v>10.234</v>
      </c>
      <c r="M929" s="126">
        <f>IF(L929="","",3.6*200/(L929))</f>
        <v>70.353722884502645</v>
      </c>
      <c r="P929" s="126" t="str">
        <f>IF(O929="","",3.6*200/(O929))</f>
        <v/>
      </c>
      <c r="S929" s="126" t="str">
        <f>IF(R929="","",3.6*200/(R929))</f>
        <v/>
      </c>
    </row>
    <row r="930" spans="1:19">
      <c r="A930" s="4" t="s">
        <v>224</v>
      </c>
      <c r="B930" s="4">
        <v>2019</v>
      </c>
      <c r="C930" s="5">
        <v>43800</v>
      </c>
      <c r="D930" s="4" t="s">
        <v>64</v>
      </c>
      <c r="E930" s="22" t="s">
        <v>536</v>
      </c>
      <c r="F930">
        <v>8</v>
      </c>
      <c r="G930" t="s">
        <v>198</v>
      </c>
      <c r="H930" t="s">
        <v>226</v>
      </c>
      <c r="I930" s="10">
        <f>(C930-VLOOKUP(G930,Riders!$A$2:$E$7777,4,FALSE))/365</f>
        <v>26.983561643835618</v>
      </c>
      <c r="J930">
        <v>11</v>
      </c>
      <c r="K930">
        <v>2</v>
      </c>
      <c r="L930" s="15">
        <v>10.265000000000001</v>
      </c>
      <c r="M930" s="126">
        <f>IF(L930="","",3.6*200/(L930))</f>
        <v>70.141256697515828</v>
      </c>
      <c r="P930" s="126" t="str">
        <f>IF(O930="","",3.6*200/(O930))</f>
        <v/>
      </c>
      <c r="S930" s="126" t="str">
        <f>IF(R930="","",3.6*200/(R930))</f>
        <v/>
      </c>
    </row>
    <row r="931" spans="1:19">
      <c r="A931" s="4" t="s">
        <v>224</v>
      </c>
      <c r="B931" s="4">
        <v>2019</v>
      </c>
      <c r="C931" s="5">
        <v>43800</v>
      </c>
      <c r="D931" s="4" t="s">
        <v>64</v>
      </c>
      <c r="E931" s="22" t="s">
        <v>536</v>
      </c>
      <c r="F931">
        <v>1</v>
      </c>
      <c r="G931" t="s">
        <v>21</v>
      </c>
      <c r="H931" t="s">
        <v>22</v>
      </c>
      <c r="I931" s="10">
        <f>(C931-VLOOKUP(G931,Riders!$A$2:$E$7777,4,FALSE))/365</f>
        <v>26.728767123287671</v>
      </c>
      <c r="J931">
        <v>2</v>
      </c>
      <c r="K931">
        <v>1</v>
      </c>
      <c r="L931" s="15">
        <v>9.9610000000000003</v>
      </c>
      <c r="M931" s="126">
        <f>IF(L931="","",3.6*200/(L931))</f>
        <v>72.281899407689991</v>
      </c>
      <c r="P931" s="126" t="str">
        <f>IF(O931="","",3.6*200/(O931))</f>
        <v/>
      </c>
      <c r="S931" s="126" t="str">
        <f>IF(R931="","",3.6*200/(R931))</f>
        <v/>
      </c>
    </row>
    <row r="932" spans="1:19">
      <c r="A932" s="4" t="s">
        <v>224</v>
      </c>
      <c r="B932" s="4">
        <v>2019</v>
      </c>
      <c r="C932" s="5">
        <v>43800</v>
      </c>
      <c r="D932" s="4" t="s">
        <v>64</v>
      </c>
      <c r="E932" s="22" t="s">
        <v>536</v>
      </c>
      <c r="F932">
        <v>1</v>
      </c>
      <c r="G932" t="s">
        <v>192</v>
      </c>
      <c r="H932" t="s">
        <v>228</v>
      </c>
      <c r="I932" s="10">
        <f>(C932-VLOOKUP(G932,Riders!$A$2:$E$7777,4,FALSE))/365</f>
        <v>32.454794520547942</v>
      </c>
      <c r="J932">
        <v>16</v>
      </c>
      <c r="K932">
        <v>2</v>
      </c>
      <c r="L932" s="15">
        <v>10.111000000000001</v>
      </c>
      <c r="M932" s="126">
        <f>IF(L932="","",3.6*200/(L932))</f>
        <v>71.209573731579468</v>
      </c>
      <c r="P932" s="126" t="str">
        <f>IF(O932="","",3.6*200/(O932))</f>
        <v/>
      </c>
      <c r="S932" s="126" t="str">
        <f>IF(R932="","",3.6*200/(R932))</f>
        <v/>
      </c>
    </row>
    <row r="933" spans="1:19">
      <c r="A933" s="4" t="s">
        <v>224</v>
      </c>
      <c r="B933" s="4">
        <v>2019</v>
      </c>
      <c r="C933" s="5">
        <v>43800</v>
      </c>
      <c r="D933" s="4" t="s">
        <v>64</v>
      </c>
      <c r="E933" s="22" t="s">
        <v>536</v>
      </c>
      <c r="F933">
        <v>2</v>
      </c>
      <c r="G933" t="s">
        <v>90</v>
      </c>
      <c r="H933" t="s">
        <v>22</v>
      </c>
      <c r="I933" s="10">
        <f>(C933-VLOOKUP(G933,Riders!$A$2:$E$7777,4,FALSE))/365</f>
        <v>22.731506849315068</v>
      </c>
      <c r="J933">
        <v>1</v>
      </c>
      <c r="K933">
        <v>1</v>
      </c>
      <c r="L933" s="15">
        <v>10.243</v>
      </c>
      <c r="M933" s="126">
        <f>IF(L933="","",3.6*200/(L933))</f>
        <v>70.291906667968362</v>
      </c>
      <c r="P933" s="126" t="str">
        <f>IF(O933="","",3.6*200/(O933))</f>
        <v/>
      </c>
      <c r="S933" s="126" t="str">
        <f>IF(R933="","",3.6*200/(R933))</f>
        <v/>
      </c>
    </row>
    <row r="934" spans="1:19">
      <c r="A934" s="4" t="s">
        <v>224</v>
      </c>
      <c r="B934" s="4">
        <v>2019</v>
      </c>
      <c r="C934" s="5">
        <v>43800</v>
      </c>
      <c r="D934" s="4" t="s">
        <v>64</v>
      </c>
      <c r="E934" s="22" t="s">
        <v>536</v>
      </c>
      <c r="F934">
        <v>2</v>
      </c>
      <c r="G934" t="s">
        <v>169</v>
      </c>
      <c r="H934" t="s">
        <v>80</v>
      </c>
      <c r="I934" s="10">
        <f>(C934-VLOOKUP(G934,Riders!$A$2:$E$7777,4,FALSE))/365</f>
        <v>29.432876712328767</v>
      </c>
      <c r="J934">
        <v>15</v>
      </c>
      <c r="K934">
        <v>2</v>
      </c>
      <c r="L934" s="15">
        <v>10.361000000000001</v>
      </c>
      <c r="M934" s="126">
        <f>IF(L934="","",3.6*200/(L934))</f>
        <v>69.491361837660449</v>
      </c>
      <c r="P934" s="126" t="str">
        <f>IF(O934="","",3.6*200/(O934))</f>
        <v/>
      </c>
      <c r="S934" s="126" t="str">
        <f>IF(R934="","",3.6*200/(R934))</f>
        <v/>
      </c>
    </row>
    <row r="935" spans="1:19">
      <c r="A935" s="4" t="s">
        <v>224</v>
      </c>
      <c r="B935" s="4">
        <v>2019</v>
      </c>
      <c r="C935" s="5">
        <v>43800</v>
      </c>
      <c r="D935" s="4" t="s">
        <v>64</v>
      </c>
      <c r="E935" s="22" t="s">
        <v>536</v>
      </c>
      <c r="F935">
        <v>3</v>
      </c>
      <c r="G935" t="s">
        <v>200</v>
      </c>
      <c r="H935" t="s">
        <v>44</v>
      </c>
      <c r="I935" s="10">
        <f>(C935-VLOOKUP(G935,Riders!$A$2:$E$7777,4,FALSE))/365</f>
        <v>24.383561643835616</v>
      </c>
      <c r="J935">
        <v>4</v>
      </c>
      <c r="K935">
        <v>1</v>
      </c>
      <c r="L935" s="15">
        <v>11.22</v>
      </c>
      <c r="M935" s="126">
        <f>IF(L935="","",3.6*200/(L935))</f>
        <v>64.171122994652407</v>
      </c>
      <c r="P935" s="126" t="str">
        <f>IF(O935="","",3.6*200/(O935))</f>
        <v/>
      </c>
      <c r="S935" s="126" t="str">
        <f>IF(R935="","",3.6*200/(R935))</f>
        <v/>
      </c>
    </row>
    <row r="936" spans="1:19">
      <c r="A936" s="4" t="s">
        <v>224</v>
      </c>
      <c r="B936" s="4">
        <v>2019</v>
      </c>
      <c r="C936" s="5">
        <v>43800</v>
      </c>
      <c r="D936" s="4" t="s">
        <v>64</v>
      </c>
      <c r="E936" s="22" t="s">
        <v>536</v>
      </c>
      <c r="F936">
        <v>3</v>
      </c>
      <c r="G936" t="s">
        <v>141</v>
      </c>
      <c r="H936" t="s">
        <v>93</v>
      </c>
      <c r="I936" s="10">
        <f>(C936-VLOOKUP(G936,Riders!$A$2:$E$7777,4,FALSE))/365</f>
        <v>24.663013698630138</v>
      </c>
      <c r="J936">
        <v>14</v>
      </c>
      <c r="K936">
        <v>2</v>
      </c>
      <c r="L936" s="15" t="s">
        <v>534</v>
      </c>
      <c r="M936" s="126"/>
      <c r="P936" s="126" t="str">
        <f>IF(O936="","",3.6*200/(O936))</f>
        <v/>
      </c>
      <c r="S936" s="126" t="str">
        <f>IF(R936="","",3.6*200/(R936))</f>
        <v/>
      </c>
    </row>
    <row r="937" spans="1:19">
      <c r="A937" s="4" t="s">
        <v>224</v>
      </c>
      <c r="B937" s="4">
        <v>2019</v>
      </c>
      <c r="C937" s="5">
        <v>43800</v>
      </c>
      <c r="D937" s="4" t="s">
        <v>64</v>
      </c>
      <c r="E937" s="22" t="s">
        <v>536</v>
      </c>
      <c r="F937">
        <v>4</v>
      </c>
      <c r="G937" t="s">
        <v>255</v>
      </c>
      <c r="H937" t="s">
        <v>30</v>
      </c>
      <c r="I937" s="10">
        <f>(C937-VLOOKUP(G937,Riders!$A$2:$E$7777,4,FALSE))/365</f>
        <v>29.92876712328767</v>
      </c>
      <c r="J937">
        <v>3</v>
      </c>
      <c r="K937">
        <v>1</v>
      </c>
      <c r="L937" s="15">
        <v>9.9390000000000001</v>
      </c>
      <c r="M937" s="126">
        <f>IF(L937="","",3.6*200/(L937))</f>
        <v>72.441895562933894</v>
      </c>
      <c r="P937" s="126" t="str">
        <f>IF(O937="","",3.6*200/(O937))</f>
        <v/>
      </c>
      <c r="S937" s="126" t="str">
        <f>IF(R937="","",3.6*200/(R937))</f>
        <v/>
      </c>
    </row>
    <row r="938" spans="1:19">
      <c r="A938" s="4" t="s">
        <v>224</v>
      </c>
      <c r="B938" s="4">
        <v>2019</v>
      </c>
      <c r="C938" s="5">
        <v>43800</v>
      </c>
      <c r="D938" s="4" t="s">
        <v>64</v>
      </c>
      <c r="E938" s="22" t="s">
        <v>536</v>
      </c>
      <c r="F938">
        <v>4</v>
      </c>
      <c r="G938" t="s">
        <v>194</v>
      </c>
      <c r="H938" t="s">
        <v>50</v>
      </c>
      <c r="I938" s="10">
        <f>(C938-VLOOKUP(G938,Riders!$A$2:$E$7777,4,FALSE))/365</f>
        <v>31.926027397260274</v>
      </c>
      <c r="J938">
        <v>13</v>
      </c>
      <c r="K938">
        <v>2</v>
      </c>
      <c r="L938" s="15">
        <v>10.855</v>
      </c>
      <c r="M938" s="126">
        <f>IF(L938="","",3.6*200/(L938))</f>
        <v>66.328880700138185</v>
      </c>
      <c r="P938" s="126" t="str">
        <f>IF(O938="","",3.6*200/(O938))</f>
        <v/>
      </c>
      <c r="S938" s="126" t="str">
        <f>IF(R938="","",3.6*200/(R938))</f>
        <v/>
      </c>
    </row>
    <row r="939" spans="1:19">
      <c r="A939" s="4" t="s">
        <v>224</v>
      </c>
      <c r="B939" s="4">
        <v>2019</v>
      </c>
      <c r="C939" s="5">
        <v>43800</v>
      </c>
      <c r="D939" s="4" t="s">
        <v>64</v>
      </c>
      <c r="E939" s="22" t="s">
        <v>536</v>
      </c>
      <c r="F939">
        <v>5</v>
      </c>
      <c r="G939" t="s">
        <v>219</v>
      </c>
      <c r="H939" t="s">
        <v>225</v>
      </c>
      <c r="I939" s="10">
        <f>(C939-VLOOKUP(G939,Riders!$A$2:$E$7777,4,FALSE))/365</f>
        <v>34.835616438356162</v>
      </c>
      <c r="J939">
        <v>8</v>
      </c>
      <c r="K939">
        <v>1</v>
      </c>
      <c r="L939" s="15">
        <v>10.124000000000001</v>
      </c>
      <c r="M939" s="126">
        <f>IF(L939="","",3.6*200/(L939))</f>
        <v>71.118135124456728</v>
      </c>
      <c r="P939" s="126" t="str">
        <f>IF(O939="","",3.6*200/(O939))</f>
        <v/>
      </c>
      <c r="S939" s="126" t="str">
        <f>IF(R939="","",3.6*200/(R939))</f>
        <v/>
      </c>
    </row>
    <row r="940" spans="1:19">
      <c r="A940" s="4" t="s">
        <v>224</v>
      </c>
      <c r="B940" s="4">
        <v>2019</v>
      </c>
      <c r="C940" s="5">
        <v>43800</v>
      </c>
      <c r="D940" s="4" t="s">
        <v>64</v>
      </c>
      <c r="E940" s="22" t="s">
        <v>536</v>
      </c>
      <c r="F940">
        <v>5</v>
      </c>
      <c r="G940" t="s">
        <v>126</v>
      </c>
      <c r="H940" t="s">
        <v>102</v>
      </c>
      <c r="I940" s="10">
        <f>(C940-VLOOKUP(G940,Riders!$A$2:$E$7777,4,FALSE))/365</f>
        <v>21.202739726027396</v>
      </c>
      <c r="J940">
        <v>9</v>
      </c>
      <c r="K940">
        <v>2</v>
      </c>
      <c r="L940" s="15">
        <v>10.257000000000001</v>
      </c>
      <c r="M940" s="126">
        <f>IF(L940="","",3.6*200/(L940))</f>
        <v>70.195963732085389</v>
      </c>
      <c r="P940" s="126" t="str">
        <f>IF(O940="","",3.6*200/(O940))</f>
        <v/>
      </c>
      <c r="S940" s="126" t="str">
        <f>IF(R940="","",3.6*200/(R940))</f>
        <v/>
      </c>
    </row>
    <row r="941" spans="1:19">
      <c r="A941" s="4" t="s">
        <v>224</v>
      </c>
      <c r="B941" s="4">
        <v>2019</v>
      </c>
      <c r="C941" s="5">
        <v>43800</v>
      </c>
      <c r="D941" s="4" t="s">
        <v>64</v>
      </c>
      <c r="E941" s="22" t="s">
        <v>536</v>
      </c>
      <c r="F941">
        <v>6</v>
      </c>
      <c r="G941" t="s">
        <v>190</v>
      </c>
      <c r="H941" t="s">
        <v>111</v>
      </c>
      <c r="I941" s="10">
        <f>(C941-VLOOKUP(G941,Riders!$A$2:$E$7777,4,FALSE))/365</f>
        <v>31.712328767123289</v>
      </c>
      <c r="J941">
        <v>10</v>
      </c>
      <c r="K941">
        <v>2</v>
      </c>
      <c r="L941" s="15">
        <v>10.218999999999999</v>
      </c>
      <c r="M941" s="126">
        <f>IF(L941="","",3.6*200/(L941))</f>
        <v>70.456991877874557</v>
      </c>
      <c r="P941" s="126" t="str">
        <f>IF(O941="","",3.6*200/(O941))</f>
        <v/>
      </c>
      <c r="S941" s="126" t="str">
        <f>IF(R941="","",3.6*200/(R941))</f>
        <v/>
      </c>
    </row>
    <row r="942" spans="1:19">
      <c r="A942" s="4" t="s">
        <v>224</v>
      </c>
      <c r="B942" s="4">
        <v>2019</v>
      </c>
      <c r="C942" s="5">
        <v>43800</v>
      </c>
      <c r="D942" s="4" t="s">
        <v>64</v>
      </c>
      <c r="E942" s="22" t="s">
        <v>536</v>
      </c>
      <c r="F942">
        <v>7</v>
      </c>
      <c r="G942" t="s">
        <v>191</v>
      </c>
      <c r="H942" t="s">
        <v>30</v>
      </c>
      <c r="I942" s="10">
        <f>(C942-VLOOKUP(G942,Riders!$A$2:$E$7777,4,FALSE))/365</f>
        <v>33.871232876712327</v>
      </c>
      <c r="J942">
        <v>5</v>
      </c>
      <c r="K942">
        <v>1</v>
      </c>
      <c r="L942" s="15">
        <v>10.208</v>
      </c>
      <c r="M942" s="126">
        <f>IF(L942="","",3.6*200/(L942))</f>
        <v>70.532915360501562</v>
      </c>
      <c r="P942" s="126" t="str">
        <f>IF(O942="","",3.6*200/(O942))</f>
        <v/>
      </c>
      <c r="S942" s="126" t="str">
        <f>IF(R942="","",3.6*200/(R942))</f>
        <v/>
      </c>
    </row>
    <row r="943" spans="1:19">
      <c r="A943" s="4" t="s">
        <v>224</v>
      </c>
      <c r="B943" s="4">
        <v>2019</v>
      </c>
      <c r="C943" s="5">
        <v>43800</v>
      </c>
      <c r="D943" s="4" t="s">
        <v>64</v>
      </c>
      <c r="E943" s="22" t="s">
        <v>536</v>
      </c>
      <c r="F943">
        <v>8</v>
      </c>
      <c r="G943" t="s">
        <v>106</v>
      </c>
      <c r="H943" t="s">
        <v>107</v>
      </c>
      <c r="I943" s="10">
        <f>(C943-VLOOKUP(G943,Riders!$A$2:$E$7777,4,FALSE))/365</f>
        <v>26.134246575342466</v>
      </c>
      <c r="J943">
        <v>6</v>
      </c>
      <c r="K943">
        <v>1</v>
      </c>
      <c r="L943" s="15">
        <v>10.236000000000001</v>
      </c>
      <c r="M943" s="126">
        <f>IF(L943="","",3.6*200/(L943))</f>
        <v>70.339976553341145</v>
      </c>
      <c r="P943" s="126" t="str">
        <f>IF(O943="","",3.6*200/(O943))</f>
        <v/>
      </c>
      <c r="S943" s="126" t="str">
        <f>IF(R943="","",3.6*200/(R943))</f>
        <v/>
      </c>
    </row>
    <row r="944" spans="1:19">
      <c r="A944" s="4" t="s">
        <v>224</v>
      </c>
      <c r="B944" s="4">
        <v>2019</v>
      </c>
      <c r="C944" s="5">
        <v>43800</v>
      </c>
      <c r="D944" s="4" t="s">
        <v>64</v>
      </c>
      <c r="E944" s="22" t="s">
        <v>537</v>
      </c>
      <c r="F944">
        <v>3</v>
      </c>
      <c r="G944" t="s">
        <v>1998</v>
      </c>
      <c r="H944" t="s">
        <v>26</v>
      </c>
      <c r="I944" s="10">
        <f>(C944-VLOOKUP(G944,Riders!$A$2:$E$7777,4,FALSE))/365</f>
        <v>34.854794520547948</v>
      </c>
      <c r="J944">
        <v>7</v>
      </c>
      <c r="K944">
        <v>2</v>
      </c>
      <c r="L944" s="15">
        <v>10.125999999999999</v>
      </c>
      <c r="M944" s="126">
        <f>IF(L944="","",3.6*200/(L944))</f>
        <v>71.1040884850879</v>
      </c>
      <c r="N944">
        <v>2</v>
      </c>
      <c r="O944">
        <v>11.087999999999999</v>
      </c>
      <c r="P944" s="126">
        <f>IF(O944="","",3.6*200/(O944))</f>
        <v>64.935064935064943</v>
      </c>
      <c r="S944" s="126" t="str">
        <f>IF(R944="","",3.6*200/(R944))</f>
        <v/>
      </c>
    </row>
    <row r="945" spans="1:19">
      <c r="A945" s="4" t="s">
        <v>224</v>
      </c>
      <c r="B945" s="4">
        <v>2019</v>
      </c>
      <c r="C945" s="5">
        <v>43800</v>
      </c>
      <c r="D945" s="4" t="s">
        <v>64</v>
      </c>
      <c r="E945" s="22" t="s">
        <v>537</v>
      </c>
      <c r="F945">
        <v>1</v>
      </c>
      <c r="G945" t="s">
        <v>21</v>
      </c>
      <c r="H945" t="s">
        <v>22</v>
      </c>
      <c r="I945" s="10">
        <f>(C945-VLOOKUP(G945,Riders!$A$2:$E$7777,4,FALSE))/365</f>
        <v>26.728767123287671</v>
      </c>
      <c r="J945">
        <v>2</v>
      </c>
      <c r="K945">
        <v>1</v>
      </c>
      <c r="L945" s="15">
        <v>10.148999999999999</v>
      </c>
      <c r="M945" s="126">
        <f>IF(L945="","",3.6*200/(L945))</f>
        <v>70.942950044339355</v>
      </c>
      <c r="N945">
        <v>1</v>
      </c>
      <c r="O945">
        <v>10.151</v>
      </c>
      <c r="P945" s="126">
        <f>IF(O945="","",3.6*200/(O945))</f>
        <v>70.928972515023148</v>
      </c>
      <c r="S945" s="126" t="str">
        <f>IF(R945="","",3.6*200/(R945))</f>
        <v/>
      </c>
    </row>
    <row r="946" spans="1:19">
      <c r="A946" s="4" t="s">
        <v>224</v>
      </c>
      <c r="B946" s="4">
        <v>2019</v>
      </c>
      <c r="C946" s="5">
        <v>43800</v>
      </c>
      <c r="D946" s="4" t="s">
        <v>64</v>
      </c>
      <c r="E946" s="22" t="s">
        <v>537</v>
      </c>
      <c r="F946">
        <v>2</v>
      </c>
      <c r="G946" t="s">
        <v>90</v>
      </c>
      <c r="H946" t="s">
        <v>22</v>
      </c>
      <c r="I946" s="10">
        <f>(C946-VLOOKUP(G946,Riders!$A$2:$E$7777,4,FALSE))/365</f>
        <v>22.731506849315068</v>
      </c>
      <c r="J946">
        <v>1</v>
      </c>
      <c r="K946">
        <v>1</v>
      </c>
      <c r="L946" s="15">
        <v>10.106999999999999</v>
      </c>
      <c r="M946" s="126">
        <f>IF(L946="","",3.6*200/(L946))</f>
        <v>71.237756010685672</v>
      </c>
      <c r="N946">
        <v>1</v>
      </c>
      <c r="O946">
        <v>10.298</v>
      </c>
      <c r="P946" s="126">
        <f>IF(O946="","",3.6*200/(O946))</f>
        <v>69.916488638570598</v>
      </c>
      <c r="S946" s="126" t="str">
        <f>IF(R946="","",3.6*200/(R946))</f>
        <v/>
      </c>
    </row>
    <row r="947" spans="1:19">
      <c r="A947" s="4" t="s">
        <v>224</v>
      </c>
      <c r="B947" s="4">
        <v>2019</v>
      </c>
      <c r="C947" s="5">
        <v>43800</v>
      </c>
      <c r="D947" s="4" t="s">
        <v>64</v>
      </c>
      <c r="E947" s="22" t="s">
        <v>537</v>
      </c>
      <c r="F947">
        <v>2</v>
      </c>
      <c r="G947" t="s">
        <v>191</v>
      </c>
      <c r="H947" t="s">
        <v>30</v>
      </c>
      <c r="I947" s="10">
        <f>(C947-VLOOKUP(G947,Riders!$A$2:$E$7777,4,FALSE))/365</f>
        <v>33.871232876712327</v>
      </c>
      <c r="J947">
        <v>5</v>
      </c>
      <c r="K947">
        <v>2</v>
      </c>
      <c r="L947" s="15">
        <v>10.144</v>
      </c>
      <c r="M947" s="126">
        <f>IF(L947="","",3.6*200/(L947))</f>
        <v>70.977917981072551</v>
      </c>
      <c r="N947">
        <v>2</v>
      </c>
      <c r="O947">
        <v>10.497999999999999</v>
      </c>
      <c r="P947" s="126">
        <f>IF(O947="","",3.6*200/(O947))</f>
        <v>68.584492284244618</v>
      </c>
      <c r="S947" s="126" t="str">
        <f>IF(R947="","",3.6*200/(R947))</f>
        <v/>
      </c>
    </row>
    <row r="948" spans="1:19">
      <c r="A948" s="4" t="s">
        <v>224</v>
      </c>
      <c r="B948" s="4">
        <v>2019</v>
      </c>
      <c r="C948" s="5">
        <v>43800</v>
      </c>
      <c r="D948" s="4" t="s">
        <v>64</v>
      </c>
      <c r="E948" s="22" t="s">
        <v>537</v>
      </c>
      <c r="F948">
        <v>3</v>
      </c>
      <c r="G948" t="s">
        <v>200</v>
      </c>
      <c r="H948" t="s">
        <v>44</v>
      </c>
      <c r="I948" s="10">
        <f>(C948-VLOOKUP(G948,Riders!$A$2:$E$7777,4,FALSE))/365</f>
        <v>24.383561643835616</v>
      </c>
      <c r="J948">
        <v>4</v>
      </c>
      <c r="K948">
        <v>1</v>
      </c>
      <c r="L948" s="15">
        <v>10.115</v>
      </c>
      <c r="M948" s="126">
        <f>IF(L948="","",3.6*200/(L948))</f>
        <v>71.181413741967376</v>
      </c>
      <c r="N948">
        <v>1</v>
      </c>
      <c r="O948">
        <v>10.555999999999999</v>
      </c>
      <c r="P948" s="126">
        <f>IF(O948="","",3.6*200/(O948))</f>
        <v>68.207654414550973</v>
      </c>
      <c r="S948" s="126" t="str">
        <f>IF(R948="","",3.6*200/(R948))</f>
        <v/>
      </c>
    </row>
    <row r="949" spans="1:19">
      <c r="A949" s="4" t="s">
        <v>224</v>
      </c>
      <c r="B949" s="4">
        <v>2019</v>
      </c>
      <c r="C949" s="5">
        <v>43800</v>
      </c>
      <c r="D949" s="4" t="s">
        <v>64</v>
      </c>
      <c r="E949" s="22" t="s">
        <v>537</v>
      </c>
      <c r="F949">
        <v>4</v>
      </c>
      <c r="G949" t="s">
        <v>255</v>
      </c>
      <c r="H949" t="s">
        <v>30</v>
      </c>
      <c r="I949" s="10">
        <f>(C949-VLOOKUP(G949,Riders!$A$2:$E$7777,4,FALSE))/365</f>
        <v>29.92876712328767</v>
      </c>
      <c r="J949">
        <v>3</v>
      </c>
      <c r="K949">
        <v>1</v>
      </c>
      <c r="L949" s="15">
        <v>10.121</v>
      </c>
      <c r="M949" s="126">
        <f>IF(L949="","",3.6*200/(L949))</f>
        <v>71.139215492540259</v>
      </c>
      <c r="N949">
        <v>1</v>
      </c>
      <c r="O949">
        <v>10.231</v>
      </c>
      <c r="P949" s="126">
        <f>IF(O949="","",3.6*200/(O949))</f>
        <v>70.374352458215228</v>
      </c>
      <c r="S949" s="126" t="str">
        <f>IF(R949="","",3.6*200/(R949))</f>
        <v/>
      </c>
    </row>
    <row r="950" spans="1:19">
      <c r="A950" s="4" t="s">
        <v>224</v>
      </c>
      <c r="B950" s="4">
        <v>2019</v>
      </c>
      <c r="C950" s="5">
        <v>43800</v>
      </c>
      <c r="D950" s="4" t="s">
        <v>64</v>
      </c>
      <c r="E950" s="22" t="s">
        <v>537</v>
      </c>
      <c r="F950">
        <v>4</v>
      </c>
      <c r="G950" t="s">
        <v>219</v>
      </c>
      <c r="H950" t="s">
        <v>225</v>
      </c>
      <c r="I950" s="10">
        <f>(C950-VLOOKUP(G950,Riders!$A$2:$E$7777,4,FALSE))/365</f>
        <v>34.835616438356162</v>
      </c>
      <c r="J950">
        <v>8</v>
      </c>
      <c r="K950">
        <v>2</v>
      </c>
      <c r="L950" s="15">
        <v>11.049000000000001</v>
      </c>
      <c r="M950" s="126">
        <f>IF(L950="","",3.6*200/(L950))</f>
        <v>65.164268259570989</v>
      </c>
      <c r="N950">
        <v>2</v>
      </c>
      <c r="O950">
        <v>10.262</v>
      </c>
      <c r="P950" s="126">
        <f>IF(O950="","",3.6*200/(O950))</f>
        <v>70.161761839797308</v>
      </c>
      <c r="S950" s="126" t="str">
        <f>IF(R950="","",3.6*200/(R950))</f>
        <v/>
      </c>
    </row>
    <row r="951" spans="1:19">
      <c r="A951" s="4" t="s">
        <v>224</v>
      </c>
      <c r="B951" s="4">
        <v>2019</v>
      </c>
      <c r="C951" s="5">
        <v>43800</v>
      </c>
      <c r="D951" s="4" t="s">
        <v>64</v>
      </c>
      <c r="E951" s="22" t="s">
        <v>537</v>
      </c>
      <c r="F951">
        <v>1</v>
      </c>
      <c r="G951" t="s">
        <v>106</v>
      </c>
      <c r="H951" t="s">
        <v>107</v>
      </c>
      <c r="I951" s="10">
        <f>(C951-VLOOKUP(G951,Riders!$A$2:$E$7777,4,FALSE))/365</f>
        <v>26.134246575342466</v>
      </c>
      <c r="J951">
        <v>6</v>
      </c>
      <c r="K951">
        <v>2</v>
      </c>
      <c r="L951" s="15">
        <v>10.234999999999999</v>
      </c>
      <c r="M951" s="126">
        <f>IF(L951="","",3.6*200/(L951))</f>
        <v>70.346849047386428</v>
      </c>
      <c r="N951">
        <v>2</v>
      </c>
      <c r="O951">
        <v>12.762</v>
      </c>
      <c r="P951" s="126">
        <f>IF(O951="","",3.6*200/(O951))</f>
        <v>56.417489421720731</v>
      </c>
      <c r="S951" s="126" t="str">
        <f>IF(R951="","",3.6*200/(R951))</f>
        <v/>
      </c>
    </row>
    <row r="952" spans="1:19">
      <c r="A952" s="4" t="s">
        <v>224</v>
      </c>
      <c r="B952" s="4">
        <v>2019</v>
      </c>
      <c r="C952" s="5">
        <v>43800</v>
      </c>
      <c r="D952" s="4" t="s">
        <v>64</v>
      </c>
      <c r="E952" s="22" t="s">
        <v>538</v>
      </c>
      <c r="F952">
        <v>1</v>
      </c>
      <c r="G952" t="s">
        <v>21</v>
      </c>
      <c r="H952" t="s">
        <v>22</v>
      </c>
      <c r="I952" s="10">
        <f>(C952-VLOOKUP(G952,Riders!$A$2:$E$7777,4,FALSE))/365</f>
        <v>26.728767123287671</v>
      </c>
      <c r="J952">
        <v>2</v>
      </c>
      <c r="K952">
        <v>1</v>
      </c>
      <c r="L952" s="15">
        <v>9.8979999999999997</v>
      </c>
      <c r="M952" s="126">
        <f>IF(L952="","",3.6*200/(L952))</f>
        <v>72.741968074358454</v>
      </c>
      <c r="N952">
        <v>1</v>
      </c>
      <c r="O952">
        <v>10.257999999999999</v>
      </c>
      <c r="P952" s="126">
        <f>IF(O952="","",3.6*200/(O952))</f>
        <v>70.189120686293634</v>
      </c>
      <c r="S952" s="126" t="str">
        <f>IF(R952="","",3.6*200/(R952))</f>
        <v/>
      </c>
    </row>
    <row r="953" spans="1:19">
      <c r="A953" s="4" t="s">
        <v>224</v>
      </c>
      <c r="B953" s="4">
        <v>2019</v>
      </c>
      <c r="C953" s="5">
        <v>43800</v>
      </c>
      <c r="D953" s="4" t="s">
        <v>64</v>
      </c>
      <c r="E953" s="22" t="s">
        <v>538</v>
      </c>
      <c r="F953">
        <v>1</v>
      </c>
      <c r="G953" t="s">
        <v>255</v>
      </c>
      <c r="H953" t="s">
        <v>30</v>
      </c>
      <c r="I953" s="10">
        <f>(C953-VLOOKUP(G953,Riders!$A$2:$E$7777,4,FALSE))/365</f>
        <v>29.92876712328767</v>
      </c>
      <c r="J953">
        <v>3</v>
      </c>
      <c r="K953">
        <v>2</v>
      </c>
      <c r="L953" s="15">
        <v>10.003</v>
      </c>
      <c r="M953" s="126">
        <f>IF(L953="","",3.6*200/(L953))</f>
        <v>71.978406478056584</v>
      </c>
      <c r="N953">
        <v>2</v>
      </c>
      <c r="O953">
        <v>10.518999999999998</v>
      </c>
      <c r="P953" s="126">
        <f>IF(O953="","",3.6*200/(O953))</f>
        <v>68.447571061888027</v>
      </c>
      <c r="S953" s="126" t="str">
        <f>IF(R953="","",3.6*200/(R953))</f>
        <v/>
      </c>
    </row>
    <row r="954" spans="1:19">
      <c r="A954" s="4" t="s">
        <v>224</v>
      </c>
      <c r="B954" s="4">
        <v>2019</v>
      </c>
      <c r="C954" s="5">
        <v>43800</v>
      </c>
      <c r="D954" s="4" t="s">
        <v>64</v>
      </c>
      <c r="E954" s="22" t="s">
        <v>538</v>
      </c>
      <c r="F954">
        <v>2</v>
      </c>
      <c r="G954" t="s">
        <v>90</v>
      </c>
      <c r="H954" t="s">
        <v>22</v>
      </c>
      <c r="I954" s="10">
        <f>(C954-VLOOKUP(G954,Riders!$A$2:$E$7777,4,FALSE))/365</f>
        <v>22.731506849315068</v>
      </c>
      <c r="J954">
        <v>1</v>
      </c>
      <c r="K954">
        <v>1</v>
      </c>
      <c r="L954" s="15">
        <v>10.114000000000001</v>
      </c>
      <c r="M954" s="126">
        <f>IF(L954="","",3.6*200/(L954))</f>
        <v>71.188451651176578</v>
      </c>
      <c r="N954">
        <v>1</v>
      </c>
      <c r="O954">
        <v>10.234</v>
      </c>
      <c r="P954" s="126">
        <f>IF(O954="","",3.6*200/(O954))</f>
        <v>70.353722884502645</v>
      </c>
      <c r="S954" s="126" t="str">
        <f>IF(R954="","",3.6*200/(R954))</f>
        <v/>
      </c>
    </row>
    <row r="955" spans="1:19">
      <c r="A955" s="4" t="s">
        <v>224</v>
      </c>
      <c r="B955" s="4">
        <v>2019</v>
      </c>
      <c r="C955" s="5">
        <v>43800</v>
      </c>
      <c r="D955" s="4" t="s">
        <v>64</v>
      </c>
      <c r="E955" s="22" t="s">
        <v>538</v>
      </c>
      <c r="F955">
        <v>2</v>
      </c>
      <c r="G955" t="s">
        <v>200</v>
      </c>
      <c r="H955" t="s">
        <v>44</v>
      </c>
      <c r="I955" s="10">
        <f>(C955-VLOOKUP(G955,Riders!$A$2:$E$7777,4,FALSE))/365</f>
        <v>24.383561643835616</v>
      </c>
      <c r="J955">
        <v>4</v>
      </c>
      <c r="K955">
        <v>2</v>
      </c>
      <c r="L955" s="15">
        <v>10.204000000000001</v>
      </c>
      <c r="M955" s="126">
        <f>IF(L955="","",3.6*200/(L955))</f>
        <v>70.560564484515865</v>
      </c>
      <c r="N955">
        <v>2</v>
      </c>
      <c r="O955">
        <v>10.32</v>
      </c>
      <c r="P955" s="126">
        <f>IF(O955="","",3.6*200/(O955))</f>
        <v>69.767441860465112</v>
      </c>
      <c r="S955" s="126" t="str">
        <f>IF(R955="","",3.6*200/(R955))</f>
        <v/>
      </c>
    </row>
    <row r="956" spans="1:19">
      <c r="A956" s="4" t="s">
        <v>224</v>
      </c>
      <c r="B956" s="4">
        <v>2019</v>
      </c>
      <c r="C956" s="5">
        <v>43800</v>
      </c>
      <c r="D956" s="4" t="s">
        <v>64</v>
      </c>
      <c r="E956" s="22" t="s">
        <v>62</v>
      </c>
      <c r="F956" t="s">
        <v>539</v>
      </c>
      <c r="G956" t="s">
        <v>90</v>
      </c>
      <c r="H956" t="s">
        <v>22</v>
      </c>
      <c r="I956" s="10">
        <f>(C956-VLOOKUP(G956,Riders!$A$2:$E$7777,4,FALSE))/365</f>
        <v>22.731506849315068</v>
      </c>
      <c r="J956">
        <v>1</v>
      </c>
      <c r="K956">
        <v>1</v>
      </c>
      <c r="L956" s="15">
        <v>9.9260000000000002</v>
      </c>
      <c r="M956" s="126">
        <f>IF(L956="","",3.6*200/(L956))</f>
        <v>72.536772113640936</v>
      </c>
      <c r="N956">
        <v>1</v>
      </c>
      <c r="O956">
        <v>10.156000000000001</v>
      </c>
      <c r="P956" s="126">
        <f>IF(O956="","",3.6*200/(O956))</f>
        <v>70.894052776683736</v>
      </c>
      <c r="S956" s="126" t="str">
        <f>IF(R956="","",3.6*200/(R956))</f>
        <v/>
      </c>
    </row>
    <row r="957" spans="1:19">
      <c r="A957" s="4" t="s">
        <v>224</v>
      </c>
      <c r="B957" s="4">
        <v>2019</v>
      </c>
      <c r="C957" s="5">
        <v>43800</v>
      </c>
      <c r="D957" s="4" t="s">
        <v>64</v>
      </c>
      <c r="E957" s="22" t="s">
        <v>62</v>
      </c>
      <c r="F957" t="s">
        <v>539</v>
      </c>
      <c r="G957" t="s">
        <v>21</v>
      </c>
      <c r="H957" t="s">
        <v>22</v>
      </c>
      <c r="I957" s="10">
        <f>(C957-VLOOKUP(G957,Riders!$A$2:$E$7777,4,FALSE))/365</f>
        <v>26.728767123287671</v>
      </c>
      <c r="J957">
        <v>2</v>
      </c>
      <c r="K957">
        <v>2</v>
      </c>
      <c r="L957" s="15">
        <v>9.9390000000000001</v>
      </c>
      <c r="M957" s="126">
        <f>IF(L957="","",3.6*200/(L957))</f>
        <v>72.441895562933894</v>
      </c>
      <c r="N957">
        <v>2</v>
      </c>
      <c r="O957">
        <v>10.273000000000001</v>
      </c>
      <c r="P957" s="126">
        <f>IF(O957="","",3.6*200/(O957))</f>
        <v>70.08663486810083</v>
      </c>
      <c r="S957" s="126" t="str">
        <f>IF(R957="","",3.6*200/(R957))</f>
        <v/>
      </c>
    </row>
    <row r="958" spans="1:19">
      <c r="A958" s="4" t="s">
        <v>224</v>
      </c>
      <c r="B958" s="4">
        <v>2019</v>
      </c>
      <c r="C958" s="5">
        <v>43800</v>
      </c>
      <c r="D958" s="4" t="s">
        <v>64</v>
      </c>
      <c r="E958" s="22" t="s">
        <v>62</v>
      </c>
      <c r="F958" t="s">
        <v>540</v>
      </c>
      <c r="G958" t="s">
        <v>255</v>
      </c>
      <c r="H958" t="s">
        <v>30</v>
      </c>
      <c r="I958" s="10">
        <f>(C958-VLOOKUP(G958,Riders!$A$2:$E$7777,4,FALSE))/365</f>
        <v>29.92876712328767</v>
      </c>
      <c r="J958">
        <v>3</v>
      </c>
      <c r="K958">
        <v>1</v>
      </c>
      <c r="L958" s="15">
        <v>10.144</v>
      </c>
      <c r="M958" s="126">
        <f>IF(L958="","",3.6*200/(L958))</f>
        <v>70.977917981072551</v>
      </c>
      <c r="N958">
        <v>1</v>
      </c>
      <c r="O958">
        <v>9.9480000000000004</v>
      </c>
      <c r="P958" s="126">
        <f>IF(O958="","",3.6*200/(O958))</f>
        <v>72.376357056694815</v>
      </c>
      <c r="S958" s="126" t="str">
        <f>IF(R958="","",3.6*200/(R958))</f>
        <v/>
      </c>
    </row>
    <row r="959" spans="1:19">
      <c r="A959" s="4" t="s">
        <v>224</v>
      </c>
      <c r="B959" s="4">
        <v>2019</v>
      </c>
      <c r="C959" s="5">
        <v>43800</v>
      </c>
      <c r="D959" s="4" t="s">
        <v>64</v>
      </c>
      <c r="E959" s="22" t="s">
        <v>62</v>
      </c>
      <c r="F959" t="s">
        <v>540</v>
      </c>
      <c r="G959" t="s">
        <v>200</v>
      </c>
      <c r="H959" t="s">
        <v>44</v>
      </c>
      <c r="I959" s="10">
        <f>(C959-VLOOKUP(G959,Riders!$A$2:$E$7777,4,FALSE))/365</f>
        <v>24.383561643835616</v>
      </c>
      <c r="J959">
        <v>4</v>
      </c>
      <c r="K959">
        <v>2</v>
      </c>
      <c r="L959" s="15">
        <v>10.147</v>
      </c>
      <c r="M959" s="126">
        <f>IF(L959="","",3.6*200/(L959))</f>
        <v>70.956933083670052</v>
      </c>
      <c r="N959">
        <v>2</v>
      </c>
      <c r="O959">
        <v>10.043000000000001</v>
      </c>
      <c r="P959" s="126">
        <f>IF(O959="","",3.6*200/(O959))</f>
        <v>71.691725580005965</v>
      </c>
      <c r="S959" s="126" t="str">
        <f>IF(R959="","",3.6*200/(R959))</f>
        <v/>
      </c>
    </row>
    <row r="960" spans="1:19">
      <c r="A960" s="1" t="s">
        <v>63</v>
      </c>
      <c r="B960" s="1">
        <v>2019</v>
      </c>
      <c r="C960" s="2">
        <v>43778</v>
      </c>
      <c r="D960" s="1" t="s">
        <v>64</v>
      </c>
      <c r="E960" s="22" t="s">
        <v>533</v>
      </c>
      <c r="F960">
        <v>1</v>
      </c>
      <c r="G960" t="s">
        <v>95</v>
      </c>
      <c r="H960" t="s">
        <v>28</v>
      </c>
      <c r="I960" s="10">
        <f>(C960-VLOOKUP(G960,Riders!$A$2:$E$7777,4,FALSE))/365</f>
        <v>27.789041095890411</v>
      </c>
      <c r="J960">
        <v>9</v>
      </c>
      <c r="K960">
        <v>1</v>
      </c>
      <c r="L960" s="15">
        <v>10.263</v>
      </c>
      <c r="M960" s="126">
        <f>IF(L960="","",3.6*200/(L960))</f>
        <v>70.154925460391695</v>
      </c>
      <c r="P960" s="126" t="str">
        <f>IF(O960="","",3.6*200/(O960))</f>
        <v/>
      </c>
      <c r="S960" s="126" t="str">
        <f>IF(R960="","",3.6*200/(R960))</f>
        <v/>
      </c>
    </row>
    <row r="961" spans="1:19">
      <c r="A961" s="1" t="s">
        <v>63</v>
      </c>
      <c r="B961" s="1">
        <v>2019</v>
      </c>
      <c r="C961" s="2">
        <v>43778</v>
      </c>
      <c r="D961" s="1" t="s">
        <v>64</v>
      </c>
      <c r="E961" s="22" t="s">
        <v>533</v>
      </c>
      <c r="F961">
        <v>1</v>
      </c>
      <c r="G961" t="s">
        <v>206</v>
      </c>
      <c r="H961" t="s">
        <v>56</v>
      </c>
      <c r="I961" s="10">
        <f>(C961-VLOOKUP(G961,Riders!$A$2:$E$7777,4,FALSE))/365</f>
        <v>26.13150684931507</v>
      </c>
      <c r="J961">
        <v>28</v>
      </c>
      <c r="K961">
        <v>2</v>
      </c>
      <c r="L961" s="15">
        <v>10.326000000000001</v>
      </c>
      <c r="M961" s="126">
        <f>IF(L961="","",3.6*200/(L961))</f>
        <v>69.726902963393371</v>
      </c>
      <c r="P961" s="126" t="str">
        <f>IF(O961="","",3.6*200/(O961))</f>
        <v/>
      </c>
      <c r="S961" s="126" t="str">
        <f>IF(R961="","",3.6*200/(R961))</f>
        <v/>
      </c>
    </row>
    <row r="962" spans="1:19">
      <c r="A962" s="1" t="s">
        <v>63</v>
      </c>
      <c r="B962" s="1">
        <v>2019</v>
      </c>
      <c r="C962" s="2">
        <v>43778</v>
      </c>
      <c r="D962" s="1" t="s">
        <v>64</v>
      </c>
      <c r="E962" s="22" t="s">
        <v>533</v>
      </c>
      <c r="F962">
        <v>2</v>
      </c>
      <c r="G962" t="s">
        <v>195</v>
      </c>
      <c r="H962" t="s">
        <v>196</v>
      </c>
      <c r="I962" s="10">
        <f>(C962-VLOOKUP(G962,Riders!$A$2:$E$7777,4,FALSE))/365</f>
        <v>33.654794520547945</v>
      </c>
      <c r="J962">
        <v>5</v>
      </c>
      <c r="K962">
        <v>1</v>
      </c>
      <c r="L962" s="15">
        <v>10.413</v>
      </c>
      <c r="M962" s="126">
        <f>IF(L962="","",3.6*200/(L962))</f>
        <v>69.144338807260155</v>
      </c>
      <c r="P962" s="126" t="str">
        <f>IF(O962="","",3.6*200/(O962))</f>
        <v/>
      </c>
      <c r="S962" s="126" t="str">
        <f>IF(R962="","",3.6*200/(R962))</f>
        <v/>
      </c>
    </row>
    <row r="963" spans="1:19">
      <c r="A963" s="1" t="s">
        <v>63</v>
      </c>
      <c r="B963" s="1">
        <v>2019</v>
      </c>
      <c r="C963" s="2">
        <v>43778</v>
      </c>
      <c r="D963" s="1" t="s">
        <v>64</v>
      </c>
      <c r="E963" s="22" t="s">
        <v>533</v>
      </c>
      <c r="F963">
        <v>2</v>
      </c>
      <c r="G963" t="s">
        <v>103</v>
      </c>
      <c r="H963" t="s">
        <v>37</v>
      </c>
      <c r="I963" s="10">
        <f>(C963-VLOOKUP(G963,Riders!$A$2:$E$7777,4,FALSE))/365</f>
        <v>20.857534246575341</v>
      </c>
      <c r="J963">
        <v>27</v>
      </c>
      <c r="K963">
        <v>2</v>
      </c>
      <c r="L963" s="15">
        <v>10.444000000000001</v>
      </c>
      <c r="M963" s="126">
        <f>IF(L963="","",3.6*200/(L963))</f>
        <v>68.939103791650709</v>
      </c>
      <c r="P963" s="126" t="str">
        <f>IF(O963="","",3.6*200/(O963))</f>
        <v/>
      </c>
      <c r="S963" s="126" t="str">
        <f>IF(R963="","",3.6*200/(R963))</f>
        <v/>
      </c>
    </row>
    <row r="964" spans="1:19">
      <c r="A964" s="1" t="s">
        <v>63</v>
      </c>
      <c r="B964" s="1">
        <v>2019</v>
      </c>
      <c r="C964" s="2">
        <v>43778</v>
      </c>
      <c r="D964" s="1" t="s">
        <v>64</v>
      </c>
      <c r="E964" s="22" t="s">
        <v>533</v>
      </c>
      <c r="F964">
        <v>3</v>
      </c>
      <c r="G964" t="s">
        <v>141</v>
      </c>
      <c r="H964" t="s">
        <v>93</v>
      </c>
      <c r="I964" s="10">
        <f>(C964-VLOOKUP(G964,Riders!$A$2:$E$7777,4,FALSE))/365</f>
        <v>24.602739726027398</v>
      </c>
      <c r="J964">
        <v>6</v>
      </c>
      <c r="K964">
        <v>1</v>
      </c>
      <c r="L964" s="15">
        <v>11.305</v>
      </c>
      <c r="M964" s="126">
        <f>IF(L964="","",3.6*200/(L964))</f>
        <v>63.688633348076074</v>
      </c>
      <c r="P964" s="126" t="str">
        <f>IF(O964="","",3.6*200/(O964))</f>
        <v/>
      </c>
      <c r="S964" s="126" t="str">
        <f>IF(R964="","",3.6*200/(R964))</f>
        <v/>
      </c>
    </row>
    <row r="965" spans="1:19">
      <c r="A965" s="1" t="s">
        <v>63</v>
      </c>
      <c r="B965" s="1">
        <v>2019</v>
      </c>
      <c r="C965" s="2">
        <v>43778</v>
      </c>
      <c r="D965" s="1" t="s">
        <v>64</v>
      </c>
      <c r="E965" s="22" t="s">
        <v>533</v>
      </c>
      <c r="F965">
        <v>4</v>
      </c>
      <c r="G965" t="s">
        <v>91</v>
      </c>
      <c r="H965" t="s">
        <v>896</v>
      </c>
      <c r="I965" s="10">
        <f>(C965-VLOOKUP(G965,Riders!$A$2:$E$7777,4,FALSE))/365</f>
        <v>23.969863013698632</v>
      </c>
      <c r="J965">
        <v>16</v>
      </c>
      <c r="K965">
        <v>1</v>
      </c>
      <c r="L965" s="15">
        <v>10.175000000000001</v>
      </c>
      <c r="M965" s="126">
        <f>IF(L965="","",3.6*200/(L965))</f>
        <v>70.761670761670757</v>
      </c>
      <c r="P965" s="126" t="str">
        <f>IF(O965="","",3.6*200/(O965))</f>
        <v/>
      </c>
      <c r="S965" s="126" t="str">
        <f>IF(R965="","",3.6*200/(R965))</f>
        <v/>
      </c>
    </row>
    <row r="966" spans="1:19">
      <c r="A966" s="1" t="s">
        <v>63</v>
      </c>
      <c r="B966" s="1">
        <v>2019</v>
      </c>
      <c r="C966" s="2">
        <v>43778</v>
      </c>
      <c r="D966" s="1" t="s">
        <v>64</v>
      </c>
      <c r="E966" s="22" t="s">
        <v>533</v>
      </c>
      <c r="F966">
        <v>4</v>
      </c>
      <c r="G966" t="s">
        <v>192</v>
      </c>
      <c r="H966" t="s">
        <v>228</v>
      </c>
      <c r="I966" s="10">
        <f>(C966-VLOOKUP(G966,Riders!$A$2:$E$7777,4,FALSE))/365</f>
        <v>32.394520547945206</v>
      </c>
      <c r="J966">
        <v>17</v>
      </c>
      <c r="K966">
        <v>2</v>
      </c>
      <c r="L966" s="15">
        <v>10.179</v>
      </c>
      <c r="M966" s="126">
        <f>IF(L966="","",3.6*200/(L966))</f>
        <v>70.733863837312114</v>
      </c>
      <c r="P966" s="126" t="str">
        <f>IF(O966="","",3.6*200/(O966))</f>
        <v/>
      </c>
      <c r="S966" s="126" t="str">
        <f>IF(R966="","",3.6*200/(R966))</f>
        <v/>
      </c>
    </row>
    <row r="967" spans="1:19">
      <c r="A967" s="1" t="s">
        <v>63</v>
      </c>
      <c r="B967" s="1">
        <v>2019</v>
      </c>
      <c r="C967" s="2">
        <v>43778</v>
      </c>
      <c r="D967" s="1" t="s">
        <v>64</v>
      </c>
      <c r="E967" s="22" t="s">
        <v>533</v>
      </c>
      <c r="F967">
        <v>5</v>
      </c>
      <c r="G967" t="s">
        <v>190</v>
      </c>
      <c r="H967" t="s">
        <v>111</v>
      </c>
      <c r="I967" s="10">
        <f>(C967-VLOOKUP(G967,Riders!$A$2:$E$7777,4,FALSE))/365</f>
        <v>31.652054794520549</v>
      </c>
      <c r="J967">
        <v>7</v>
      </c>
      <c r="K967">
        <v>1</v>
      </c>
      <c r="L967" s="15">
        <v>10.039999999999999</v>
      </c>
      <c r="M967" s="126">
        <f>IF(L967="","",3.6*200/(L967))</f>
        <v>71.713147410358573</v>
      </c>
      <c r="P967" s="126" t="str">
        <f>IF(O967="","",3.6*200/(O967))</f>
        <v/>
      </c>
      <c r="S967" s="126" t="str">
        <f>IF(R967="","",3.6*200/(R967))</f>
        <v/>
      </c>
    </row>
    <row r="968" spans="1:19">
      <c r="A968" s="1" t="s">
        <v>63</v>
      </c>
      <c r="B968" s="1">
        <v>2019</v>
      </c>
      <c r="C968" s="2">
        <v>43778</v>
      </c>
      <c r="D968" s="1" t="s">
        <v>64</v>
      </c>
      <c r="E968" s="22" t="s">
        <v>533</v>
      </c>
      <c r="F968">
        <v>5</v>
      </c>
      <c r="G968" t="s">
        <v>29</v>
      </c>
      <c r="H968" t="s">
        <v>30</v>
      </c>
      <c r="I968" s="10">
        <f>(C968-VLOOKUP(G968,Riders!$A$2:$E$7777,4,FALSE))/365</f>
        <v>23.709589041095889</v>
      </c>
      <c r="J968">
        <v>25</v>
      </c>
      <c r="K968">
        <v>2</v>
      </c>
      <c r="L968" s="15">
        <v>13.315</v>
      </c>
      <c r="M968" s="126">
        <f>IF(L968="","",3.6*200/(L968))</f>
        <v>54.074352234322198</v>
      </c>
      <c r="P968" s="126" t="str">
        <f>IF(O968="","",3.6*200/(O968))</f>
        <v/>
      </c>
      <c r="S968" s="126" t="str">
        <f>IF(R968="","",3.6*200/(R968))</f>
        <v/>
      </c>
    </row>
    <row r="969" spans="1:19">
      <c r="A969" s="1" t="s">
        <v>63</v>
      </c>
      <c r="B969" s="1">
        <v>2019</v>
      </c>
      <c r="C969" s="2">
        <v>43778</v>
      </c>
      <c r="D969" s="1" t="s">
        <v>64</v>
      </c>
      <c r="E969" s="22" t="s">
        <v>533</v>
      </c>
      <c r="F969">
        <v>6</v>
      </c>
      <c r="G969" t="s">
        <v>230</v>
      </c>
      <c r="H969" t="s">
        <v>210</v>
      </c>
      <c r="I969" s="10">
        <f>(C969-VLOOKUP(G969,Riders!$A$2:$E$7777,4,FALSE))/365</f>
        <v>20.890410958904109</v>
      </c>
      <c r="J969">
        <v>24</v>
      </c>
      <c r="K969">
        <v>2</v>
      </c>
      <c r="L969" s="15">
        <v>10.448</v>
      </c>
      <c r="M969" s="126">
        <f>IF(L969="","",3.6*200/(L969))</f>
        <v>68.912710566615615</v>
      </c>
      <c r="P969" s="126" t="str">
        <f>IF(O969="","",3.6*200/(O969))</f>
        <v/>
      </c>
      <c r="S969" s="126" t="str">
        <f>IF(R969="","",3.6*200/(R969))</f>
        <v/>
      </c>
    </row>
    <row r="970" spans="1:19">
      <c r="A970" s="1" t="s">
        <v>63</v>
      </c>
      <c r="B970" s="1">
        <v>2019</v>
      </c>
      <c r="C970" s="2">
        <v>43778</v>
      </c>
      <c r="D970" s="1" t="s">
        <v>64</v>
      </c>
      <c r="E970" s="22" t="s">
        <v>533</v>
      </c>
      <c r="F970">
        <v>7</v>
      </c>
      <c r="G970" t="s">
        <v>99</v>
      </c>
      <c r="H970" t="s">
        <v>100</v>
      </c>
      <c r="I970" s="10">
        <f>(C970-VLOOKUP(G970,Riders!$A$2:$E$7777,4,FALSE))/365</f>
        <v>20.578082191780823</v>
      </c>
      <c r="J970">
        <v>11</v>
      </c>
      <c r="K970">
        <v>1</v>
      </c>
      <c r="L970" s="15">
        <v>10.452</v>
      </c>
      <c r="M970" s="126">
        <f>IF(L970="","",3.6*200/(L970))</f>
        <v>68.886337543053955</v>
      </c>
      <c r="P970" s="126" t="str">
        <f>IF(O970="","",3.6*200/(O970))</f>
        <v/>
      </c>
      <c r="S970" s="126" t="str">
        <f>IF(R970="","",3.6*200/(R970))</f>
        <v/>
      </c>
    </row>
    <row r="971" spans="1:19">
      <c r="A971" s="1" t="s">
        <v>63</v>
      </c>
      <c r="B971" s="1">
        <v>2019</v>
      </c>
      <c r="C971" s="2">
        <v>43778</v>
      </c>
      <c r="D971" s="1" t="s">
        <v>64</v>
      </c>
      <c r="E971" s="22" t="s">
        <v>533</v>
      </c>
      <c r="F971">
        <v>7</v>
      </c>
      <c r="G971" t="s">
        <v>98</v>
      </c>
      <c r="H971" t="s">
        <v>42</v>
      </c>
      <c r="I971" s="10">
        <f>(C971-VLOOKUP(G971,Riders!$A$2:$E$7777,4,FALSE))/365</f>
        <v>21.046575342465754</v>
      </c>
      <c r="J971">
        <v>23</v>
      </c>
      <c r="K971">
        <v>2</v>
      </c>
      <c r="L971" s="15">
        <v>10.459</v>
      </c>
      <c r="M971" s="126">
        <f>IF(L971="","",3.6*200/(L971))</f>
        <v>68.840233291901711</v>
      </c>
      <c r="P971" s="126" t="str">
        <f>IF(O971="","",3.6*200/(O971))</f>
        <v/>
      </c>
      <c r="S971" s="126" t="str">
        <f>IF(R971="","",3.6*200/(R971))</f>
        <v/>
      </c>
    </row>
    <row r="972" spans="1:19">
      <c r="A972" s="1" t="s">
        <v>63</v>
      </c>
      <c r="B972" s="1">
        <v>2019</v>
      </c>
      <c r="C972" s="2">
        <v>43778</v>
      </c>
      <c r="D972" s="1" t="s">
        <v>64</v>
      </c>
      <c r="E972" s="22" t="s">
        <v>533</v>
      </c>
      <c r="F972">
        <v>8</v>
      </c>
      <c r="G972" t="s">
        <v>229</v>
      </c>
      <c r="H972" t="s">
        <v>100</v>
      </c>
      <c r="I972" s="10">
        <f>(C972-VLOOKUP(G972,Riders!$A$2:$E$7777,4,FALSE))/365</f>
        <v>24.610958904109587</v>
      </c>
      <c r="J972">
        <v>22</v>
      </c>
      <c r="K972">
        <v>2</v>
      </c>
      <c r="L972" s="15">
        <v>10.419</v>
      </c>
      <c r="M972" s="126">
        <f>IF(L972="","",3.6*200/(L972))</f>
        <v>69.104520587388421</v>
      </c>
      <c r="P972" s="126" t="str">
        <f>IF(O972="","",3.6*200/(O972))</f>
        <v/>
      </c>
      <c r="S972" s="126" t="str">
        <f>IF(R972="","",3.6*200/(R972))</f>
        <v/>
      </c>
    </row>
    <row r="973" spans="1:19">
      <c r="A973" s="1" t="s">
        <v>63</v>
      </c>
      <c r="B973" s="1">
        <v>2019</v>
      </c>
      <c r="C973" s="2">
        <v>43778</v>
      </c>
      <c r="D973" s="1" t="s">
        <v>64</v>
      </c>
      <c r="E973" s="22" t="s">
        <v>533</v>
      </c>
      <c r="F973">
        <v>9</v>
      </c>
      <c r="G973" t="s">
        <v>237</v>
      </c>
      <c r="H973" t="s">
        <v>196</v>
      </c>
      <c r="I973" s="10">
        <f>(C973-VLOOKUP(G973,Riders!$A$2:$E$7777,4,FALSE))/365</f>
        <v>32.147945205479452</v>
      </c>
      <c r="J973">
        <v>12</v>
      </c>
      <c r="K973">
        <v>1</v>
      </c>
      <c r="L973" s="15">
        <v>10.259</v>
      </c>
      <c r="M973" s="126">
        <f>IF(L973="","",3.6*200/(L973))</f>
        <v>70.182278974558926</v>
      </c>
      <c r="P973" s="126" t="str">
        <f>IF(O973="","",3.6*200/(O973))</f>
        <v/>
      </c>
      <c r="S973" s="126" t="str">
        <f>IF(R973="","",3.6*200/(R973))</f>
        <v/>
      </c>
    </row>
    <row r="974" spans="1:19">
      <c r="A974" s="1" t="s">
        <v>63</v>
      </c>
      <c r="B974" s="1">
        <v>2019</v>
      </c>
      <c r="C974" s="2">
        <v>43778</v>
      </c>
      <c r="D974" s="1" t="s">
        <v>64</v>
      </c>
      <c r="E974" s="22" t="s">
        <v>533</v>
      </c>
      <c r="F974">
        <v>10</v>
      </c>
      <c r="G974" t="s">
        <v>172</v>
      </c>
      <c r="H974" t="s">
        <v>35</v>
      </c>
      <c r="I974" s="10">
        <f>(C974-VLOOKUP(G974,Riders!$A$2:$E$7777,4,FALSE))/365</f>
        <v>29.5013698630137</v>
      </c>
      <c r="J974">
        <v>13</v>
      </c>
      <c r="K974">
        <v>1</v>
      </c>
      <c r="L974" s="15">
        <v>10.337999999999999</v>
      </c>
      <c r="M974" s="126">
        <f>IF(L974="","",3.6*200/(L974))</f>
        <v>69.645966337782937</v>
      </c>
      <c r="P974" s="126" t="str">
        <f>IF(O974="","",3.6*200/(O974))</f>
        <v/>
      </c>
      <c r="S974" s="126" t="str">
        <f>IF(R974="","",3.6*200/(R974))</f>
        <v/>
      </c>
    </row>
    <row r="975" spans="1:19">
      <c r="A975" s="1" t="s">
        <v>63</v>
      </c>
      <c r="B975" s="1">
        <v>2019</v>
      </c>
      <c r="C975" s="2">
        <v>43778</v>
      </c>
      <c r="D975" s="1" t="s">
        <v>64</v>
      </c>
      <c r="E975" s="22" t="s">
        <v>533</v>
      </c>
      <c r="F975">
        <v>10</v>
      </c>
      <c r="G975" t="s">
        <v>309</v>
      </c>
      <c r="H975" t="s">
        <v>111</v>
      </c>
      <c r="I975" s="10">
        <f>(C975-VLOOKUP(G975,Riders!$A$2:$E$7777,4,FALSE))/365</f>
        <v>24.12876712328767</v>
      </c>
      <c r="J975">
        <v>20</v>
      </c>
      <c r="K975">
        <v>2</v>
      </c>
      <c r="L975" s="15">
        <v>10.439</v>
      </c>
      <c r="M975" s="126">
        <f>IF(L975="","",3.6*200/(L975))</f>
        <v>68.972123766644316</v>
      </c>
      <c r="P975" s="126" t="str">
        <f>IF(O975="","",3.6*200/(O975))</f>
        <v/>
      </c>
      <c r="S975" s="126" t="str">
        <f>IF(R975="","",3.6*200/(R975))</f>
        <v/>
      </c>
    </row>
    <row r="976" spans="1:19">
      <c r="A976" s="1" t="s">
        <v>63</v>
      </c>
      <c r="B976" s="1">
        <v>2019</v>
      </c>
      <c r="C976" s="2">
        <v>43778</v>
      </c>
      <c r="D976" s="1" t="s">
        <v>64</v>
      </c>
      <c r="E976" s="22" t="s">
        <v>533</v>
      </c>
      <c r="F976">
        <v>11</v>
      </c>
      <c r="G976" t="s">
        <v>211</v>
      </c>
      <c r="H976" t="s">
        <v>40</v>
      </c>
      <c r="I976" s="10">
        <f>(C976-VLOOKUP(G976,Riders!$A$2:$E$7777,4,FALSE))/365</f>
        <v>28.471232876712328</v>
      </c>
      <c r="J976">
        <v>14</v>
      </c>
      <c r="K976">
        <v>1</v>
      </c>
      <c r="L976" s="15">
        <v>10.414999999999999</v>
      </c>
      <c r="M976" s="126">
        <f>IF(L976="","",3.6*200/(L976))</f>
        <v>69.131060969755168</v>
      </c>
      <c r="P976" s="126" t="str">
        <f>IF(O976="","",3.6*200/(O976))</f>
        <v/>
      </c>
      <c r="S976" s="126" t="str">
        <f>IF(R976="","",3.6*200/(R976))</f>
        <v/>
      </c>
    </row>
    <row r="977" spans="1:19">
      <c r="A977" s="1" t="s">
        <v>63</v>
      </c>
      <c r="B977" s="1">
        <v>2019</v>
      </c>
      <c r="C977" s="2">
        <v>43778</v>
      </c>
      <c r="D977" s="1" t="s">
        <v>64</v>
      </c>
      <c r="E977" s="22" t="s">
        <v>533</v>
      </c>
      <c r="F977">
        <v>11</v>
      </c>
      <c r="G977" t="s">
        <v>871</v>
      </c>
      <c r="H977" t="s">
        <v>26</v>
      </c>
      <c r="I977" s="10">
        <f>(C977-VLOOKUP(G977,Riders!$A$2:$E$7777,4,FALSE))/365</f>
        <v>31.797260273972604</v>
      </c>
      <c r="J977">
        <v>19</v>
      </c>
      <c r="K977">
        <v>2</v>
      </c>
      <c r="L977" s="15">
        <v>10.513999999999999</v>
      </c>
      <c r="M977" s="126">
        <f>IF(L977="","",3.6*200/(L977))</f>
        <v>68.480121742438655</v>
      </c>
      <c r="P977" s="126" t="str">
        <f>IF(O977="","",3.6*200/(O977))</f>
        <v/>
      </c>
      <c r="S977" s="126" t="str">
        <f>IF(R977="","",3.6*200/(R977))</f>
        <v/>
      </c>
    </row>
    <row r="978" spans="1:19">
      <c r="A978" s="1" t="s">
        <v>63</v>
      </c>
      <c r="B978" s="1">
        <v>2019</v>
      </c>
      <c r="C978" s="2">
        <v>43778</v>
      </c>
      <c r="D978" s="1" t="s">
        <v>64</v>
      </c>
      <c r="E978" s="22" t="s">
        <v>533</v>
      </c>
      <c r="F978">
        <v>12</v>
      </c>
      <c r="G978" t="s">
        <v>25</v>
      </c>
      <c r="H978" t="s">
        <v>26</v>
      </c>
      <c r="I978" s="10">
        <f>(C978-VLOOKUP(G978,Riders!$A$2:$E$7777,4,FALSE))/365</f>
        <v>22.12876712328767</v>
      </c>
      <c r="J978">
        <v>15</v>
      </c>
      <c r="K978">
        <v>1</v>
      </c>
      <c r="L978" s="15">
        <v>10.177</v>
      </c>
      <c r="M978" s="126">
        <f>IF(L978="","",3.6*200/(L978))</f>
        <v>70.747764567161255</v>
      </c>
      <c r="P978" s="126" t="str">
        <f>IF(O978="","",3.6*200/(O978))</f>
        <v/>
      </c>
      <c r="S978" s="126" t="str">
        <f>IF(R978="","",3.6*200/(R978))</f>
        <v/>
      </c>
    </row>
    <row r="979" spans="1:19">
      <c r="A979" s="1" t="s">
        <v>63</v>
      </c>
      <c r="B979" s="1">
        <v>2019</v>
      </c>
      <c r="C979" s="2">
        <v>43778</v>
      </c>
      <c r="D979" s="1" t="s">
        <v>64</v>
      </c>
      <c r="E979" s="22" t="s">
        <v>533</v>
      </c>
      <c r="F979">
        <v>12</v>
      </c>
      <c r="G979" t="s">
        <v>169</v>
      </c>
      <c r="H979" t="s">
        <v>80</v>
      </c>
      <c r="I979" s="10">
        <f>(C979-VLOOKUP(G979,Riders!$A$2:$E$7777,4,FALSE))/365</f>
        <v>29.372602739726027</v>
      </c>
      <c r="J979">
        <v>18</v>
      </c>
      <c r="K979">
        <v>2</v>
      </c>
      <c r="L979" s="15">
        <v>10.323</v>
      </c>
      <c r="M979" s="126">
        <f>IF(L979="","",3.6*200/(L979))</f>
        <v>69.747166521360072</v>
      </c>
      <c r="P979" s="126" t="str">
        <f>IF(O979="","",3.6*200/(O979))</f>
        <v/>
      </c>
      <c r="S979" s="126" t="str">
        <f>IF(R979="","",3.6*200/(R979))</f>
        <v/>
      </c>
    </row>
    <row r="980" spans="1:19">
      <c r="A980" s="1" t="s">
        <v>63</v>
      </c>
      <c r="B980" s="1">
        <v>2019</v>
      </c>
      <c r="C980" s="2">
        <v>43778</v>
      </c>
      <c r="D980" s="1" t="s">
        <v>64</v>
      </c>
      <c r="E980" s="22" t="s">
        <v>533</v>
      </c>
      <c r="F980">
        <v>6</v>
      </c>
      <c r="G980" t="s">
        <v>198</v>
      </c>
      <c r="H980" t="s">
        <v>226</v>
      </c>
      <c r="I980" s="10">
        <f>(C980-VLOOKUP(G980,Riders!$A$2:$E$7777,4,FALSE))/365</f>
        <v>26.923287671232877</v>
      </c>
      <c r="J980">
        <v>10</v>
      </c>
      <c r="K980">
        <v>1</v>
      </c>
      <c r="L980" s="15">
        <v>10.396000000000001</v>
      </c>
      <c r="M980" s="126">
        <f>IF(L980="","",3.6*200/(L980))</f>
        <v>69.257406694882647</v>
      </c>
      <c r="P980" s="126" t="str">
        <f>IF(O980="","",3.6*200/(O980))</f>
        <v/>
      </c>
      <c r="S980" s="126" t="str">
        <f>IF(R980="","",3.6*200/(R980))</f>
        <v/>
      </c>
    </row>
    <row r="981" spans="1:19">
      <c r="A981" s="1" t="s">
        <v>63</v>
      </c>
      <c r="B981" s="1">
        <v>2019</v>
      </c>
      <c r="C981" s="2">
        <v>43778</v>
      </c>
      <c r="D981" s="1" t="s">
        <v>64</v>
      </c>
      <c r="E981" s="22" t="s">
        <v>533</v>
      </c>
      <c r="F981">
        <v>9</v>
      </c>
      <c r="G981" t="s">
        <v>170</v>
      </c>
      <c r="H981" t="s">
        <v>40</v>
      </c>
      <c r="I981" s="10">
        <f>(C981-VLOOKUP(G981,Riders!$A$2:$E$7777,4,FALSE))/365</f>
        <v>21.068493150684933</v>
      </c>
      <c r="J981">
        <v>21</v>
      </c>
      <c r="K981">
        <v>2</v>
      </c>
      <c r="L981" s="15">
        <v>10.32</v>
      </c>
      <c r="M981" s="126">
        <f>IF(L981="","",3.6*200/(L981))</f>
        <v>69.767441860465112</v>
      </c>
      <c r="P981" s="126" t="str">
        <f>IF(O981="","",3.6*200/(O981))</f>
        <v/>
      </c>
      <c r="S981" s="126" t="str">
        <f>IF(R981="","",3.6*200/(R981))</f>
        <v/>
      </c>
    </row>
    <row r="982" spans="1:19">
      <c r="A982" s="1" t="s">
        <v>63</v>
      </c>
      <c r="B982" s="1">
        <v>2019</v>
      </c>
      <c r="C982" s="2">
        <v>43778</v>
      </c>
      <c r="D982" s="1" t="s">
        <v>64</v>
      </c>
      <c r="E982" s="22" t="s">
        <v>533</v>
      </c>
      <c r="F982">
        <v>3</v>
      </c>
      <c r="G982" t="s">
        <v>27</v>
      </c>
      <c r="H982" t="s">
        <v>228</v>
      </c>
      <c r="I982" s="10">
        <f>(C982-VLOOKUP(G982,Riders!$A$2:$E$7777,4,FALSE))/365</f>
        <v>23.893150684931506</v>
      </c>
      <c r="J982">
        <v>26</v>
      </c>
      <c r="K982">
        <v>2</v>
      </c>
      <c r="L982" s="15">
        <v>13.731</v>
      </c>
      <c r="M982" s="126">
        <f>IF(L982="","",3.6*200/(L982))</f>
        <v>52.436093511033427</v>
      </c>
      <c r="P982" s="126" t="str">
        <f>IF(O982="","",3.6*200/(O982))</f>
        <v/>
      </c>
      <c r="S982" s="126" t="str">
        <f>IF(R982="","",3.6*200/(R982))</f>
        <v/>
      </c>
    </row>
    <row r="983" spans="1:19">
      <c r="A983" s="1" t="s">
        <v>63</v>
      </c>
      <c r="B983" s="1">
        <v>2019</v>
      </c>
      <c r="C983" s="2">
        <v>43778</v>
      </c>
      <c r="D983" s="1" t="s">
        <v>64</v>
      </c>
      <c r="E983" s="22" t="s">
        <v>533</v>
      </c>
      <c r="F983">
        <v>8</v>
      </c>
      <c r="G983" t="s">
        <v>106</v>
      </c>
      <c r="H983" t="s">
        <v>107</v>
      </c>
      <c r="I983" s="10">
        <f>(C983-VLOOKUP(G983,Riders!$A$2:$E$7777,4,FALSE))/365</f>
        <v>26.073972602739726</v>
      </c>
      <c r="J983">
        <v>8</v>
      </c>
      <c r="K983">
        <v>1</v>
      </c>
      <c r="L983" s="15">
        <v>10.404</v>
      </c>
      <c r="M983" s="126">
        <f>IF(L983="","",3.6*200/(L983))</f>
        <v>69.20415224913495</v>
      </c>
      <c r="P983" s="126" t="str">
        <f>IF(O983="","",3.6*200/(O983))</f>
        <v/>
      </c>
      <c r="S983" s="126" t="str">
        <f>IF(R983="","",3.6*200/(R983))</f>
        <v/>
      </c>
    </row>
    <row r="984" spans="1:19">
      <c r="A984" s="1" t="s">
        <v>63</v>
      </c>
      <c r="B984" s="1">
        <v>2019</v>
      </c>
      <c r="C984" s="2">
        <v>43778</v>
      </c>
      <c r="D984" s="1" t="s">
        <v>64</v>
      </c>
      <c r="E984" s="22" t="s">
        <v>536</v>
      </c>
      <c r="F984">
        <v>5</v>
      </c>
      <c r="G984" t="s">
        <v>95</v>
      </c>
      <c r="H984" t="s">
        <v>28</v>
      </c>
      <c r="I984" s="10">
        <f>(C984-VLOOKUP(G984,Riders!$A$2:$E$7777,4,FALSE))/365</f>
        <v>27.789041095890411</v>
      </c>
      <c r="J984">
        <v>9</v>
      </c>
      <c r="K984">
        <v>2</v>
      </c>
      <c r="L984" s="15">
        <v>10.183</v>
      </c>
      <c r="M984" s="126">
        <f>IF(L984="","",3.6*200/(L984))</f>
        <v>70.706078758715506</v>
      </c>
      <c r="P984" s="126" t="str">
        <f>IF(O984="","",3.6*200/(O984))</f>
        <v/>
      </c>
      <c r="S984" s="126" t="str">
        <f>IF(R984="","",3.6*200/(R984))</f>
        <v/>
      </c>
    </row>
    <row r="985" spans="1:19">
      <c r="A985" s="1" t="s">
        <v>63</v>
      </c>
      <c r="B985" s="1">
        <v>2019</v>
      </c>
      <c r="C985" s="2">
        <v>43778</v>
      </c>
      <c r="D985" s="1" t="s">
        <v>64</v>
      </c>
      <c r="E985" s="22" t="s">
        <v>536</v>
      </c>
      <c r="F985">
        <v>1</v>
      </c>
      <c r="G985" t="s">
        <v>90</v>
      </c>
      <c r="H985" t="s">
        <v>22</v>
      </c>
      <c r="I985" s="10">
        <f>(C985-VLOOKUP(G985,Riders!$A$2:$E$7777,4,FALSE))/365</f>
        <v>22.671232876712327</v>
      </c>
      <c r="J985">
        <v>1</v>
      </c>
      <c r="K985">
        <v>1</v>
      </c>
      <c r="L985" s="15">
        <v>9.9239999999999995</v>
      </c>
      <c r="M985" s="126">
        <f>IF(L985="","",3.6*200/(L985))</f>
        <v>72.551390568319235</v>
      </c>
      <c r="P985" s="126" t="str">
        <f>IF(O985="","",3.6*200/(O985))</f>
        <v/>
      </c>
      <c r="S985" s="126" t="str">
        <f>IF(R985="","",3.6*200/(R985))</f>
        <v/>
      </c>
    </row>
    <row r="986" spans="1:19">
      <c r="A986" s="1" t="s">
        <v>63</v>
      </c>
      <c r="B986" s="1">
        <v>2019</v>
      </c>
      <c r="C986" s="2">
        <v>43778</v>
      </c>
      <c r="D986" s="1" t="s">
        <v>64</v>
      </c>
      <c r="E986" s="22" t="s">
        <v>536</v>
      </c>
      <c r="F986">
        <v>1</v>
      </c>
      <c r="G986" t="s">
        <v>25</v>
      </c>
      <c r="H986" t="s">
        <v>26</v>
      </c>
      <c r="I986" s="10">
        <f>(C986-VLOOKUP(G986,Riders!$A$2:$E$7777,4,FALSE))/365</f>
        <v>22.12876712328767</v>
      </c>
      <c r="J986">
        <v>15</v>
      </c>
      <c r="K986">
        <v>2</v>
      </c>
      <c r="L986" s="15">
        <v>9.9479999999999986</v>
      </c>
      <c r="M986" s="126">
        <f>IF(L986="","",3.6*200/(L986))</f>
        <v>72.376357056694829</v>
      </c>
      <c r="P986" s="126" t="str">
        <f>IF(O986="","",3.6*200/(O986))</f>
        <v/>
      </c>
      <c r="S986" s="126" t="str">
        <f>IF(R986="","",3.6*200/(R986))</f>
        <v/>
      </c>
    </row>
    <row r="987" spans="1:19">
      <c r="A987" s="1" t="s">
        <v>63</v>
      </c>
      <c r="B987" s="1">
        <v>2019</v>
      </c>
      <c r="C987" s="2">
        <v>43778</v>
      </c>
      <c r="D987" s="1" t="s">
        <v>64</v>
      </c>
      <c r="E987" s="22" t="s">
        <v>536</v>
      </c>
      <c r="F987">
        <v>2</v>
      </c>
      <c r="G987" t="s">
        <v>200</v>
      </c>
      <c r="H987" t="s">
        <v>44</v>
      </c>
      <c r="I987" s="10">
        <f>(C987-VLOOKUP(G987,Riders!$A$2:$E$7777,4,FALSE))/365</f>
        <v>24.323287671232876</v>
      </c>
      <c r="J987">
        <v>4</v>
      </c>
      <c r="K987">
        <v>1</v>
      </c>
      <c r="L987" s="15">
        <v>10.115</v>
      </c>
      <c r="M987" s="126">
        <f>IF(L987="","",3.6*200/(L987))</f>
        <v>71.181413741967376</v>
      </c>
      <c r="P987" s="126" t="str">
        <f>IF(O987="","",3.6*200/(O987))</f>
        <v/>
      </c>
      <c r="S987" s="126" t="str">
        <f>IF(R987="","",3.6*200/(R987))</f>
        <v/>
      </c>
    </row>
    <row r="988" spans="1:19">
      <c r="A988" s="1" t="s">
        <v>63</v>
      </c>
      <c r="B988" s="1">
        <v>2019</v>
      </c>
      <c r="C988" s="2">
        <v>43778</v>
      </c>
      <c r="D988" s="1" t="s">
        <v>64</v>
      </c>
      <c r="E988" s="22" t="s">
        <v>536</v>
      </c>
      <c r="F988">
        <v>2</v>
      </c>
      <c r="G988" t="s">
        <v>211</v>
      </c>
      <c r="H988" t="s">
        <v>40</v>
      </c>
      <c r="I988" s="10">
        <f>(C988-VLOOKUP(G988,Riders!$A$2:$E$7777,4,FALSE))/365</f>
        <v>28.471232876712328</v>
      </c>
      <c r="J988">
        <v>14</v>
      </c>
      <c r="K988">
        <v>2</v>
      </c>
      <c r="L988" s="15">
        <v>10.141</v>
      </c>
      <c r="M988" s="126">
        <f>IF(L988="","",3.6*200/(L988))</f>
        <v>70.998915294349672</v>
      </c>
      <c r="P988" s="126" t="str">
        <f>IF(O988="","",3.6*200/(O988))</f>
        <v/>
      </c>
      <c r="S988" s="126" t="str">
        <f>IF(R988="","",3.6*200/(R988))</f>
        <v/>
      </c>
    </row>
    <row r="989" spans="1:19">
      <c r="A989" s="1" t="s">
        <v>63</v>
      </c>
      <c r="B989" s="1">
        <v>2019</v>
      </c>
      <c r="C989" s="2">
        <v>43778</v>
      </c>
      <c r="D989" s="1" t="s">
        <v>64</v>
      </c>
      <c r="E989" s="22" t="s">
        <v>536</v>
      </c>
      <c r="F989">
        <v>3</v>
      </c>
      <c r="G989" t="s">
        <v>21</v>
      </c>
      <c r="H989" t="s">
        <v>22</v>
      </c>
      <c r="I989" s="10">
        <f>(C989-VLOOKUP(G989,Riders!$A$2:$E$7777,4,FALSE))/365</f>
        <v>26.668493150684931</v>
      </c>
      <c r="J989">
        <v>2</v>
      </c>
      <c r="K989">
        <v>1</v>
      </c>
      <c r="L989" s="15">
        <v>10.016999999999999</v>
      </c>
      <c r="M989" s="126">
        <f>IF(L989="","",3.6*200/(L989))</f>
        <v>71.877807726864333</v>
      </c>
      <c r="P989" s="126" t="str">
        <f>IF(O989="","",3.6*200/(O989))</f>
        <v/>
      </c>
      <c r="S989" s="126" t="str">
        <f>IF(R989="","",3.6*200/(R989))</f>
        <v/>
      </c>
    </row>
    <row r="990" spans="1:19">
      <c r="A990" s="1" t="s">
        <v>63</v>
      </c>
      <c r="B990" s="1">
        <v>2019</v>
      </c>
      <c r="C990" s="2">
        <v>43778</v>
      </c>
      <c r="D990" s="1" t="s">
        <v>64</v>
      </c>
      <c r="E990" s="22" t="s">
        <v>536</v>
      </c>
      <c r="F990">
        <v>3</v>
      </c>
      <c r="G990" t="s">
        <v>172</v>
      </c>
      <c r="H990" t="s">
        <v>35</v>
      </c>
      <c r="I990" s="10">
        <f>(C990-VLOOKUP(G990,Riders!$A$2:$E$7777,4,FALSE))/365</f>
        <v>29.5013698630137</v>
      </c>
      <c r="J990">
        <v>13</v>
      </c>
      <c r="K990">
        <v>2</v>
      </c>
      <c r="L990" s="15">
        <v>13.920999999999999</v>
      </c>
      <c r="M990" s="126">
        <f>IF(L990="","",3.6*200/(L990))</f>
        <v>51.720422383449467</v>
      </c>
      <c r="P990" s="126" t="str">
        <f>IF(O990="","",3.6*200/(O990))</f>
        <v/>
      </c>
      <c r="S990" s="126" t="str">
        <f>IF(R990="","",3.6*200/(R990))</f>
        <v/>
      </c>
    </row>
    <row r="991" spans="1:19">
      <c r="A991" s="1" t="s">
        <v>63</v>
      </c>
      <c r="B991" s="1">
        <v>2019</v>
      </c>
      <c r="C991" s="2">
        <v>43778</v>
      </c>
      <c r="D991" s="1" t="s">
        <v>64</v>
      </c>
      <c r="E991" s="22" t="s">
        <v>536</v>
      </c>
      <c r="F991">
        <v>4</v>
      </c>
      <c r="G991" t="s">
        <v>255</v>
      </c>
      <c r="H991" t="s">
        <v>30</v>
      </c>
      <c r="I991" s="10">
        <f>(C991-VLOOKUP(G991,Riders!$A$2:$E$7777,4,FALSE))/365</f>
        <v>29.86849315068493</v>
      </c>
      <c r="J991">
        <v>3</v>
      </c>
      <c r="K991">
        <v>1</v>
      </c>
      <c r="L991" s="15">
        <v>10.257999999999999</v>
      </c>
      <c r="M991" s="126">
        <f>IF(L991="","",3.6*200/(L991))</f>
        <v>70.189120686293634</v>
      </c>
      <c r="P991" s="126" t="str">
        <f>IF(O991="","",3.6*200/(O991))</f>
        <v/>
      </c>
      <c r="S991" s="126" t="str">
        <f>IF(R991="","",3.6*200/(R991))</f>
        <v/>
      </c>
    </row>
    <row r="992" spans="1:19">
      <c r="A992" s="1" t="s">
        <v>63</v>
      </c>
      <c r="B992" s="1">
        <v>2019</v>
      </c>
      <c r="C992" s="2">
        <v>43778</v>
      </c>
      <c r="D992" s="1" t="s">
        <v>64</v>
      </c>
      <c r="E992" s="22" t="s">
        <v>536</v>
      </c>
      <c r="F992">
        <v>4</v>
      </c>
      <c r="G992" t="s">
        <v>237</v>
      </c>
      <c r="H992" t="s">
        <v>196</v>
      </c>
      <c r="I992" s="10">
        <f>(C992-VLOOKUP(G992,Riders!$A$2:$E$7777,4,FALSE))/365</f>
        <v>32.147945205479452</v>
      </c>
      <c r="J992">
        <v>12</v>
      </c>
      <c r="K992">
        <v>2</v>
      </c>
      <c r="L992" s="15">
        <v>10.329999999999998</v>
      </c>
      <c r="M992" s="126">
        <f>IF(L992="","",3.6*200/(L992))</f>
        <v>69.699903194578908</v>
      </c>
      <c r="P992" s="126" t="str">
        <f>IF(O992="","",3.6*200/(O992))</f>
        <v/>
      </c>
      <c r="S992" s="126" t="str">
        <f>IF(R992="","",3.6*200/(R992))</f>
        <v/>
      </c>
    </row>
    <row r="993" spans="1:19">
      <c r="A993" s="1" t="s">
        <v>63</v>
      </c>
      <c r="B993" s="1">
        <v>2019</v>
      </c>
      <c r="C993" s="2">
        <v>43778</v>
      </c>
      <c r="D993" s="1" t="s">
        <v>64</v>
      </c>
      <c r="E993" s="22" t="s">
        <v>536</v>
      </c>
      <c r="F993">
        <v>6</v>
      </c>
      <c r="G993" t="s">
        <v>195</v>
      </c>
      <c r="H993" t="s">
        <v>196</v>
      </c>
      <c r="I993" s="10">
        <f>(C993-VLOOKUP(G993,Riders!$A$2:$E$7777,4,FALSE))/365</f>
        <v>33.654794520547945</v>
      </c>
      <c r="J993">
        <v>5</v>
      </c>
      <c r="K993">
        <v>1</v>
      </c>
      <c r="L993" s="15">
        <v>10.358000000000001</v>
      </c>
      <c r="M993" s="126">
        <f>IF(L993="","",3.6*200/(L993))</f>
        <v>69.511488704383083</v>
      </c>
      <c r="P993" s="126" t="str">
        <f>IF(O993="","",3.6*200/(O993))</f>
        <v/>
      </c>
      <c r="S993" s="126" t="str">
        <f>IF(R993="","",3.6*200/(R993))</f>
        <v/>
      </c>
    </row>
    <row r="994" spans="1:19">
      <c r="A994" s="1" t="s">
        <v>63</v>
      </c>
      <c r="B994" s="1">
        <v>2019</v>
      </c>
      <c r="C994" s="2">
        <v>43778</v>
      </c>
      <c r="D994" s="1" t="s">
        <v>64</v>
      </c>
      <c r="E994" s="22" t="s">
        <v>536</v>
      </c>
      <c r="F994">
        <v>6</v>
      </c>
      <c r="G994" t="s">
        <v>99</v>
      </c>
      <c r="H994" t="s">
        <v>100</v>
      </c>
      <c r="I994" s="10">
        <f>(C994-VLOOKUP(G994,Riders!$A$2:$E$7777,4,FALSE))/365</f>
        <v>20.578082191780823</v>
      </c>
      <c r="J994">
        <v>11</v>
      </c>
      <c r="K994">
        <v>2</v>
      </c>
      <c r="L994" s="15">
        <v>10.358000000000001</v>
      </c>
      <c r="M994" s="126">
        <f>IF(L994="","",3.6*200/(L994))</f>
        <v>69.511488704383083</v>
      </c>
      <c r="P994" s="126" t="str">
        <f>IF(O994="","",3.6*200/(O994))</f>
        <v/>
      </c>
      <c r="S994" s="126" t="str">
        <f>IF(R994="","",3.6*200/(R994))</f>
        <v/>
      </c>
    </row>
    <row r="995" spans="1:19">
      <c r="A995" s="1" t="s">
        <v>63</v>
      </c>
      <c r="B995" s="1">
        <v>2019</v>
      </c>
      <c r="C995" s="2">
        <v>43778</v>
      </c>
      <c r="D995" s="1" t="s">
        <v>64</v>
      </c>
      <c r="E995" s="22" t="s">
        <v>536</v>
      </c>
      <c r="F995">
        <v>7</v>
      </c>
      <c r="G995" t="s">
        <v>141</v>
      </c>
      <c r="H995" t="s">
        <v>93</v>
      </c>
      <c r="I995" s="10">
        <f>(C995-VLOOKUP(G995,Riders!$A$2:$E$7777,4,FALSE))/365</f>
        <v>24.602739726027398</v>
      </c>
      <c r="J995">
        <v>6</v>
      </c>
      <c r="K995">
        <v>1</v>
      </c>
      <c r="L995" s="15">
        <v>10.268000000000001</v>
      </c>
      <c r="M995" s="126">
        <f>IF(L995="","",3.6*200/(L995))</f>
        <v>70.120763537202961</v>
      </c>
      <c r="P995" s="126" t="str">
        <f>IF(O995="","",3.6*200/(O995))</f>
        <v/>
      </c>
      <c r="S995" s="126" t="str">
        <f>IF(R995="","",3.6*200/(R995))</f>
        <v/>
      </c>
    </row>
    <row r="996" spans="1:19">
      <c r="A996" s="1" t="s">
        <v>63</v>
      </c>
      <c r="B996" s="1">
        <v>2019</v>
      </c>
      <c r="C996" s="2">
        <v>43778</v>
      </c>
      <c r="D996" s="1" t="s">
        <v>64</v>
      </c>
      <c r="E996" s="22" t="s">
        <v>536</v>
      </c>
      <c r="F996">
        <v>8</v>
      </c>
      <c r="G996" t="s">
        <v>190</v>
      </c>
      <c r="H996" t="s">
        <v>111</v>
      </c>
      <c r="I996" s="10">
        <f>(C996-VLOOKUP(G996,Riders!$A$2:$E$7777,4,FALSE))/365</f>
        <v>31.652054794520549</v>
      </c>
      <c r="J996">
        <v>7</v>
      </c>
      <c r="K996">
        <v>1</v>
      </c>
      <c r="L996" s="15">
        <v>10.234999999999999</v>
      </c>
      <c r="M996" s="126">
        <f>IF(L996="","",3.6*200/(L996))</f>
        <v>70.346849047386428</v>
      </c>
      <c r="P996" s="126" t="str">
        <f>IF(O996="","",3.6*200/(O996))</f>
        <v/>
      </c>
      <c r="S996" s="126" t="str">
        <f>IF(R996="","",3.6*200/(R996))</f>
        <v/>
      </c>
    </row>
    <row r="997" spans="1:19">
      <c r="A997" s="1" t="s">
        <v>63</v>
      </c>
      <c r="B997" s="1">
        <v>2019</v>
      </c>
      <c r="C997" s="2">
        <v>43778</v>
      </c>
      <c r="D997" s="1" t="s">
        <v>64</v>
      </c>
      <c r="E997" s="22" t="s">
        <v>536</v>
      </c>
      <c r="F997">
        <v>8</v>
      </c>
      <c r="G997" t="s">
        <v>91</v>
      </c>
      <c r="H997" t="s">
        <v>896</v>
      </c>
      <c r="I997" s="10">
        <f>(C997-VLOOKUP(G997,Riders!$A$2:$E$7777,4,FALSE))/365</f>
        <v>23.969863013698632</v>
      </c>
      <c r="J997">
        <v>16</v>
      </c>
      <c r="K997">
        <v>2</v>
      </c>
      <c r="L997" s="15">
        <v>10.247</v>
      </c>
      <c r="M997" s="126">
        <f>IF(L997="","",3.6*200/(L997))</f>
        <v>70.264467649068024</v>
      </c>
      <c r="P997" s="126" t="str">
        <f>IF(O997="","",3.6*200/(O997))</f>
        <v/>
      </c>
      <c r="S997" s="126" t="str">
        <f>IF(R997="","",3.6*200/(R997))</f>
        <v/>
      </c>
    </row>
    <row r="998" spans="1:19">
      <c r="A998" s="1" t="s">
        <v>63</v>
      </c>
      <c r="B998" s="1">
        <v>2019</v>
      </c>
      <c r="C998" s="2">
        <v>43778</v>
      </c>
      <c r="D998" s="1" t="s">
        <v>64</v>
      </c>
      <c r="E998" s="22" t="s">
        <v>536</v>
      </c>
      <c r="F998">
        <v>7</v>
      </c>
      <c r="G998" t="s">
        <v>198</v>
      </c>
      <c r="H998" t="s">
        <v>226</v>
      </c>
      <c r="I998" s="10">
        <f>(C998-VLOOKUP(G998,Riders!$A$2:$E$7777,4,FALSE))/365</f>
        <v>26.923287671232877</v>
      </c>
      <c r="J998">
        <v>10</v>
      </c>
      <c r="K998">
        <v>2</v>
      </c>
      <c r="L998" s="15">
        <v>10.348000000000001</v>
      </c>
      <c r="M998" s="126">
        <f>IF(L998="","",3.6*200/(L998))</f>
        <v>69.578662543486658</v>
      </c>
      <c r="P998" s="126" t="str">
        <f>IF(O998="","",3.6*200/(O998))</f>
        <v/>
      </c>
      <c r="S998" s="126" t="str">
        <f>IF(R998="","",3.6*200/(R998))</f>
        <v/>
      </c>
    </row>
    <row r="999" spans="1:19">
      <c r="A999" s="1" t="s">
        <v>63</v>
      </c>
      <c r="B999" s="1">
        <v>2019</v>
      </c>
      <c r="C999" s="2">
        <v>43778</v>
      </c>
      <c r="D999" s="1" t="s">
        <v>64</v>
      </c>
      <c r="E999" s="22" t="s">
        <v>536</v>
      </c>
      <c r="F999">
        <v>5</v>
      </c>
      <c r="G999" t="s">
        <v>106</v>
      </c>
      <c r="H999" t="s">
        <v>107</v>
      </c>
      <c r="I999" s="10">
        <f>(C999-VLOOKUP(G999,Riders!$A$2:$E$7777,4,FALSE))/365</f>
        <v>26.073972602739726</v>
      </c>
      <c r="J999">
        <v>8</v>
      </c>
      <c r="K999">
        <v>1</v>
      </c>
      <c r="L999" s="15">
        <v>10.169</v>
      </c>
      <c r="M999" s="126">
        <f>IF(L999="","",3.6*200/(L999))</f>
        <v>70.803422165404655</v>
      </c>
      <c r="P999" s="126" t="str">
        <f>IF(O999="","",3.6*200/(O999))</f>
        <v/>
      </c>
      <c r="S999" s="126" t="str">
        <f>IF(R999="","",3.6*200/(R999))</f>
        <v/>
      </c>
    </row>
    <row r="1000" spans="1:19">
      <c r="A1000" s="1" t="s">
        <v>63</v>
      </c>
      <c r="B1000" s="1">
        <v>2019</v>
      </c>
      <c r="C1000" s="2">
        <v>43778</v>
      </c>
      <c r="D1000" s="1" t="s">
        <v>64</v>
      </c>
      <c r="E1000" s="22" t="s">
        <v>537</v>
      </c>
      <c r="F1000">
        <v>1</v>
      </c>
      <c r="G1000" t="s">
        <v>90</v>
      </c>
      <c r="H1000" t="s">
        <v>22</v>
      </c>
      <c r="I1000" s="10">
        <f>(C1000-VLOOKUP(G1000,Riders!$A$2:$E$7777,4,FALSE))/365</f>
        <v>22.671232876712327</v>
      </c>
      <c r="J1000">
        <v>1</v>
      </c>
      <c r="K1000">
        <v>1</v>
      </c>
      <c r="L1000" s="15">
        <v>10.497</v>
      </c>
      <c r="M1000" s="126">
        <f>IF(L1000="","",3.6*200/(L1000))</f>
        <v>68.591026007430699</v>
      </c>
      <c r="N1000">
        <v>1</v>
      </c>
      <c r="O1000">
        <v>10.077</v>
      </c>
      <c r="P1000" s="126">
        <f>IF(O1000="","",3.6*200/(O1000))</f>
        <v>71.449836260791898</v>
      </c>
      <c r="S1000" s="126" t="str">
        <f>IF(R1000="","",3.6*200/(R1000))</f>
        <v/>
      </c>
    </row>
    <row r="1001" spans="1:19">
      <c r="A1001" s="1" t="s">
        <v>63</v>
      </c>
      <c r="B1001" s="1">
        <v>2019</v>
      </c>
      <c r="C1001" s="2">
        <v>43778</v>
      </c>
      <c r="D1001" s="1" t="s">
        <v>64</v>
      </c>
      <c r="E1001" s="22" t="s">
        <v>537</v>
      </c>
      <c r="F1001">
        <v>1</v>
      </c>
      <c r="G1001" t="s">
        <v>190</v>
      </c>
      <c r="H1001" t="s">
        <v>111</v>
      </c>
      <c r="I1001" s="10">
        <f>(C1001-VLOOKUP(G1001,Riders!$A$2:$E$7777,4,FALSE))/365</f>
        <v>31.652054794520549</v>
      </c>
      <c r="J1001">
        <v>7</v>
      </c>
      <c r="K1001">
        <v>2</v>
      </c>
      <c r="L1001" s="15">
        <v>10.583</v>
      </c>
      <c r="M1001" s="126">
        <f>IF(L1001="","",3.6*200/(L1001))</f>
        <v>68.033638854767077</v>
      </c>
      <c r="N1001">
        <v>2</v>
      </c>
      <c r="O1001">
        <v>10.220000000000001</v>
      </c>
      <c r="P1001" s="126">
        <f>IF(O1001="","",3.6*200/(O1001))</f>
        <v>70.450097847358123</v>
      </c>
      <c r="S1001" s="126" t="str">
        <f>IF(R1001="","",3.6*200/(R1001))</f>
        <v/>
      </c>
    </row>
    <row r="1002" spans="1:19">
      <c r="A1002" s="1" t="s">
        <v>63</v>
      </c>
      <c r="B1002" s="1">
        <v>2019</v>
      </c>
      <c r="C1002" s="2">
        <v>43778</v>
      </c>
      <c r="D1002" s="1" t="s">
        <v>64</v>
      </c>
      <c r="E1002" s="22" t="s">
        <v>537</v>
      </c>
      <c r="F1002">
        <v>2</v>
      </c>
      <c r="G1002" t="s">
        <v>200</v>
      </c>
      <c r="H1002" t="s">
        <v>44</v>
      </c>
      <c r="I1002" s="10">
        <f>(C1002-VLOOKUP(G1002,Riders!$A$2:$E$7777,4,FALSE))/365</f>
        <v>24.323287671232876</v>
      </c>
      <c r="J1002">
        <v>4</v>
      </c>
      <c r="K1002">
        <v>1</v>
      </c>
      <c r="L1002" s="15">
        <v>10.071999999999999</v>
      </c>
      <c r="M1002" s="126">
        <f>IF(L1002="","",3.6*200/(L1002))</f>
        <v>71.485305798252583</v>
      </c>
      <c r="N1002">
        <v>1</v>
      </c>
      <c r="O1002">
        <v>10.16</v>
      </c>
      <c r="P1002" s="126">
        <f>IF(O1002="","",3.6*200/(O1002))</f>
        <v>70.866141732283467</v>
      </c>
      <c r="S1002" s="126" t="str">
        <f>IF(R1002="","",3.6*200/(R1002))</f>
        <v/>
      </c>
    </row>
    <row r="1003" spans="1:19">
      <c r="A1003" s="1" t="s">
        <v>63</v>
      </c>
      <c r="B1003" s="1">
        <v>2019</v>
      </c>
      <c r="C1003" s="2">
        <v>43778</v>
      </c>
      <c r="D1003" s="1" t="s">
        <v>64</v>
      </c>
      <c r="E1003" s="22" t="s">
        <v>537</v>
      </c>
      <c r="F1003">
        <v>2</v>
      </c>
      <c r="G1003" t="s">
        <v>141</v>
      </c>
      <c r="H1003" t="s">
        <v>93</v>
      </c>
      <c r="I1003" s="10">
        <f>(C1003-VLOOKUP(G1003,Riders!$A$2:$E$7777,4,FALSE))/365</f>
        <v>24.602739726027398</v>
      </c>
      <c r="J1003">
        <v>6</v>
      </c>
      <c r="K1003">
        <v>2</v>
      </c>
      <c r="L1003" s="15">
        <v>10.095999999999998</v>
      </c>
      <c r="M1003" s="126">
        <f>IF(L1003="","",3.6*200/(L1003))</f>
        <v>71.315372424722668</v>
      </c>
      <c r="N1003">
        <v>2</v>
      </c>
      <c r="O1003">
        <v>10.313000000000001</v>
      </c>
      <c r="P1003" s="126">
        <f>IF(O1003="","",3.6*200/(O1003))</f>
        <v>69.814796858334134</v>
      </c>
      <c r="S1003" s="126" t="str">
        <f>IF(R1003="","",3.6*200/(R1003))</f>
        <v/>
      </c>
    </row>
    <row r="1004" spans="1:19">
      <c r="A1004" s="1" t="s">
        <v>63</v>
      </c>
      <c r="B1004" s="1">
        <v>2019</v>
      </c>
      <c r="C1004" s="2">
        <v>43778</v>
      </c>
      <c r="D1004" s="1" t="s">
        <v>64</v>
      </c>
      <c r="E1004" s="22" t="s">
        <v>537</v>
      </c>
      <c r="F1004">
        <v>3</v>
      </c>
      <c r="G1004" t="s">
        <v>21</v>
      </c>
      <c r="H1004" t="s">
        <v>22</v>
      </c>
      <c r="I1004" s="10">
        <f>(C1004-VLOOKUP(G1004,Riders!$A$2:$E$7777,4,FALSE))/365</f>
        <v>26.668493150684931</v>
      </c>
      <c r="J1004">
        <v>2</v>
      </c>
      <c r="K1004">
        <v>1</v>
      </c>
      <c r="L1004" s="15">
        <v>9.8379999999999992</v>
      </c>
      <c r="M1004" s="126">
        <f>IF(L1004="","",3.6*200/(L1004))</f>
        <v>73.185606830656639</v>
      </c>
      <c r="N1004">
        <v>1</v>
      </c>
      <c r="O1004">
        <v>10.089</v>
      </c>
      <c r="P1004" s="126">
        <f>IF(O1004="","",3.6*200/(O1004))</f>
        <v>71.364852809991078</v>
      </c>
      <c r="S1004" s="126" t="str">
        <f>IF(R1004="","",3.6*200/(R1004))</f>
        <v/>
      </c>
    </row>
    <row r="1005" spans="1:19">
      <c r="A1005" s="1" t="s">
        <v>63</v>
      </c>
      <c r="B1005" s="1">
        <v>2019</v>
      </c>
      <c r="C1005" s="2">
        <v>43778</v>
      </c>
      <c r="D1005" s="1" t="s">
        <v>64</v>
      </c>
      <c r="E1005" s="22" t="s">
        <v>537</v>
      </c>
      <c r="F1005">
        <v>3</v>
      </c>
      <c r="G1005" t="s">
        <v>195</v>
      </c>
      <c r="H1005" t="s">
        <v>196</v>
      </c>
      <c r="I1005" s="10">
        <f>(C1005-VLOOKUP(G1005,Riders!$A$2:$E$7777,4,FALSE))/365</f>
        <v>33.654794520547945</v>
      </c>
      <c r="J1005">
        <v>5</v>
      </c>
      <c r="K1005">
        <v>2</v>
      </c>
      <c r="L1005" s="15">
        <v>12.488999999999999</v>
      </c>
      <c r="M1005" s="126">
        <f>IF(L1005="","",3.6*200/(L1005))</f>
        <v>57.650732644727363</v>
      </c>
      <c r="N1005">
        <v>2</v>
      </c>
      <c r="O1005">
        <v>10.103</v>
      </c>
      <c r="P1005" s="126">
        <f>IF(O1005="","",3.6*200/(O1005))</f>
        <v>71.265960605760668</v>
      </c>
      <c r="S1005" s="126" t="str">
        <f>IF(R1005="","",3.6*200/(R1005))</f>
        <v/>
      </c>
    </row>
    <row r="1006" spans="1:19">
      <c r="A1006" s="1" t="s">
        <v>63</v>
      </c>
      <c r="B1006" s="1">
        <v>2019</v>
      </c>
      <c r="C1006" s="2">
        <v>43778</v>
      </c>
      <c r="D1006" s="1" t="s">
        <v>64</v>
      </c>
      <c r="E1006" s="22" t="s">
        <v>537</v>
      </c>
      <c r="F1006">
        <v>4</v>
      </c>
      <c r="G1006" t="s">
        <v>255</v>
      </c>
      <c r="H1006" t="s">
        <v>30</v>
      </c>
      <c r="I1006" s="10">
        <f>(C1006-VLOOKUP(G1006,Riders!$A$2:$E$7777,4,FALSE))/365</f>
        <v>29.86849315068493</v>
      </c>
      <c r="J1006">
        <v>3</v>
      </c>
      <c r="K1006">
        <v>1</v>
      </c>
      <c r="L1006" s="15">
        <v>10.114000000000001</v>
      </c>
      <c r="M1006" s="126">
        <f>IF(L1006="","",3.6*200/(L1006))</f>
        <v>71.188451651176578</v>
      </c>
      <c r="N1006">
        <v>1</v>
      </c>
      <c r="O1006">
        <v>10.005000000000001</v>
      </c>
      <c r="P1006" s="126">
        <f>IF(O1006="","",3.6*200/(O1006))</f>
        <v>71.964017991004496</v>
      </c>
      <c r="S1006" s="126" t="str">
        <f>IF(R1006="","",3.6*200/(R1006))</f>
        <v/>
      </c>
    </row>
    <row r="1007" spans="1:19">
      <c r="A1007" s="1" t="s">
        <v>63</v>
      </c>
      <c r="B1007" s="1">
        <v>2019</v>
      </c>
      <c r="C1007" s="2">
        <v>43778</v>
      </c>
      <c r="D1007" s="1" t="s">
        <v>64</v>
      </c>
      <c r="E1007" s="22" t="s">
        <v>537</v>
      </c>
      <c r="F1007">
        <v>4</v>
      </c>
      <c r="G1007" t="s">
        <v>106</v>
      </c>
      <c r="H1007" t="s">
        <v>107</v>
      </c>
      <c r="I1007" s="10">
        <f>(C1007-VLOOKUP(G1007,Riders!$A$2:$E$7777,4,FALSE))/365</f>
        <v>26.073972602739726</v>
      </c>
      <c r="J1007">
        <v>8</v>
      </c>
      <c r="K1007">
        <v>2</v>
      </c>
      <c r="L1007" s="15">
        <v>10.42</v>
      </c>
      <c r="M1007" s="126">
        <f>IF(L1007="","",3.6*200/(L1007))</f>
        <v>69.097888675623807</v>
      </c>
      <c r="N1007">
        <v>2</v>
      </c>
      <c r="O1007">
        <v>10.567</v>
      </c>
      <c r="P1007" s="126">
        <f>IF(O1007="","",3.6*200/(O1007))</f>
        <v>68.136651840635935</v>
      </c>
      <c r="S1007" s="126" t="str">
        <f>IF(R1007="","",3.6*200/(R1007))</f>
        <v/>
      </c>
    </row>
    <row r="1008" spans="1:19">
      <c r="A1008" s="1" t="s">
        <v>63</v>
      </c>
      <c r="B1008" s="1">
        <v>2019</v>
      </c>
      <c r="C1008" s="2">
        <v>43778</v>
      </c>
      <c r="D1008" s="1" t="s">
        <v>64</v>
      </c>
      <c r="E1008" s="22" t="s">
        <v>538</v>
      </c>
      <c r="F1008">
        <v>1</v>
      </c>
      <c r="G1008" t="s">
        <v>90</v>
      </c>
      <c r="H1008" t="s">
        <v>22</v>
      </c>
      <c r="I1008" s="10">
        <f>(C1008-VLOOKUP(G1008,Riders!$A$2:$E$7777,4,FALSE))/365</f>
        <v>22.671232876712327</v>
      </c>
      <c r="J1008">
        <v>1</v>
      </c>
      <c r="K1008">
        <v>1</v>
      </c>
      <c r="L1008" s="15">
        <v>9.9949999999999992</v>
      </c>
      <c r="M1008" s="126">
        <f>IF(L1008="","",3.6*200/(L1008))</f>
        <v>72.036018009004508</v>
      </c>
      <c r="N1008">
        <v>1</v>
      </c>
      <c r="O1008">
        <v>9.9700000000000006</v>
      </c>
      <c r="P1008" s="126">
        <f>IF(O1008="","",3.6*200/(O1008))</f>
        <v>72.21664994984954</v>
      </c>
      <c r="S1008" s="126" t="str">
        <f>IF(R1008="","",3.6*200/(R1008))</f>
        <v/>
      </c>
    </row>
    <row r="1009" spans="1:19">
      <c r="A1009" s="1" t="s">
        <v>63</v>
      </c>
      <c r="B1009" s="1">
        <v>2019</v>
      </c>
      <c r="C1009" s="2">
        <v>43778</v>
      </c>
      <c r="D1009" s="1" t="s">
        <v>64</v>
      </c>
      <c r="E1009" s="22" t="s">
        <v>538</v>
      </c>
      <c r="F1009">
        <v>1</v>
      </c>
      <c r="G1009" t="s">
        <v>255</v>
      </c>
      <c r="H1009" t="s">
        <v>30</v>
      </c>
      <c r="I1009" s="10">
        <f>(C1009-VLOOKUP(G1009,Riders!$A$2:$E$7777,4,FALSE))/365</f>
        <v>29.86849315068493</v>
      </c>
      <c r="J1009">
        <v>3</v>
      </c>
      <c r="K1009">
        <v>2</v>
      </c>
      <c r="L1009" s="15">
        <v>10.267999999999999</v>
      </c>
      <c r="M1009" s="126">
        <f>IF(L1009="","",3.6*200/(L1009))</f>
        <v>70.120763537202961</v>
      </c>
      <c r="N1009">
        <v>2</v>
      </c>
      <c r="O1009">
        <v>9.995000000000001</v>
      </c>
      <c r="P1009" s="126">
        <f>IF(O1009="","",3.6*200/(O1009))</f>
        <v>72.036018009004493</v>
      </c>
      <c r="S1009" s="126" t="str">
        <f>IF(R1009="","",3.6*200/(R1009))</f>
        <v/>
      </c>
    </row>
    <row r="1010" spans="1:19">
      <c r="A1010" s="1" t="s">
        <v>63</v>
      </c>
      <c r="B1010" s="1">
        <v>2019</v>
      </c>
      <c r="C1010" s="2">
        <v>43778</v>
      </c>
      <c r="D1010" s="1" t="s">
        <v>64</v>
      </c>
      <c r="E1010" s="22" t="s">
        <v>538</v>
      </c>
      <c r="F1010">
        <v>2</v>
      </c>
      <c r="G1010" t="s">
        <v>21</v>
      </c>
      <c r="H1010" t="s">
        <v>22</v>
      </c>
      <c r="I1010" s="10">
        <f>(C1010-VLOOKUP(G1010,Riders!$A$2:$E$7777,4,FALSE))/365</f>
        <v>26.668493150684931</v>
      </c>
      <c r="J1010">
        <v>2</v>
      </c>
      <c r="K1010">
        <v>1</v>
      </c>
      <c r="L1010" s="15">
        <v>9.8559999999999999</v>
      </c>
      <c r="M1010" s="126">
        <f>IF(L1010="","",3.6*200/(L1010))</f>
        <v>73.05194805194806</v>
      </c>
      <c r="N1010">
        <v>1</v>
      </c>
      <c r="O1010">
        <v>10.055</v>
      </c>
      <c r="P1010" s="126">
        <f>IF(O1010="","",3.6*200/(O1010))</f>
        <v>71.606166086524112</v>
      </c>
      <c r="S1010" s="126" t="str">
        <f>IF(R1010="","",3.6*200/(R1010))</f>
        <v/>
      </c>
    </row>
    <row r="1011" spans="1:19">
      <c r="A1011" s="1" t="s">
        <v>63</v>
      </c>
      <c r="B1011" s="1">
        <v>2019</v>
      </c>
      <c r="C1011" s="2">
        <v>43778</v>
      </c>
      <c r="D1011" s="1" t="s">
        <v>64</v>
      </c>
      <c r="E1011" s="22" t="s">
        <v>538</v>
      </c>
      <c r="F1011">
        <v>2</v>
      </c>
      <c r="G1011" t="s">
        <v>200</v>
      </c>
      <c r="H1011" t="s">
        <v>44</v>
      </c>
      <c r="I1011" s="10">
        <f>(C1011-VLOOKUP(G1011,Riders!$A$2:$E$7777,4,FALSE))/365</f>
        <v>24.323287671232876</v>
      </c>
      <c r="J1011">
        <v>4</v>
      </c>
      <c r="K1011">
        <v>2</v>
      </c>
      <c r="L1011" s="15">
        <v>10.061</v>
      </c>
      <c r="M1011" s="126">
        <f>IF(L1011="","",3.6*200/(L1011))</f>
        <v>71.563462876453627</v>
      </c>
      <c r="N1011">
        <v>2</v>
      </c>
      <c r="O1011">
        <v>11.224</v>
      </c>
      <c r="P1011" s="126">
        <f>IF(O1011="","",3.6*200/(O1011))</f>
        <v>64.148253741981463</v>
      </c>
      <c r="S1011" s="126" t="str">
        <f>IF(R1011="","",3.6*200/(R1011))</f>
        <v/>
      </c>
    </row>
    <row r="1012" spans="1:19">
      <c r="A1012" s="1" t="s">
        <v>63</v>
      </c>
      <c r="B1012" s="1">
        <v>2019</v>
      </c>
      <c r="C1012" s="2">
        <v>43778</v>
      </c>
      <c r="D1012" s="1" t="s">
        <v>64</v>
      </c>
      <c r="E1012" s="22" t="s">
        <v>62</v>
      </c>
      <c r="F1012" t="s">
        <v>539</v>
      </c>
      <c r="G1012" t="s">
        <v>90</v>
      </c>
      <c r="H1012" t="s">
        <v>22</v>
      </c>
      <c r="I1012" s="10">
        <f>(C1012-VLOOKUP(G1012,Riders!$A$2:$E$7777,4,FALSE))/365</f>
        <v>22.671232876712327</v>
      </c>
      <c r="J1012">
        <v>1</v>
      </c>
      <c r="K1012">
        <v>1</v>
      </c>
      <c r="L1012" s="15">
        <v>9.9169999999999998</v>
      </c>
      <c r="M1012" s="126">
        <f>IF(L1012="","",3.6*200/(L1012))</f>
        <v>72.602601593223753</v>
      </c>
      <c r="N1012">
        <v>1</v>
      </c>
      <c r="O1012">
        <v>9.9060000000000006</v>
      </c>
      <c r="P1012" s="126">
        <f>IF(O1012="","",3.6*200/(O1012))</f>
        <v>72.683222289521495</v>
      </c>
      <c r="S1012" s="126" t="str">
        <f>IF(R1012="","",3.6*200/(R1012))</f>
        <v/>
      </c>
    </row>
    <row r="1013" spans="1:19">
      <c r="A1013" s="1" t="s">
        <v>63</v>
      </c>
      <c r="B1013" s="1">
        <v>2019</v>
      </c>
      <c r="C1013" s="2">
        <v>43778</v>
      </c>
      <c r="D1013" s="1" t="s">
        <v>64</v>
      </c>
      <c r="E1013" s="22" t="s">
        <v>62</v>
      </c>
      <c r="F1013" t="s">
        <v>539</v>
      </c>
      <c r="G1013" t="s">
        <v>21</v>
      </c>
      <c r="H1013" t="s">
        <v>22</v>
      </c>
      <c r="I1013" s="10">
        <f>(C1013-VLOOKUP(G1013,Riders!$A$2:$E$7777,4,FALSE))/365</f>
        <v>26.668493150684931</v>
      </c>
      <c r="J1013">
        <v>2</v>
      </c>
      <c r="K1013">
        <v>2</v>
      </c>
      <c r="L1013" s="15">
        <v>10.074999999999999</v>
      </c>
      <c r="M1013" s="126">
        <f>IF(L1013="","",3.6*200/(L1013))</f>
        <v>71.464019851116632</v>
      </c>
      <c r="N1013">
        <v>2</v>
      </c>
      <c r="O1013">
        <v>9.952</v>
      </c>
      <c r="P1013" s="126">
        <f>IF(O1013="","",3.6*200/(O1013))</f>
        <v>72.347266881028943</v>
      </c>
      <c r="S1013" s="126" t="str">
        <f>IF(R1013="","",3.6*200/(R1013))</f>
        <v/>
      </c>
    </row>
    <row r="1014" spans="1:19">
      <c r="A1014" s="1" t="s">
        <v>63</v>
      </c>
      <c r="B1014" s="1">
        <v>2019</v>
      </c>
      <c r="C1014" s="2">
        <v>43778</v>
      </c>
      <c r="D1014" s="1" t="s">
        <v>64</v>
      </c>
      <c r="E1014" s="22" t="s">
        <v>62</v>
      </c>
      <c r="F1014" t="s">
        <v>540</v>
      </c>
      <c r="G1014" t="s">
        <v>255</v>
      </c>
      <c r="H1014" t="s">
        <v>30</v>
      </c>
      <c r="I1014" s="10">
        <f>(C1014-VLOOKUP(G1014,Riders!$A$2:$E$7777,4,FALSE))/365</f>
        <v>29.86849315068493</v>
      </c>
      <c r="J1014">
        <v>3</v>
      </c>
      <c r="K1014">
        <v>1</v>
      </c>
      <c r="L1014" s="15">
        <v>10.145</v>
      </c>
      <c r="M1014" s="126">
        <f>IF(L1014="","",3.6*200/(L1014))</f>
        <v>70.970921636274028</v>
      </c>
      <c r="N1014">
        <v>1</v>
      </c>
      <c r="O1014">
        <v>10.141</v>
      </c>
      <c r="P1014" s="126">
        <f>IF(O1014="","",3.6*200/(O1014))</f>
        <v>70.998915294349672</v>
      </c>
      <c r="S1014" s="126" t="str">
        <f>IF(R1014="","",3.6*200/(R1014))</f>
        <v/>
      </c>
    </row>
    <row r="1015" spans="1:19">
      <c r="A1015" s="1" t="s">
        <v>63</v>
      </c>
      <c r="B1015" s="1">
        <v>2019</v>
      </c>
      <c r="C1015" s="2">
        <v>43778</v>
      </c>
      <c r="D1015" s="1" t="s">
        <v>64</v>
      </c>
      <c r="E1015" s="22" t="s">
        <v>62</v>
      </c>
      <c r="F1015" t="s">
        <v>540</v>
      </c>
      <c r="G1015" t="s">
        <v>200</v>
      </c>
      <c r="H1015" t="s">
        <v>44</v>
      </c>
      <c r="I1015" s="10">
        <f>(C1015-VLOOKUP(G1015,Riders!$A$2:$E$7777,4,FALSE))/365</f>
        <v>24.323287671232876</v>
      </c>
      <c r="J1015">
        <v>4</v>
      </c>
      <c r="K1015">
        <v>2</v>
      </c>
      <c r="L1015" s="15">
        <v>10.148</v>
      </c>
      <c r="M1015" s="126">
        <f>IF(L1015="","",3.6*200/(L1015))</f>
        <v>70.949940875049279</v>
      </c>
      <c r="N1015">
        <v>2</v>
      </c>
      <c r="O1015">
        <v>10.33</v>
      </c>
      <c r="P1015" s="126">
        <f>IF(O1015="","",3.6*200/(O1015))</f>
        <v>69.699903194578894</v>
      </c>
      <c r="S1015" s="126" t="str">
        <f>IF(R1015="","",3.6*200/(R1015))</f>
        <v/>
      </c>
    </row>
    <row r="1016" spans="1:19">
      <c r="A1016" s="1" t="s">
        <v>231</v>
      </c>
      <c r="B1016" s="1">
        <v>2019</v>
      </c>
      <c r="C1016" s="76">
        <v>43772</v>
      </c>
      <c r="D1016" s="1" t="s">
        <v>64</v>
      </c>
      <c r="E1016" s="22" t="s">
        <v>533</v>
      </c>
      <c r="F1016">
        <v>6</v>
      </c>
      <c r="G1016" t="s">
        <v>95</v>
      </c>
      <c r="H1016" t="s">
        <v>28</v>
      </c>
      <c r="I1016" s="10">
        <f>(C1016-VLOOKUP(G1016,Riders!$A$2:$E$7777,4,FALSE))/365</f>
        <v>27.772602739726029</v>
      </c>
      <c r="J1016">
        <v>10</v>
      </c>
      <c r="K1016">
        <v>1</v>
      </c>
      <c r="L1016" s="15">
        <v>10.339</v>
      </c>
      <c r="M1016" s="126">
        <f>IF(L1016="","",3.6*200/(L1016))</f>
        <v>69.639230099622779</v>
      </c>
      <c r="P1016" s="126" t="str">
        <f>IF(O1016="","",3.6*200/(O1016))</f>
        <v/>
      </c>
      <c r="S1016" s="126" t="str">
        <f>IF(R1016="","",3.6*200/(R1016))</f>
        <v/>
      </c>
    </row>
    <row r="1017" spans="1:19">
      <c r="A1017" s="1" t="s">
        <v>231</v>
      </c>
      <c r="B1017" s="1">
        <v>2019</v>
      </c>
      <c r="C1017" s="76">
        <v>43772</v>
      </c>
      <c r="D1017" s="1" t="s">
        <v>64</v>
      </c>
      <c r="E1017" s="22" t="s">
        <v>533</v>
      </c>
      <c r="F1017">
        <v>1</v>
      </c>
      <c r="G1017" t="s">
        <v>185</v>
      </c>
      <c r="H1017" t="s">
        <v>995</v>
      </c>
      <c r="I1017" s="10">
        <f>(C1017-VLOOKUP(G1017,Riders!$A$2:$E$7777,4,FALSE))/365</f>
        <v>24.493150684931507</v>
      </c>
      <c r="J1017">
        <v>28</v>
      </c>
      <c r="K1017">
        <v>2</v>
      </c>
      <c r="L1017" s="15">
        <v>11.404</v>
      </c>
      <c r="M1017" s="126">
        <f>IF(L1017="","",3.6*200/(L1017))</f>
        <v>63.135741844966681</v>
      </c>
      <c r="P1017" s="126" t="str">
        <f>IF(O1017="","",3.6*200/(O1017))</f>
        <v/>
      </c>
      <c r="S1017" s="126" t="str">
        <f>IF(R1017="","",3.6*200/(R1017))</f>
        <v/>
      </c>
    </row>
    <row r="1018" spans="1:19">
      <c r="A1018" s="1" t="s">
        <v>231</v>
      </c>
      <c r="B1018" s="1">
        <v>2019</v>
      </c>
      <c r="C1018" s="76">
        <v>43772</v>
      </c>
      <c r="D1018" s="1" t="s">
        <v>64</v>
      </c>
      <c r="E1018" s="22" t="s">
        <v>533</v>
      </c>
      <c r="F1018">
        <v>2</v>
      </c>
      <c r="G1018" t="s">
        <v>195</v>
      </c>
      <c r="H1018" t="s">
        <v>196</v>
      </c>
      <c r="I1018" s="10">
        <f>(C1018-VLOOKUP(G1018,Riders!$A$2:$E$7777,4,FALSE))/365</f>
        <v>33.638356164383559</v>
      </c>
      <c r="J1018">
        <v>6</v>
      </c>
      <c r="K1018">
        <v>1</v>
      </c>
      <c r="L1018" s="15">
        <v>10.865</v>
      </c>
      <c r="M1018" s="126">
        <f>IF(L1018="","",3.6*200/(L1018))</f>
        <v>66.267832489645656</v>
      </c>
      <c r="P1018" s="126" t="str">
        <f>IF(O1018="","",3.6*200/(O1018))</f>
        <v/>
      </c>
      <c r="S1018" s="126" t="str">
        <f>IF(R1018="","",3.6*200/(R1018))</f>
        <v/>
      </c>
    </row>
    <row r="1019" spans="1:19">
      <c r="A1019" s="1" t="s">
        <v>231</v>
      </c>
      <c r="B1019" s="1">
        <v>2019</v>
      </c>
      <c r="C1019" s="76">
        <v>43772</v>
      </c>
      <c r="D1019" s="1" t="s">
        <v>64</v>
      </c>
      <c r="E1019" s="22" t="s">
        <v>533</v>
      </c>
      <c r="F1019">
        <v>2</v>
      </c>
      <c r="G1019" t="s">
        <v>550</v>
      </c>
      <c r="H1019" t="s">
        <v>37</v>
      </c>
      <c r="I1019" s="10">
        <f>(C1019-VLOOKUP(G1019,Riders!$A$2:$E$7777,4,FALSE))/365</f>
        <v>24.526027397260275</v>
      </c>
      <c r="J1019">
        <v>27</v>
      </c>
      <c r="K1019">
        <v>2</v>
      </c>
      <c r="L1019" s="15">
        <v>10.963000000000001</v>
      </c>
      <c r="M1019" s="126">
        <f>IF(L1019="","",3.6*200/(L1019))</f>
        <v>65.675453799142559</v>
      </c>
      <c r="P1019" s="126" t="str">
        <f>IF(O1019="","",3.6*200/(O1019))</f>
        <v/>
      </c>
      <c r="S1019" s="126" t="str">
        <f>IF(R1019="","",3.6*200/(R1019))</f>
        <v/>
      </c>
    </row>
    <row r="1020" spans="1:19">
      <c r="A1020" s="1" t="s">
        <v>231</v>
      </c>
      <c r="B1020" s="1">
        <v>2019</v>
      </c>
      <c r="C1020" s="76">
        <v>43772</v>
      </c>
      <c r="D1020" s="1" t="s">
        <v>64</v>
      </c>
      <c r="E1020" s="22" t="s">
        <v>533</v>
      </c>
      <c r="F1020">
        <v>3</v>
      </c>
      <c r="G1020" t="s">
        <v>110</v>
      </c>
      <c r="H1020" t="s">
        <v>111</v>
      </c>
      <c r="I1020" s="10">
        <f>(C1020-VLOOKUP(G1020,Riders!$A$2:$E$7777,4,FALSE))/365</f>
        <v>22.545205479452054</v>
      </c>
      <c r="J1020">
        <v>7</v>
      </c>
      <c r="K1020">
        <v>1</v>
      </c>
      <c r="L1020" s="15">
        <v>10.301</v>
      </c>
      <c r="M1020" s="126">
        <f>IF(L1020="","",3.6*200/(L1020))</f>
        <v>69.896126589651487</v>
      </c>
      <c r="P1020" s="126" t="str">
        <f>IF(O1020="","",3.6*200/(O1020))</f>
        <v/>
      </c>
      <c r="S1020" s="126" t="str">
        <f>IF(R1020="","",3.6*200/(R1020))</f>
        <v/>
      </c>
    </row>
    <row r="1021" spans="1:19">
      <c r="A1021" s="1" t="s">
        <v>231</v>
      </c>
      <c r="B1021" s="1">
        <v>2019</v>
      </c>
      <c r="C1021" s="76">
        <v>43772</v>
      </c>
      <c r="D1021" s="1" t="s">
        <v>64</v>
      </c>
      <c r="E1021" s="22" t="s">
        <v>533</v>
      </c>
      <c r="F1021">
        <v>3</v>
      </c>
      <c r="G1021" t="s">
        <v>48</v>
      </c>
      <c r="H1021" t="s">
        <v>42</v>
      </c>
      <c r="I1021" s="10">
        <f>(C1021-VLOOKUP(G1021,Riders!$A$2:$E$7777,4,FALSE))/365</f>
        <v>25.306849315068494</v>
      </c>
      <c r="J1021">
        <v>26</v>
      </c>
      <c r="K1021">
        <v>2</v>
      </c>
      <c r="L1021" s="15">
        <v>10.44</v>
      </c>
      <c r="M1021" s="126">
        <f>IF(L1021="","",3.6*200/(L1021))</f>
        <v>68.965517241379317</v>
      </c>
      <c r="P1021" s="126" t="str">
        <f>IF(O1021="","",3.6*200/(O1021))</f>
        <v/>
      </c>
      <c r="S1021" s="126" t="str">
        <f>IF(R1021="","",3.6*200/(R1021))</f>
        <v/>
      </c>
    </row>
    <row r="1022" spans="1:19">
      <c r="A1022" s="1" t="s">
        <v>231</v>
      </c>
      <c r="B1022" s="1">
        <v>2019</v>
      </c>
      <c r="C1022" s="76">
        <v>43772</v>
      </c>
      <c r="D1022" s="1" t="s">
        <v>64</v>
      </c>
      <c r="E1022" s="22" t="s">
        <v>533</v>
      </c>
      <c r="F1022">
        <v>4</v>
      </c>
      <c r="G1022" t="s">
        <v>190</v>
      </c>
      <c r="H1022" t="s">
        <v>111</v>
      </c>
      <c r="I1022" s="10">
        <f>(C1022-VLOOKUP(G1022,Riders!$A$2:$E$7777,4,FALSE))/365</f>
        <v>31.635616438356163</v>
      </c>
      <c r="J1022">
        <v>8</v>
      </c>
      <c r="K1022">
        <v>1</v>
      </c>
      <c r="L1022" s="15">
        <v>10.279</v>
      </c>
      <c r="M1022" s="126">
        <f>IF(L1022="","",3.6*200/(L1022))</f>
        <v>70.045724292246334</v>
      </c>
      <c r="P1022" s="126" t="str">
        <f>IF(O1022="","",3.6*200/(O1022))</f>
        <v/>
      </c>
      <c r="S1022" s="126" t="str">
        <f>IF(R1022="","",3.6*200/(R1022))</f>
        <v/>
      </c>
    </row>
    <row r="1023" spans="1:19">
      <c r="A1023" s="1" t="s">
        <v>231</v>
      </c>
      <c r="B1023" s="1">
        <v>2019</v>
      </c>
      <c r="C1023" s="76">
        <v>43772</v>
      </c>
      <c r="D1023" s="1" t="s">
        <v>64</v>
      </c>
      <c r="E1023" s="22" t="s">
        <v>533</v>
      </c>
      <c r="F1023">
        <v>4</v>
      </c>
      <c r="G1023" t="s">
        <v>867</v>
      </c>
      <c r="H1023" t="s">
        <v>868</v>
      </c>
      <c r="I1023" s="10">
        <f>(C1023-VLOOKUP(G1023,Riders!$A$2:$E$7777,4,FALSE))/365</f>
        <v>20.82191780821918</v>
      </c>
      <c r="J1023">
        <v>25</v>
      </c>
      <c r="K1023">
        <v>2</v>
      </c>
      <c r="L1023" s="15">
        <v>10.452999999999999</v>
      </c>
      <c r="M1023" s="126">
        <f>IF(L1023="","",3.6*200/(L1023))</f>
        <v>68.879747440926053</v>
      </c>
      <c r="P1023" s="126" t="str">
        <f>IF(O1023="","",3.6*200/(O1023))</f>
        <v/>
      </c>
      <c r="S1023" s="126" t="str">
        <f>IF(R1023="","",3.6*200/(R1023))</f>
        <v/>
      </c>
    </row>
    <row r="1024" spans="1:19">
      <c r="A1024" s="1" t="s">
        <v>231</v>
      </c>
      <c r="B1024" s="1">
        <v>2019</v>
      </c>
      <c r="C1024" s="76">
        <v>43772</v>
      </c>
      <c r="D1024" s="1" t="s">
        <v>64</v>
      </c>
      <c r="E1024" s="22" t="s">
        <v>533</v>
      </c>
      <c r="F1024">
        <v>5</v>
      </c>
      <c r="G1024" t="s">
        <v>141</v>
      </c>
      <c r="H1024" t="s">
        <v>93</v>
      </c>
      <c r="I1024" s="10">
        <f>(C1024-VLOOKUP(G1024,Riders!$A$2:$E$7777,4,FALSE))/365</f>
        <v>24.586301369863012</v>
      </c>
      <c r="J1024">
        <v>9</v>
      </c>
      <c r="K1024">
        <v>1</v>
      </c>
      <c r="L1024" s="15">
        <v>10.180999999999999</v>
      </c>
      <c r="M1024" s="126">
        <f>IF(L1024="","",3.6*200/(L1024))</f>
        <v>70.719968568902857</v>
      </c>
      <c r="P1024" s="126" t="str">
        <f>IF(O1024="","",3.6*200/(O1024))</f>
        <v/>
      </c>
      <c r="S1024" s="126" t="str">
        <f>IF(R1024="","",3.6*200/(R1024))</f>
        <v/>
      </c>
    </row>
    <row r="1025" spans="1:19">
      <c r="A1025" s="1" t="s">
        <v>231</v>
      </c>
      <c r="B1025" s="1">
        <v>2019</v>
      </c>
      <c r="C1025" s="76">
        <v>43772</v>
      </c>
      <c r="D1025" s="1" t="s">
        <v>64</v>
      </c>
      <c r="E1025" s="22" t="s">
        <v>533</v>
      </c>
      <c r="F1025">
        <v>6</v>
      </c>
      <c r="G1025" t="s">
        <v>55</v>
      </c>
      <c r="H1025" t="s">
        <v>56</v>
      </c>
      <c r="I1025" s="10">
        <f>(C1025-VLOOKUP(G1025,Riders!$A$2:$E$7777,4,FALSE))/365</f>
        <v>19.80821917808219</v>
      </c>
      <c r="J1025">
        <v>23</v>
      </c>
      <c r="K1025">
        <v>2</v>
      </c>
      <c r="L1025" s="15">
        <v>10.419</v>
      </c>
      <c r="M1025" s="126">
        <f>IF(L1025="","",3.6*200/(L1025))</f>
        <v>69.104520587388421</v>
      </c>
      <c r="P1025" s="126" t="str">
        <f>IF(O1025="","",3.6*200/(O1025))</f>
        <v/>
      </c>
      <c r="S1025" s="126" t="str">
        <f>IF(R1025="","",3.6*200/(R1025))</f>
        <v/>
      </c>
    </row>
    <row r="1026" spans="1:19">
      <c r="A1026" s="1" t="s">
        <v>231</v>
      </c>
      <c r="B1026" s="1">
        <v>2019</v>
      </c>
      <c r="C1026" s="76">
        <v>43772</v>
      </c>
      <c r="D1026" s="1" t="s">
        <v>64</v>
      </c>
      <c r="E1026" s="148" t="s">
        <v>533</v>
      </c>
      <c r="F1026">
        <v>7</v>
      </c>
      <c r="G1026" t="s">
        <v>237</v>
      </c>
      <c r="H1026" t="s">
        <v>196</v>
      </c>
      <c r="I1026" s="10">
        <f>(C1026-VLOOKUP(G1026,Riders!$A$2:$E$7777,4,FALSE))/365</f>
        <v>32.131506849315066</v>
      </c>
      <c r="J1026">
        <v>11</v>
      </c>
      <c r="K1026">
        <v>1</v>
      </c>
      <c r="L1026" s="15">
        <v>10.477</v>
      </c>
      <c r="M1026" s="126">
        <f>IF(L1026="","",3.6*200/(L1026))</f>
        <v>68.721962393815019</v>
      </c>
      <c r="P1026" s="126" t="str">
        <f>IF(O1026="","",3.6*200/(O1026))</f>
        <v/>
      </c>
      <c r="S1026" s="126" t="str">
        <f>IF(R1026="","",3.6*200/(R1026))</f>
        <v/>
      </c>
    </row>
    <row r="1027" spans="1:19">
      <c r="A1027" s="1" t="s">
        <v>231</v>
      </c>
      <c r="B1027" s="1">
        <v>2019</v>
      </c>
      <c r="C1027" s="76">
        <v>43772</v>
      </c>
      <c r="D1027" s="1" t="s">
        <v>64</v>
      </c>
      <c r="E1027" s="148" t="s">
        <v>533</v>
      </c>
      <c r="F1027">
        <v>7</v>
      </c>
      <c r="G1027" t="s">
        <v>227</v>
      </c>
      <c r="H1027" t="s">
        <v>150</v>
      </c>
      <c r="I1027" s="10">
        <f>(C1027-VLOOKUP(G1027,Riders!$A$2:$E$7777,4,FALSE))/365</f>
        <v>21.693150684931506</v>
      </c>
      <c r="J1027">
        <v>22</v>
      </c>
      <c r="K1027">
        <v>2</v>
      </c>
      <c r="L1027" s="15">
        <v>11.120000000000001</v>
      </c>
      <c r="M1027" s="126">
        <f>IF(L1027="","",3.6*200/(L1027))</f>
        <v>64.748201438848909</v>
      </c>
      <c r="P1027" s="126" t="str">
        <f>IF(O1027="","",3.6*200/(O1027))</f>
        <v/>
      </c>
      <c r="S1027" s="126" t="str">
        <f>IF(R1027="","",3.6*200/(R1027))</f>
        <v/>
      </c>
    </row>
    <row r="1028" spans="1:19">
      <c r="A1028" s="1" t="s">
        <v>231</v>
      </c>
      <c r="B1028" s="1">
        <v>2019</v>
      </c>
      <c r="C1028" s="76">
        <v>43772</v>
      </c>
      <c r="D1028" s="1" t="s">
        <v>64</v>
      </c>
      <c r="E1028" s="148" t="s">
        <v>533</v>
      </c>
      <c r="F1028">
        <v>8</v>
      </c>
      <c r="G1028" t="s">
        <v>25</v>
      </c>
      <c r="H1028" t="s">
        <v>26</v>
      </c>
      <c r="I1028" s="10">
        <f>(C1028-VLOOKUP(G1028,Riders!$A$2:$E$7777,4,FALSE))/365</f>
        <v>22.112328767123287</v>
      </c>
      <c r="J1028">
        <v>12</v>
      </c>
      <c r="K1028">
        <v>1</v>
      </c>
      <c r="L1028" s="15">
        <v>10.327</v>
      </c>
      <c r="M1028" s="126">
        <f>IF(L1028="","",3.6*200/(L1028))</f>
        <v>69.720151060327296</v>
      </c>
      <c r="P1028" s="126" t="str">
        <f>IF(O1028="","",3.6*200/(O1028))</f>
        <v/>
      </c>
      <c r="S1028" s="126" t="str">
        <f>IF(R1028="","",3.6*200/(R1028))</f>
        <v/>
      </c>
    </row>
    <row r="1029" spans="1:19">
      <c r="A1029" s="1" t="s">
        <v>231</v>
      </c>
      <c r="B1029" s="1">
        <v>2019</v>
      </c>
      <c r="C1029" s="76">
        <v>43772</v>
      </c>
      <c r="D1029" s="1" t="s">
        <v>64</v>
      </c>
      <c r="E1029" s="148" t="s">
        <v>533</v>
      </c>
      <c r="F1029">
        <v>8</v>
      </c>
      <c r="G1029" t="s">
        <v>103</v>
      </c>
      <c r="H1029" t="s">
        <v>37</v>
      </c>
      <c r="I1029" s="10">
        <f>(C1029-VLOOKUP(G1029,Riders!$A$2:$E$7777,4,FALSE))/365</f>
        <v>20.841095890410958</v>
      </c>
      <c r="J1029">
        <v>21</v>
      </c>
      <c r="K1029">
        <v>2</v>
      </c>
      <c r="L1029" s="15">
        <v>10.397</v>
      </c>
      <c r="M1029" s="126">
        <f>IF(L1029="","",3.6*200/(L1029))</f>
        <v>69.250745407329035</v>
      </c>
      <c r="P1029" s="126" t="str">
        <f>IF(O1029="","",3.6*200/(O1029))</f>
        <v/>
      </c>
      <c r="S1029" s="126" t="str">
        <f>IF(R1029="","",3.6*200/(R1029))</f>
        <v/>
      </c>
    </row>
    <row r="1030" spans="1:19">
      <c r="A1030" s="1" t="s">
        <v>231</v>
      </c>
      <c r="B1030" s="1">
        <v>2019</v>
      </c>
      <c r="C1030" s="76">
        <v>43772</v>
      </c>
      <c r="D1030" s="1" t="s">
        <v>64</v>
      </c>
      <c r="E1030" s="148" t="s">
        <v>533</v>
      </c>
      <c r="F1030">
        <v>9</v>
      </c>
      <c r="G1030" t="s">
        <v>172</v>
      </c>
      <c r="H1030" t="s">
        <v>35</v>
      </c>
      <c r="I1030" s="10">
        <f>(C1030-VLOOKUP(G1030,Riders!$A$2:$E$7777,4,FALSE))/365</f>
        <v>29.484931506849314</v>
      </c>
      <c r="J1030">
        <v>13</v>
      </c>
      <c r="K1030">
        <v>1</v>
      </c>
      <c r="L1030" s="15">
        <v>10.135999999999999</v>
      </c>
      <c r="M1030" s="126">
        <f>IF(L1030="","",3.6*200/(L1030))</f>
        <v>71.033938437253354</v>
      </c>
      <c r="P1030" s="126" t="str">
        <f>IF(O1030="","",3.6*200/(O1030))</f>
        <v/>
      </c>
      <c r="S1030" s="126" t="str">
        <f>IF(R1030="","",3.6*200/(R1030))</f>
        <v/>
      </c>
    </row>
    <row r="1031" spans="1:19">
      <c r="A1031" s="1" t="s">
        <v>231</v>
      </c>
      <c r="B1031" s="1">
        <v>2019</v>
      </c>
      <c r="C1031" s="76">
        <v>43772</v>
      </c>
      <c r="D1031" s="1" t="s">
        <v>64</v>
      </c>
      <c r="E1031" s="148" t="s">
        <v>533</v>
      </c>
      <c r="F1031">
        <v>9</v>
      </c>
      <c r="G1031" t="s">
        <v>57</v>
      </c>
      <c r="H1031" t="s">
        <v>35</v>
      </c>
      <c r="I1031" s="10">
        <f>(C1031-VLOOKUP(G1031,Riders!$A$2:$E$7777,4,FALSE))/365</f>
        <v>25.975342465753425</v>
      </c>
      <c r="J1031">
        <v>20</v>
      </c>
      <c r="K1031">
        <v>2</v>
      </c>
      <c r="L1031" s="15">
        <v>11.042999999999999</v>
      </c>
      <c r="M1031" s="126">
        <f>IF(L1031="","",3.6*200/(L1031))</f>
        <v>65.199674001630001</v>
      </c>
      <c r="P1031" s="126" t="str">
        <f>IF(O1031="","",3.6*200/(O1031))</f>
        <v/>
      </c>
      <c r="S1031" s="126" t="str">
        <f>IF(R1031="","",3.6*200/(R1031))</f>
        <v/>
      </c>
    </row>
    <row r="1032" spans="1:19">
      <c r="A1032" s="1" t="s">
        <v>231</v>
      </c>
      <c r="B1032" s="1">
        <v>2019</v>
      </c>
      <c r="C1032" s="76">
        <v>43772</v>
      </c>
      <c r="D1032" s="1" t="s">
        <v>64</v>
      </c>
      <c r="E1032" s="148" t="s">
        <v>533</v>
      </c>
      <c r="F1032">
        <v>10</v>
      </c>
      <c r="G1032" t="s">
        <v>211</v>
      </c>
      <c r="H1032" t="s">
        <v>40</v>
      </c>
      <c r="I1032" s="10">
        <f>(C1032-VLOOKUP(G1032,Riders!$A$2:$E$7777,4,FALSE))/365</f>
        <v>28.454794520547946</v>
      </c>
      <c r="J1032">
        <v>14</v>
      </c>
      <c r="K1032">
        <v>1</v>
      </c>
      <c r="L1032" s="15">
        <v>10.343</v>
      </c>
      <c r="M1032" s="126">
        <f>IF(L1032="","",3.6*200/(L1032))</f>
        <v>69.612298172677171</v>
      </c>
      <c r="P1032" s="126" t="str">
        <f>IF(O1032="","",3.6*200/(O1032))</f>
        <v/>
      </c>
      <c r="S1032" s="126" t="str">
        <f>IF(R1032="","",3.6*200/(R1032))</f>
        <v/>
      </c>
    </row>
    <row r="1033" spans="1:19">
      <c r="A1033" s="1" t="s">
        <v>231</v>
      </c>
      <c r="B1033" s="1">
        <v>2019</v>
      </c>
      <c r="C1033" s="76">
        <v>43772</v>
      </c>
      <c r="D1033" s="1" t="s">
        <v>64</v>
      </c>
      <c r="E1033" s="148" t="s">
        <v>533</v>
      </c>
      <c r="F1033">
        <v>10</v>
      </c>
      <c r="G1033" t="s">
        <v>169</v>
      </c>
      <c r="H1033" t="s">
        <v>80</v>
      </c>
      <c r="I1033" s="10">
        <f>(C1033-VLOOKUP(G1033,Riders!$A$2:$E$7777,4,FALSE))/365</f>
        <v>29.356164383561644</v>
      </c>
      <c r="J1033">
        <v>19</v>
      </c>
      <c r="K1033">
        <v>2</v>
      </c>
      <c r="L1033" s="15">
        <v>10.430999999999999</v>
      </c>
      <c r="M1033" s="126">
        <f>IF(L1033="","",3.6*200/(L1033))</f>
        <v>69.02502157031924</v>
      </c>
      <c r="P1033" s="126" t="str">
        <f>IF(O1033="","",3.6*200/(O1033))</f>
        <v/>
      </c>
      <c r="S1033" s="126" t="str">
        <f>IF(R1033="","",3.6*200/(R1033))</f>
        <v/>
      </c>
    </row>
    <row r="1034" spans="1:19">
      <c r="A1034" s="1" t="s">
        <v>231</v>
      </c>
      <c r="B1034" s="1">
        <v>2019</v>
      </c>
      <c r="C1034" s="76">
        <v>43772</v>
      </c>
      <c r="D1034" s="1" t="s">
        <v>64</v>
      </c>
      <c r="E1034" s="148" t="s">
        <v>533</v>
      </c>
      <c r="F1034">
        <v>11</v>
      </c>
      <c r="G1034" t="s">
        <v>91</v>
      </c>
      <c r="H1034" t="s">
        <v>896</v>
      </c>
      <c r="I1034" s="10">
        <f>(C1034-VLOOKUP(G1034,Riders!$A$2:$E$7777,4,FALSE))/365</f>
        <v>23.953424657534246</v>
      </c>
      <c r="J1034">
        <v>16</v>
      </c>
      <c r="K1034">
        <v>1</v>
      </c>
      <c r="L1034" s="15">
        <v>10.172000000000001</v>
      </c>
      <c r="M1034" s="126">
        <f>IF(L1034="","",3.6*200/(L1034))</f>
        <v>70.782540306724343</v>
      </c>
      <c r="P1034" s="126" t="str">
        <f>IF(O1034="","",3.6*200/(O1034))</f>
        <v/>
      </c>
      <c r="S1034" s="126" t="str">
        <f>IF(R1034="","",3.6*200/(R1034))</f>
        <v/>
      </c>
    </row>
    <row r="1035" spans="1:19">
      <c r="A1035" s="1" t="s">
        <v>231</v>
      </c>
      <c r="B1035" s="1">
        <v>2019</v>
      </c>
      <c r="C1035" s="76">
        <v>43772</v>
      </c>
      <c r="D1035" s="1" t="s">
        <v>64</v>
      </c>
      <c r="E1035" s="148" t="s">
        <v>533</v>
      </c>
      <c r="F1035">
        <v>12</v>
      </c>
      <c r="G1035" t="s">
        <v>29</v>
      </c>
      <c r="H1035" t="s">
        <v>30</v>
      </c>
      <c r="I1035" s="10">
        <f>(C1035-VLOOKUP(G1035,Riders!$A$2:$E$7777,4,FALSE))/365</f>
        <v>23.693150684931506</v>
      </c>
      <c r="J1035">
        <v>15</v>
      </c>
      <c r="K1035">
        <v>1</v>
      </c>
      <c r="L1035" s="15">
        <v>10.211</v>
      </c>
      <c r="M1035" s="126">
        <f>IF(L1035="","",3.6*200/(L1035))</f>
        <v>70.512192733326799</v>
      </c>
      <c r="P1035" s="126" t="str">
        <f>IF(O1035="","",3.6*200/(O1035))</f>
        <v/>
      </c>
      <c r="S1035" s="126" t="str">
        <f>IF(R1035="","",3.6*200/(R1035))</f>
        <v/>
      </c>
    </row>
    <row r="1036" spans="1:19">
      <c r="A1036" s="1" t="s">
        <v>231</v>
      </c>
      <c r="B1036" s="1">
        <v>2019</v>
      </c>
      <c r="C1036" s="76">
        <v>43772</v>
      </c>
      <c r="D1036" s="1" t="s">
        <v>64</v>
      </c>
      <c r="E1036" s="148" t="s">
        <v>533</v>
      </c>
      <c r="F1036">
        <v>12</v>
      </c>
      <c r="G1036" t="s">
        <v>98</v>
      </c>
      <c r="H1036" t="s">
        <v>42</v>
      </c>
      <c r="I1036" s="10">
        <f>(C1036-VLOOKUP(G1036,Riders!$A$2:$E$7777,4,FALSE))/365</f>
        <v>21.030136986301368</v>
      </c>
      <c r="J1036">
        <v>18</v>
      </c>
      <c r="K1036">
        <v>2</v>
      </c>
      <c r="L1036" s="15">
        <v>10.269</v>
      </c>
      <c r="M1036" s="126">
        <f>IF(L1036="","",3.6*200/(L1036))</f>
        <v>70.113935144609997</v>
      </c>
      <c r="P1036" s="126" t="str">
        <f>IF(O1036="","",3.6*200/(O1036))</f>
        <v/>
      </c>
      <c r="S1036" s="126" t="str">
        <f>IF(R1036="","",3.6*200/(R1036))</f>
        <v/>
      </c>
    </row>
    <row r="1037" spans="1:19">
      <c r="A1037" s="1" t="s">
        <v>231</v>
      </c>
      <c r="B1037" s="1">
        <v>2019</v>
      </c>
      <c r="C1037" s="76">
        <v>43772</v>
      </c>
      <c r="D1037" s="1" t="s">
        <v>64</v>
      </c>
      <c r="E1037" s="148" t="s">
        <v>533</v>
      </c>
      <c r="F1037">
        <v>1</v>
      </c>
      <c r="G1037" t="s">
        <v>198</v>
      </c>
      <c r="H1037" t="s">
        <v>226</v>
      </c>
      <c r="I1037" s="10">
        <f>(C1037-VLOOKUP(G1037,Riders!$A$2:$E$7777,4,FALSE))/365</f>
        <v>26.906849315068492</v>
      </c>
      <c r="J1037">
        <v>3</v>
      </c>
      <c r="K1037">
        <v>1</v>
      </c>
      <c r="L1037" s="15">
        <v>10.904</v>
      </c>
      <c r="M1037" s="126">
        <f>IF(L1037="","",3.6*200/(L1037))</f>
        <v>66.030814380044021</v>
      </c>
      <c r="P1037" s="126" t="str">
        <f>IF(O1037="","",3.6*200/(O1037))</f>
        <v/>
      </c>
      <c r="S1037" s="126" t="str">
        <f>IF(R1037="","",3.6*200/(R1037))</f>
        <v/>
      </c>
    </row>
    <row r="1038" spans="1:19">
      <c r="A1038" s="1" t="s">
        <v>231</v>
      </c>
      <c r="B1038" s="1">
        <v>2019</v>
      </c>
      <c r="C1038" s="76">
        <v>43772</v>
      </c>
      <c r="D1038" s="1" t="s">
        <v>64</v>
      </c>
      <c r="E1038" s="148" t="s">
        <v>533</v>
      </c>
      <c r="F1038">
        <v>11</v>
      </c>
      <c r="G1038" t="s">
        <v>170</v>
      </c>
      <c r="H1038" t="s">
        <v>40</v>
      </c>
      <c r="I1038" s="10">
        <f>(C1038-VLOOKUP(G1038,Riders!$A$2:$E$7777,4,FALSE))/365</f>
        <v>21.052054794520547</v>
      </c>
      <c r="J1038">
        <v>17</v>
      </c>
      <c r="K1038">
        <v>2</v>
      </c>
      <c r="L1038" s="15">
        <v>10.213000000000001</v>
      </c>
      <c r="M1038" s="126">
        <f>IF(L1038="","",3.6*200/(L1038))</f>
        <v>70.498384412023881</v>
      </c>
      <c r="P1038" s="126" t="str">
        <f>IF(O1038="","",3.6*200/(O1038))</f>
        <v/>
      </c>
      <c r="S1038" s="126" t="str">
        <f>IF(R1038="","",3.6*200/(R1038))</f>
        <v/>
      </c>
    </row>
    <row r="1039" spans="1:19">
      <c r="A1039" s="1" t="s">
        <v>231</v>
      </c>
      <c r="B1039" s="1">
        <v>2019</v>
      </c>
      <c r="C1039" s="76">
        <v>43772</v>
      </c>
      <c r="D1039" s="1" t="s">
        <v>64</v>
      </c>
      <c r="E1039" s="148" t="s">
        <v>533</v>
      </c>
      <c r="F1039">
        <v>5</v>
      </c>
      <c r="G1039" t="s">
        <v>27</v>
      </c>
      <c r="H1039" t="s">
        <v>228</v>
      </c>
      <c r="I1039" s="10">
        <f>(C1039-VLOOKUP(G1039,Riders!$A$2:$E$7777,4,FALSE))/365</f>
        <v>23.876712328767123</v>
      </c>
      <c r="J1039">
        <v>24</v>
      </c>
      <c r="K1039">
        <v>2</v>
      </c>
      <c r="L1039" s="15">
        <v>10.614999999999998</v>
      </c>
      <c r="M1039" s="126">
        <f>IF(L1039="","",3.6*200/(L1039))</f>
        <v>67.828544512482353</v>
      </c>
      <c r="P1039" s="126" t="str">
        <f>IF(O1039="","",3.6*200/(O1039))</f>
        <v/>
      </c>
      <c r="S1039" s="126" t="str">
        <f>IF(R1039="","",3.6*200/(R1039))</f>
        <v/>
      </c>
    </row>
    <row r="1040" spans="1:19">
      <c r="A1040" s="1" t="s">
        <v>231</v>
      </c>
      <c r="B1040" s="1">
        <v>2019</v>
      </c>
      <c r="C1040" s="76">
        <v>43772</v>
      </c>
      <c r="D1040" s="1" t="s">
        <v>64</v>
      </c>
      <c r="E1040" s="148" t="s">
        <v>536</v>
      </c>
      <c r="F1040">
        <v>7</v>
      </c>
      <c r="G1040" t="s">
        <v>95</v>
      </c>
      <c r="H1040" t="s">
        <v>28</v>
      </c>
      <c r="I1040" s="10">
        <f>(C1040-VLOOKUP(G1040,Riders!$A$2:$E$7777,4,FALSE))/365</f>
        <v>27.772602739726029</v>
      </c>
      <c r="J1040">
        <v>10</v>
      </c>
      <c r="K1040">
        <v>2</v>
      </c>
      <c r="L1040" s="15">
        <v>10.200000000000001</v>
      </c>
      <c r="M1040" s="126">
        <f>IF(L1040="","",3.6*200/(L1040))</f>
        <v>70.588235294117638</v>
      </c>
      <c r="P1040" s="126" t="str">
        <f>IF(O1040="","",3.6*200/(O1040))</f>
        <v/>
      </c>
      <c r="S1040" s="126" t="str">
        <f>IF(R1040="","",3.6*200/(R1040))</f>
        <v/>
      </c>
    </row>
    <row r="1041" spans="1:19">
      <c r="A1041" s="1" t="s">
        <v>231</v>
      </c>
      <c r="B1041" s="1">
        <v>2019</v>
      </c>
      <c r="C1041" s="76">
        <v>43772</v>
      </c>
      <c r="D1041" s="1" t="s">
        <v>64</v>
      </c>
      <c r="E1041" s="148" t="s">
        <v>536</v>
      </c>
      <c r="F1041">
        <v>1</v>
      </c>
      <c r="G1041" t="s">
        <v>90</v>
      </c>
      <c r="H1041" t="s">
        <v>22</v>
      </c>
      <c r="I1041" s="10">
        <f>(C1041-VLOOKUP(G1041,Riders!$A$2:$E$7777,4,FALSE))/365</f>
        <v>22.654794520547945</v>
      </c>
      <c r="J1041">
        <v>1</v>
      </c>
      <c r="K1041">
        <v>1</v>
      </c>
      <c r="L1041" s="15">
        <v>10.157</v>
      </c>
      <c r="M1041" s="126">
        <f>IF(L1041="","",3.6*200/(L1041))</f>
        <v>70.887072954612577</v>
      </c>
      <c r="P1041" s="126" t="str">
        <f>IF(O1041="","",3.6*200/(O1041))</f>
        <v/>
      </c>
      <c r="S1041" s="126" t="str">
        <f>IF(R1041="","",3.6*200/(R1041))</f>
        <v/>
      </c>
    </row>
    <row r="1042" spans="1:19">
      <c r="A1042" s="1" t="s">
        <v>231</v>
      </c>
      <c r="B1042" s="1">
        <v>2019</v>
      </c>
      <c r="C1042" s="76">
        <v>43772</v>
      </c>
      <c r="D1042" s="1" t="s">
        <v>64</v>
      </c>
      <c r="E1042" s="148" t="s">
        <v>536</v>
      </c>
      <c r="F1042">
        <v>1</v>
      </c>
      <c r="G1042" t="s">
        <v>29</v>
      </c>
      <c r="H1042" t="s">
        <v>30</v>
      </c>
      <c r="I1042" s="10">
        <f>(C1042-VLOOKUP(G1042,Riders!$A$2:$E$7777,4,FALSE))/365</f>
        <v>23.693150684931506</v>
      </c>
      <c r="J1042">
        <v>15</v>
      </c>
      <c r="K1042">
        <v>2</v>
      </c>
      <c r="L1042" s="15">
        <v>10.336</v>
      </c>
      <c r="M1042" s="126">
        <f>IF(L1042="","",3.6*200/(L1042))</f>
        <v>69.659442724458202</v>
      </c>
      <c r="P1042" s="126" t="str">
        <f>IF(O1042="","",3.6*200/(O1042))</f>
        <v/>
      </c>
      <c r="S1042" s="126" t="str">
        <f>IF(R1042="","",3.6*200/(R1042))</f>
        <v/>
      </c>
    </row>
    <row r="1043" spans="1:19">
      <c r="A1043" s="1" t="s">
        <v>231</v>
      </c>
      <c r="B1043" s="1">
        <v>2019</v>
      </c>
      <c r="C1043" s="76">
        <v>43772</v>
      </c>
      <c r="D1043" s="1" t="s">
        <v>64</v>
      </c>
      <c r="E1043" s="148" t="s">
        <v>536</v>
      </c>
      <c r="F1043">
        <v>2</v>
      </c>
      <c r="G1043" t="s">
        <v>21</v>
      </c>
      <c r="H1043" t="s">
        <v>22</v>
      </c>
      <c r="I1043" s="10">
        <f>(C1043-VLOOKUP(G1043,Riders!$A$2:$E$7777,4,FALSE))/365</f>
        <v>26.652054794520549</v>
      </c>
      <c r="J1043">
        <v>2</v>
      </c>
      <c r="K1043">
        <v>1</v>
      </c>
      <c r="L1043" s="15">
        <v>9.8889999999999993</v>
      </c>
      <c r="M1043" s="126">
        <f>IF(L1043="","",3.6*200/(L1043))</f>
        <v>72.808170694711293</v>
      </c>
      <c r="P1043" s="126" t="str">
        <f>IF(O1043="","",3.6*200/(O1043))</f>
        <v/>
      </c>
      <c r="S1043" s="126" t="str">
        <f>IF(R1043="","",3.6*200/(R1043))</f>
        <v/>
      </c>
    </row>
    <row r="1044" spans="1:19">
      <c r="A1044" s="1" t="s">
        <v>231</v>
      </c>
      <c r="B1044" s="1">
        <v>2019</v>
      </c>
      <c r="C1044" s="76">
        <v>43772</v>
      </c>
      <c r="D1044" s="1" t="s">
        <v>64</v>
      </c>
      <c r="E1044" s="148" t="s">
        <v>536</v>
      </c>
      <c r="F1044">
        <v>2</v>
      </c>
      <c r="G1044" t="s">
        <v>91</v>
      </c>
      <c r="H1044" t="s">
        <v>896</v>
      </c>
      <c r="I1044" s="10">
        <f>(C1044-VLOOKUP(G1044,Riders!$A$2:$E$7777,4,FALSE))/365</f>
        <v>23.953424657534246</v>
      </c>
      <c r="J1044">
        <v>16</v>
      </c>
      <c r="K1044">
        <v>2</v>
      </c>
      <c r="L1044" s="15">
        <v>9.8969999999999985</v>
      </c>
      <c r="M1044" s="126">
        <f>IF(L1044="","",3.6*200/(L1044))</f>
        <v>72.749317975143995</v>
      </c>
      <c r="P1044" s="126" t="str">
        <f>IF(O1044="","",3.6*200/(O1044))</f>
        <v/>
      </c>
      <c r="S1044" s="126" t="str">
        <f>IF(R1044="","",3.6*200/(R1044))</f>
        <v/>
      </c>
    </row>
    <row r="1045" spans="1:19">
      <c r="A1045" s="1" t="s">
        <v>231</v>
      </c>
      <c r="B1045" s="1">
        <v>2019</v>
      </c>
      <c r="C1045" s="76">
        <v>43772</v>
      </c>
      <c r="D1045" s="1" t="s">
        <v>64</v>
      </c>
      <c r="E1045" s="148" t="s">
        <v>536</v>
      </c>
      <c r="F1045">
        <v>3</v>
      </c>
      <c r="G1045" t="s">
        <v>97</v>
      </c>
      <c r="H1045" t="s">
        <v>26</v>
      </c>
      <c r="I1045" s="10">
        <f>(C1045-VLOOKUP(G1045,Riders!$A$2:$E$7777,4,FALSE))/365</f>
        <v>22.55890410958904</v>
      </c>
      <c r="J1045">
        <v>4</v>
      </c>
      <c r="K1045">
        <v>1</v>
      </c>
      <c r="L1045" s="15">
        <v>10.016999999999999</v>
      </c>
      <c r="M1045" s="126">
        <f>IF(L1045="","",3.6*200/(L1045))</f>
        <v>71.877807726864333</v>
      </c>
      <c r="P1045" s="126" t="str">
        <f>IF(O1045="","",3.6*200/(O1045))</f>
        <v/>
      </c>
      <c r="S1045" s="126" t="str">
        <f>IF(R1045="","",3.6*200/(R1045))</f>
        <v/>
      </c>
    </row>
    <row r="1046" spans="1:19">
      <c r="A1046" s="1" t="s">
        <v>231</v>
      </c>
      <c r="B1046" s="1">
        <v>2019</v>
      </c>
      <c r="C1046" s="76">
        <v>43772</v>
      </c>
      <c r="D1046" s="1" t="s">
        <v>64</v>
      </c>
      <c r="E1046" s="148" t="s">
        <v>536</v>
      </c>
      <c r="F1046">
        <v>3</v>
      </c>
      <c r="G1046" t="s">
        <v>211</v>
      </c>
      <c r="H1046" t="s">
        <v>40</v>
      </c>
      <c r="I1046" s="10">
        <f>(C1046-VLOOKUP(G1046,Riders!$A$2:$E$7777,4,FALSE))/365</f>
        <v>28.454794520547946</v>
      </c>
      <c r="J1046">
        <v>14</v>
      </c>
      <c r="K1046">
        <v>2</v>
      </c>
      <c r="L1046" s="15">
        <v>10.065</v>
      </c>
      <c r="M1046" s="126">
        <f>IF(L1046="","",3.6*200/(L1046))</f>
        <v>71.53502235469449</v>
      </c>
      <c r="P1046" s="126" t="str">
        <f>IF(O1046="","",3.6*200/(O1046))</f>
        <v/>
      </c>
      <c r="S1046" s="126" t="str">
        <f>IF(R1046="","",3.6*200/(R1046))</f>
        <v/>
      </c>
    </row>
    <row r="1047" spans="1:19">
      <c r="A1047" s="1" t="s">
        <v>231</v>
      </c>
      <c r="B1047" s="1">
        <v>2019</v>
      </c>
      <c r="C1047" s="76">
        <v>43772</v>
      </c>
      <c r="D1047" s="1" t="s">
        <v>64</v>
      </c>
      <c r="E1047" s="148" t="s">
        <v>536</v>
      </c>
      <c r="F1047">
        <v>4</v>
      </c>
      <c r="G1047" t="s">
        <v>200</v>
      </c>
      <c r="H1047" t="s">
        <v>44</v>
      </c>
      <c r="I1047" s="10">
        <f>(C1047-VLOOKUP(G1047,Riders!$A$2:$E$7777,4,FALSE))/365</f>
        <v>24.306849315068494</v>
      </c>
      <c r="J1047">
        <v>5</v>
      </c>
      <c r="K1047">
        <v>1</v>
      </c>
      <c r="L1047" s="15">
        <v>10.069000000000001</v>
      </c>
      <c r="M1047" s="126">
        <f>IF(L1047="","",3.6*200/(L1047))</f>
        <v>71.506604429436877</v>
      </c>
      <c r="P1047" s="126" t="str">
        <f>IF(O1047="","",3.6*200/(O1047))</f>
        <v/>
      </c>
      <c r="S1047" s="126" t="str">
        <f>IF(R1047="","",3.6*200/(R1047))</f>
        <v/>
      </c>
    </row>
    <row r="1048" spans="1:19">
      <c r="A1048" s="1" t="s">
        <v>231</v>
      </c>
      <c r="B1048" s="1">
        <v>2019</v>
      </c>
      <c r="C1048" s="76">
        <v>43772</v>
      </c>
      <c r="D1048" s="1" t="s">
        <v>64</v>
      </c>
      <c r="E1048" s="148" t="s">
        <v>536</v>
      </c>
      <c r="F1048">
        <v>4</v>
      </c>
      <c r="G1048" t="s">
        <v>172</v>
      </c>
      <c r="H1048" t="s">
        <v>35</v>
      </c>
      <c r="I1048" s="10">
        <f>(C1048-VLOOKUP(G1048,Riders!$A$2:$E$7777,4,FALSE))/365</f>
        <v>29.484931506849314</v>
      </c>
      <c r="J1048">
        <v>13</v>
      </c>
      <c r="K1048">
        <v>2</v>
      </c>
      <c r="L1048" s="15">
        <v>10.31</v>
      </c>
      <c r="M1048" s="126">
        <f>IF(L1048="","",3.6*200/(L1048))</f>
        <v>69.835111542192038</v>
      </c>
      <c r="P1048" s="126" t="str">
        <f>IF(O1048="","",3.6*200/(O1048))</f>
        <v/>
      </c>
      <c r="S1048" s="126" t="str">
        <f>IF(R1048="","",3.6*200/(R1048))</f>
        <v/>
      </c>
    </row>
    <row r="1049" spans="1:19">
      <c r="A1049" s="1" t="s">
        <v>231</v>
      </c>
      <c r="B1049" s="1">
        <v>2019</v>
      </c>
      <c r="C1049" s="76">
        <v>43772</v>
      </c>
      <c r="D1049" s="1" t="s">
        <v>64</v>
      </c>
      <c r="E1049" s="148" t="s">
        <v>536</v>
      </c>
      <c r="F1049">
        <v>5</v>
      </c>
      <c r="G1049" t="s">
        <v>25</v>
      </c>
      <c r="H1049" t="s">
        <v>26</v>
      </c>
      <c r="I1049" s="10">
        <f>(C1049-VLOOKUP(G1049,Riders!$A$2:$E$7777,4,FALSE))/365</f>
        <v>22.112328767123287</v>
      </c>
      <c r="J1049">
        <v>12</v>
      </c>
      <c r="K1049">
        <v>2</v>
      </c>
      <c r="L1049" s="15">
        <v>10.250999999999999</v>
      </c>
      <c r="M1049" s="126">
        <f>IF(L1049="","",3.6*200/(L1049))</f>
        <v>70.237050043898165</v>
      </c>
      <c r="P1049" s="126" t="str">
        <f>IF(O1049="","",3.6*200/(O1049))</f>
        <v/>
      </c>
      <c r="S1049" s="126" t="str">
        <f>IF(R1049="","",3.6*200/(R1049))</f>
        <v/>
      </c>
    </row>
    <row r="1050" spans="1:19">
      <c r="A1050" s="1" t="s">
        <v>231</v>
      </c>
      <c r="B1050" s="1">
        <v>2019</v>
      </c>
      <c r="C1050" s="76">
        <v>43772</v>
      </c>
      <c r="D1050" s="1" t="s">
        <v>64</v>
      </c>
      <c r="E1050" s="148" t="s">
        <v>536</v>
      </c>
      <c r="F1050">
        <v>6</v>
      </c>
      <c r="G1050" t="s">
        <v>195</v>
      </c>
      <c r="H1050" t="s">
        <v>196</v>
      </c>
      <c r="I1050" s="10">
        <f>(C1050-VLOOKUP(G1050,Riders!$A$2:$E$7777,4,FALSE))/365</f>
        <v>33.638356164383559</v>
      </c>
      <c r="J1050">
        <v>6</v>
      </c>
      <c r="K1050">
        <v>1</v>
      </c>
      <c r="L1050" s="15">
        <v>10.246</v>
      </c>
      <c r="M1050" s="126">
        <f>IF(L1050="","",3.6*200/(L1050))</f>
        <v>70.271325395276207</v>
      </c>
      <c r="P1050" s="126" t="str">
        <f>IF(O1050="","",3.6*200/(O1050))</f>
        <v/>
      </c>
      <c r="S1050" s="126" t="str">
        <f>IF(R1050="","",3.6*200/(R1050))</f>
        <v/>
      </c>
    </row>
    <row r="1051" spans="1:19">
      <c r="A1051" s="1" t="s">
        <v>231</v>
      </c>
      <c r="B1051" s="1">
        <v>2019</v>
      </c>
      <c r="C1051" s="76">
        <v>43772</v>
      </c>
      <c r="D1051" s="1" t="s">
        <v>64</v>
      </c>
      <c r="E1051" s="148" t="s">
        <v>536</v>
      </c>
      <c r="F1051">
        <v>6</v>
      </c>
      <c r="G1051" t="s">
        <v>237</v>
      </c>
      <c r="H1051" t="s">
        <v>196</v>
      </c>
      <c r="I1051" s="10">
        <f>(C1051-VLOOKUP(G1051,Riders!$A$2:$E$7777,4,FALSE))/365</f>
        <v>32.131506849315066</v>
      </c>
      <c r="J1051">
        <v>11</v>
      </c>
      <c r="K1051">
        <v>2</v>
      </c>
      <c r="L1051" s="15">
        <v>10.435</v>
      </c>
      <c r="M1051" s="126">
        <f>IF(L1051="","",3.6*200/(L1051))</f>
        <v>68.998562529947293</v>
      </c>
      <c r="P1051" s="126" t="str">
        <f>IF(O1051="","",3.6*200/(O1051))</f>
        <v/>
      </c>
      <c r="S1051" s="126" t="str">
        <f>IF(R1051="","",3.6*200/(R1051))</f>
        <v/>
      </c>
    </row>
    <row r="1052" spans="1:19">
      <c r="A1052" s="1" t="s">
        <v>231</v>
      </c>
      <c r="B1052" s="1">
        <v>2019</v>
      </c>
      <c r="C1052" s="76">
        <v>43772</v>
      </c>
      <c r="D1052" s="1" t="s">
        <v>64</v>
      </c>
      <c r="E1052" s="148" t="s">
        <v>536</v>
      </c>
      <c r="F1052">
        <v>7</v>
      </c>
      <c r="G1052" t="s">
        <v>110</v>
      </c>
      <c r="H1052" t="s">
        <v>111</v>
      </c>
      <c r="I1052" s="10">
        <f>(C1052-VLOOKUP(G1052,Riders!$A$2:$E$7777,4,FALSE))/365</f>
        <v>22.545205479452054</v>
      </c>
      <c r="J1052">
        <v>7</v>
      </c>
      <c r="K1052">
        <v>1</v>
      </c>
      <c r="L1052" s="15">
        <v>10.172000000000001</v>
      </c>
      <c r="M1052" s="126">
        <f>IF(L1052="","",3.6*200/(L1052))</f>
        <v>70.782540306724343</v>
      </c>
      <c r="P1052" s="126" t="str">
        <f>IF(O1052="","",3.6*200/(O1052))</f>
        <v/>
      </c>
      <c r="S1052" s="126" t="str">
        <f>IF(R1052="","",3.6*200/(R1052))</f>
        <v/>
      </c>
    </row>
    <row r="1053" spans="1:19">
      <c r="A1053" s="1" t="s">
        <v>231</v>
      </c>
      <c r="B1053" s="1">
        <v>2019</v>
      </c>
      <c r="C1053" s="76">
        <v>43772</v>
      </c>
      <c r="D1053" s="1" t="s">
        <v>64</v>
      </c>
      <c r="E1053" s="148" t="s">
        <v>536</v>
      </c>
      <c r="F1053">
        <v>8</v>
      </c>
      <c r="G1053" t="s">
        <v>190</v>
      </c>
      <c r="H1053" t="s">
        <v>111</v>
      </c>
      <c r="I1053" s="10">
        <f>(C1053-VLOOKUP(G1053,Riders!$A$2:$E$7777,4,FALSE))/365</f>
        <v>31.635616438356163</v>
      </c>
      <c r="J1053">
        <v>8</v>
      </c>
      <c r="K1053">
        <v>1</v>
      </c>
      <c r="L1053" s="15">
        <v>10.246</v>
      </c>
      <c r="M1053" s="126">
        <f>IF(L1053="","",3.6*200/(L1053))</f>
        <v>70.271325395276207</v>
      </c>
      <c r="P1053" s="126" t="str">
        <f>IF(O1053="","",3.6*200/(O1053))</f>
        <v/>
      </c>
      <c r="S1053" s="126" t="str">
        <f>IF(R1053="","",3.6*200/(R1053))</f>
        <v/>
      </c>
    </row>
    <row r="1054" spans="1:19">
      <c r="A1054" s="1" t="s">
        <v>231</v>
      </c>
      <c r="B1054" s="1">
        <v>2019</v>
      </c>
      <c r="C1054" s="76">
        <v>43772</v>
      </c>
      <c r="D1054" s="1" t="s">
        <v>64</v>
      </c>
      <c r="E1054" s="148" t="s">
        <v>536</v>
      </c>
      <c r="F1054">
        <v>8</v>
      </c>
      <c r="G1054" t="s">
        <v>141</v>
      </c>
      <c r="H1054" t="s">
        <v>93</v>
      </c>
      <c r="I1054" s="10">
        <f>(C1054-VLOOKUP(G1054,Riders!$A$2:$E$7777,4,FALSE))/365</f>
        <v>24.586301369863012</v>
      </c>
      <c r="J1054">
        <v>9</v>
      </c>
      <c r="K1054">
        <v>2</v>
      </c>
      <c r="L1054" s="15">
        <v>10.286</v>
      </c>
      <c r="M1054" s="126">
        <f>IF(L1054="","",3.6*200/(L1054))</f>
        <v>69.998055609566407</v>
      </c>
      <c r="P1054" s="126" t="str">
        <f>IF(O1054="","",3.6*200/(O1054))</f>
        <v/>
      </c>
      <c r="S1054" s="126" t="str">
        <f>IF(R1054="","",3.6*200/(R1054))</f>
        <v/>
      </c>
    </row>
    <row r="1055" spans="1:19">
      <c r="A1055" s="1" t="s">
        <v>231</v>
      </c>
      <c r="B1055" s="1">
        <v>2019</v>
      </c>
      <c r="C1055" s="76">
        <v>43772</v>
      </c>
      <c r="D1055" s="1" t="s">
        <v>64</v>
      </c>
      <c r="E1055" s="148" t="s">
        <v>536</v>
      </c>
      <c r="F1055">
        <v>5</v>
      </c>
      <c r="G1055" t="s">
        <v>198</v>
      </c>
      <c r="H1055" t="s">
        <v>226</v>
      </c>
      <c r="I1055" s="10">
        <f>(C1055-VLOOKUP(G1055,Riders!$A$2:$E$7777,4,FALSE))/365</f>
        <v>26.906849315068492</v>
      </c>
      <c r="J1055">
        <v>3</v>
      </c>
      <c r="K1055">
        <v>1</v>
      </c>
      <c r="L1055" s="15">
        <v>10.247999999999999</v>
      </c>
      <c r="M1055" s="126">
        <f>IF(L1055="","",3.6*200/(L1055))</f>
        <v>70.257611241217802</v>
      </c>
      <c r="P1055" s="126" t="str">
        <f>IF(O1055="","",3.6*200/(O1055))</f>
        <v/>
      </c>
      <c r="S1055" s="126" t="str">
        <f>IF(R1055="","",3.6*200/(R1055))</f>
        <v/>
      </c>
    </row>
    <row r="1056" spans="1:19">
      <c r="A1056" s="1" t="s">
        <v>231</v>
      </c>
      <c r="B1056" s="1">
        <v>2019</v>
      </c>
      <c r="C1056" s="76">
        <v>43772</v>
      </c>
      <c r="D1056" s="1" t="s">
        <v>64</v>
      </c>
      <c r="E1056" s="148" t="s">
        <v>537</v>
      </c>
      <c r="F1056">
        <v>1</v>
      </c>
      <c r="G1056" t="s">
        <v>90</v>
      </c>
      <c r="H1056" t="s">
        <v>22</v>
      </c>
      <c r="I1056" s="10">
        <f>(C1056-VLOOKUP(G1056,Riders!$A$2:$E$7777,4,FALSE))/365</f>
        <v>22.654794520547945</v>
      </c>
      <c r="J1056">
        <v>1</v>
      </c>
      <c r="K1056">
        <v>1</v>
      </c>
      <c r="L1056" s="15">
        <v>10.074999999999999</v>
      </c>
      <c r="M1056" s="126">
        <f>IF(L1056="","",3.6*200/(L1056))</f>
        <v>71.464019851116632</v>
      </c>
      <c r="N1056">
        <v>1</v>
      </c>
      <c r="O1056">
        <v>10.081</v>
      </c>
      <c r="P1056" s="126">
        <f>IF(O1056="","",3.6*200/(O1056))</f>
        <v>71.421485963694082</v>
      </c>
      <c r="S1056" s="126" t="str">
        <f>IF(R1056="","",3.6*200/(R1056))</f>
        <v/>
      </c>
    </row>
    <row r="1057" spans="1:19">
      <c r="A1057" s="1" t="s">
        <v>231</v>
      </c>
      <c r="B1057" s="1">
        <v>2019</v>
      </c>
      <c r="C1057" s="76">
        <v>43772</v>
      </c>
      <c r="D1057" s="1" t="s">
        <v>64</v>
      </c>
      <c r="E1057" s="148" t="s">
        <v>537</v>
      </c>
      <c r="F1057">
        <v>1</v>
      </c>
      <c r="G1057" t="s">
        <v>190</v>
      </c>
      <c r="H1057" t="s">
        <v>111</v>
      </c>
      <c r="I1057" s="10">
        <f>(C1057-VLOOKUP(G1057,Riders!$A$2:$E$7777,4,FALSE))/365</f>
        <v>31.635616438356163</v>
      </c>
      <c r="J1057">
        <v>8</v>
      </c>
      <c r="K1057">
        <v>2</v>
      </c>
      <c r="L1057" s="15">
        <v>10.222999999999999</v>
      </c>
      <c r="M1057" s="126">
        <f>IF(L1057="","",3.6*200/(L1057))</f>
        <v>70.429423848185465</v>
      </c>
      <c r="N1057">
        <v>2</v>
      </c>
      <c r="O1057">
        <v>10.731999999999999</v>
      </c>
      <c r="P1057" s="126">
        <f>IF(O1057="","",3.6*200/(O1057))</f>
        <v>67.089079388743954</v>
      </c>
      <c r="S1057" s="126" t="str">
        <f>IF(R1057="","",3.6*200/(R1057))</f>
        <v/>
      </c>
    </row>
    <row r="1058" spans="1:19">
      <c r="A1058" s="1" t="s">
        <v>231</v>
      </c>
      <c r="B1058" s="1">
        <v>2019</v>
      </c>
      <c r="C1058" s="76">
        <v>43772</v>
      </c>
      <c r="D1058" s="1" t="s">
        <v>64</v>
      </c>
      <c r="E1058" s="148" t="s">
        <v>537</v>
      </c>
      <c r="F1058">
        <v>2</v>
      </c>
      <c r="G1058" t="s">
        <v>21</v>
      </c>
      <c r="H1058" t="s">
        <v>22</v>
      </c>
      <c r="I1058" s="10">
        <f>(C1058-VLOOKUP(G1058,Riders!$A$2:$E$7777,4,FALSE))/365</f>
        <v>26.652054794520549</v>
      </c>
      <c r="J1058">
        <v>2</v>
      </c>
      <c r="K1058">
        <v>1</v>
      </c>
      <c r="L1058" s="15">
        <v>9.7260000000000009</v>
      </c>
      <c r="M1058" s="126">
        <f>IF(L1058="","",3.6*200/(L1058))</f>
        <v>74.028377544725473</v>
      </c>
      <c r="N1058">
        <v>1</v>
      </c>
      <c r="O1058">
        <v>9.8030000000000008</v>
      </c>
      <c r="P1058" s="126">
        <f>IF(O1058="","",3.6*200/(O1058))</f>
        <v>73.446904008976844</v>
      </c>
      <c r="S1058" s="126" t="str">
        <f>IF(R1058="","",3.6*200/(R1058))</f>
        <v/>
      </c>
    </row>
    <row r="1059" spans="1:19">
      <c r="A1059" s="1" t="s">
        <v>231</v>
      </c>
      <c r="B1059" s="1">
        <v>2019</v>
      </c>
      <c r="C1059" s="76">
        <v>43772</v>
      </c>
      <c r="D1059" s="1" t="s">
        <v>64</v>
      </c>
      <c r="E1059" s="148" t="s">
        <v>537</v>
      </c>
      <c r="F1059">
        <v>2</v>
      </c>
      <c r="G1059" t="s">
        <v>110</v>
      </c>
      <c r="H1059" t="s">
        <v>111</v>
      </c>
      <c r="I1059" s="10">
        <f>(C1059-VLOOKUP(G1059,Riders!$A$2:$E$7777,4,FALSE))/365</f>
        <v>22.545205479452054</v>
      </c>
      <c r="J1059">
        <v>7</v>
      </c>
      <c r="K1059">
        <v>2</v>
      </c>
      <c r="L1059" s="15">
        <v>9.7780000000000005</v>
      </c>
      <c r="M1059" s="126">
        <f>IF(L1059="","",3.6*200/(L1059))</f>
        <v>73.634690120679068</v>
      </c>
      <c r="N1059">
        <v>2</v>
      </c>
      <c r="O1059">
        <v>10.041</v>
      </c>
      <c r="P1059" s="126">
        <f>IF(O1059="","",3.6*200/(O1059))</f>
        <v>71.706005377950405</v>
      </c>
      <c r="S1059" s="126" t="str">
        <f>IF(R1059="","",3.6*200/(R1059))</f>
        <v/>
      </c>
    </row>
    <row r="1060" spans="1:19">
      <c r="A1060" s="1" t="s">
        <v>231</v>
      </c>
      <c r="B1060" s="1">
        <v>2019</v>
      </c>
      <c r="C1060" s="76">
        <v>43772</v>
      </c>
      <c r="D1060" s="1" t="s">
        <v>64</v>
      </c>
      <c r="E1060" s="148" t="s">
        <v>537</v>
      </c>
      <c r="F1060">
        <v>3</v>
      </c>
      <c r="G1060" t="s">
        <v>97</v>
      </c>
      <c r="H1060" t="s">
        <v>26</v>
      </c>
      <c r="I1060" s="10">
        <f>(C1060-VLOOKUP(G1060,Riders!$A$2:$E$7777,4,FALSE))/365</f>
        <v>22.55890410958904</v>
      </c>
      <c r="J1060">
        <v>4</v>
      </c>
      <c r="K1060">
        <v>1</v>
      </c>
      <c r="L1060" s="15">
        <v>10.053000000000001</v>
      </c>
      <c r="M1060" s="126">
        <f>IF(L1060="","",3.6*200/(L1060))</f>
        <v>71.620411817367938</v>
      </c>
      <c r="N1060">
        <v>1</v>
      </c>
      <c r="O1060">
        <v>9.9819999999999993</v>
      </c>
      <c r="P1060" s="126">
        <f>IF(O1060="","",3.6*200/(O1060))</f>
        <v>72.129833700661194</v>
      </c>
      <c r="S1060" s="126" t="str">
        <f>IF(R1060="","",3.6*200/(R1060))</f>
        <v/>
      </c>
    </row>
    <row r="1061" spans="1:19">
      <c r="A1061" s="1" t="s">
        <v>231</v>
      </c>
      <c r="B1061" s="1">
        <v>2019</v>
      </c>
      <c r="C1061" s="76">
        <v>43772</v>
      </c>
      <c r="D1061" s="1" t="s">
        <v>64</v>
      </c>
      <c r="E1061" s="148" t="s">
        <v>537</v>
      </c>
      <c r="F1061">
        <v>3</v>
      </c>
      <c r="G1061" t="s">
        <v>195</v>
      </c>
      <c r="H1061" t="s">
        <v>196</v>
      </c>
      <c r="I1061" s="10">
        <f>(C1061-VLOOKUP(G1061,Riders!$A$2:$E$7777,4,FALSE))/365</f>
        <v>33.638356164383559</v>
      </c>
      <c r="J1061">
        <v>6</v>
      </c>
      <c r="K1061">
        <v>2</v>
      </c>
      <c r="L1061" s="15">
        <v>10.065000000000001</v>
      </c>
      <c r="M1061" s="126">
        <f>IF(L1061="","",3.6*200/(L1061))</f>
        <v>71.535022354694476</v>
      </c>
      <c r="N1061">
        <v>2</v>
      </c>
      <c r="O1061">
        <v>9.9909999999999997</v>
      </c>
      <c r="P1061" s="126">
        <f>IF(O1061="","",3.6*200/(O1061))</f>
        <v>72.064858372535284</v>
      </c>
      <c r="S1061" s="126" t="str">
        <f>IF(R1061="","",3.6*200/(R1061))</f>
        <v/>
      </c>
    </row>
    <row r="1062" spans="1:19">
      <c r="A1062" s="1" t="s">
        <v>231</v>
      </c>
      <c r="B1062" s="1">
        <v>2019</v>
      </c>
      <c r="C1062" s="76">
        <v>43772</v>
      </c>
      <c r="D1062" s="1" t="s">
        <v>64</v>
      </c>
      <c r="E1062" s="148" t="s">
        <v>537</v>
      </c>
      <c r="F1062">
        <v>4</v>
      </c>
      <c r="G1062" t="s">
        <v>200</v>
      </c>
      <c r="H1062" t="s">
        <v>44</v>
      </c>
      <c r="I1062" s="10">
        <f>(C1062-VLOOKUP(G1062,Riders!$A$2:$E$7777,4,FALSE))/365</f>
        <v>24.306849315068494</v>
      </c>
      <c r="J1062">
        <v>5</v>
      </c>
      <c r="K1062">
        <v>2</v>
      </c>
      <c r="L1062" s="15">
        <v>10.256</v>
      </c>
      <c r="M1062" s="126">
        <f>IF(L1062="","",3.6*200/(L1062))</f>
        <v>70.20280811232449</v>
      </c>
      <c r="N1062">
        <v>2</v>
      </c>
      <c r="O1062">
        <v>10.089</v>
      </c>
      <c r="P1062" s="126">
        <f>IF(O1062="","",3.6*200/(O1062))</f>
        <v>71.364852809991078</v>
      </c>
      <c r="S1062" s="126" t="str">
        <f>IF(R1062="","",3.6*200/(R1062))</f>
        <v/>
      </c>
    </row>
    <row r="1063" spans="1:19">
      <c r="A1063" s="1" t="s">
        <v>231</v>
      </c>
      <c r="B1063" s="1">
        <v>2019</v>
      </c>
      <c r="C1063" s="76">
        <v>43772</v>
      </c>
      <c r="D1063" s="1" t="s">
        <v>64</v>
      </c>
      <c r="E1063" s="148" t="s">
        <v>537</v>
      </c>
      <c r="F1063">
        <v>4</v>
      </c>
      <c r="G1063" t="s">
        <v>198</v>
      </c>
      <c r="H1063" t="s">
        <v>226</v>
      </c>
      <c r="I1063" s="10">
        <f>(C1063-VLOOKUP(G1063,Riders!$A$2:$E$7777,4,FALSE))/365</f>
        <v>26.906849315068492</v>
      </c>
      <c r="J1063">
        <v>3</v>
      </c>
      <c r="K1063">
        <v>1</v>
      </c>
      <c r="L1063" s="15">
        <v>10.191000000000001</v>
      </c>
      <c r="M1063" s="126">
        <f>IF(L1063="","",3.6*200/(L1063))</f>
        <v>70.650574035914033</v>
      </c>
      <c r="N1063">
        <v>1</v>
      </c>
      <c r="O1063">
        <v>9.9969999999999999</v>
      </c>
      <c r="P1063" s="126">
        <f>IF(O1063="","",3.6*200/(O1063))</f>
        <v>72.021606481944588</v>
      </c>
      <c r="S1063" s="126" t="str">
        <f>IF(R1063="","",3.6*200/(R1063))</f>
        <v/>
      </c>
    </row>
    <row r="1064" spans="1:19">
      <c r="A1064" s="1" t="s">
        <v>231</v>
      </c>
      <c r="B1064" s="1">
        <v>2019</v>
      </c>
      <c r="C1064" s="76">
        <v>43772</v>
      </c>
      <c r="D1064" s="1" t="s">
        <v>64</v>
      </c>
      <c r="E1064" s="148" t="s">
        <v>538</v>
      </c>
      <c r="F1064">
        <v>1</v>
      </c>
      <c r="G1064" t="s">
        <v>90</v>
      </c>
      <c r="H1064" t="s">
        <v>22</v>
      </c>
      <c r="I1064" s="10">
        <f>(C1064-VLOOKUP(G1064,Riders!$A$2:$E$7777,4,FALSE))/365</f>
        <v>22.654794520547945</v>
      </c>
      <c r="J1064">
        <v>1</v>
      </c>
      <c r="K1064">
        <v>1</v>
      </c>
      <c r="L1064" s="15">
        <v>10.069000000000001</v>
      </c>
      <c r="M1064" s="126">
        <f>IF(L1064="","",3.6*200/(L1064))</f>
        <v>71.506604429436877</v>
      </c>
      <c r="N1064">
        <v>1</v>
      </c>
      <c r="O1064">
        <v>10.050000000000001</v>
      </c>
      <c r="P1064" s="126">
        <f>IF(O1064="","",3.6*200/(O1064))</f>
        <v>71.641791044776113</v>
      </c>
      <c r="S1064" s="126" t="str">
        <f>IF(R1064="","",3.6*200/(R1064))</f>
        <v/>
      </c>
    </row>
    <row r="1065" spans="1:19">
      <c r="A1065" s="1" t="s">
        <v>231</v>
      </c>
      <c r="B1065" s="1">
        <v>2019</v>
      </c>
      <c r="C1065" s="76">
        <v>43772</v>
      </c>
      <c r="D1065" s="1" t="s">
        <v>64</v>
      </c>
      <c r="E1065" s="148" t="s">
        <v>538</v>
      </c>
      <c r="F1065">
        <v>2</v>
      </c>
      <c r="G1065" t="s">
        <v>21</v>
      </c>
      <c r="H1065" t="s">
        <v>22</v>
      </c>
      <c r="I1065" s="10">
        <f>(C1065-VLOOKUP(G1065,Riders!$A$2:$E$7777,4,FALSE))/365</f>
        <v>26.652054794520549</v>
      </c>
      <c r="J1065">
        <v>2</v>
      </c>
      <c r="K1065">
        <v>1</v>
      </c>
      <c r="L1065" s="15">
        <v>9.7899999999999991</v>
      </c>
      <c r="M1065" s="126">
        <f>IF(L1065="","",3.6*200/(L1065))</f>
        <v>73.544433094994901</v>
      </c>
      <c r="N1065">
        <v>1</v>
      </c>
      <c r="O1065">
        <v>9.9570000000000007</v>
      </c>
      <c r="P1065" s="126">
        <f>IF(O1065="","",3.6*200/(O1065))</f>
        <v>72.31093702922567</v>
      </c>
      <c r="S1065" s="126" t="str">
        <f>IF(R1065="","",3.6*200/(R1065))</f>
        <v/>
      </c>
    </row>
    <row r="1066" spans="1:19">
      <c r="A1066" s="1" t="s">
        <v>231</v>
      </c>
      <c r="B1066" s="1">
        <v>2019</v>
      </c>
      <c r="C1066" s="76">
        <v>43772</v>
      </c>
      <c r="D1066" s="1" t="s">
        <v>64</v>
      </c>
      <c r="E1066" s="148" t="s">
        <v>538</v>
      </c>
      <c r="F1066">
        <v>2</v>
      </c>
      <c r="G1066" t="s">
        <v>97</v>
      </c>
      <c r="H1066" t="s">
        <v>26</v>
      </c>
      <c r="I1066" s="10">
        <f>(C1066-VLOOKUP(G1066,Riders!$A$2:$E$7777,4,FALSE))/365</f>
        <v>22.55890410958904</v>
      </c>
      <c r="J1066">
        <v>4</v>
      </c>
      <c r="K1066">
        <v>2</v>
      </c>
      <c r="L1066" s="15">
        <v>9.8869999999999987</v>
      </c>
      <c r="M1066" s="126">
        <f>IF(L1066="","",3.6*200/(L1066))</f>
        <v>72.822898755942163</v>
      </c>
      <c r="N1066">
        <v>2</v>
      </c>
      <c r="O1066">
        <v>16.312000000000001</v>
      </c>
      <c r="P1066" s="126">
        <f>IF(O1066="","",3.6*200/(O1066))</f>
        <v>44.139283962726822</v>
      </c>
      <c r="S1066" s="126" t="str">
        <f>IF(R1066="","",3.6*200/(R1066))</f>
        <v/>
      </c>
    </row>
    <row r="1067" spans="1:19">
      <c r="A1067" s="1" t="s">
        <v>231</v>
      </c>
      <c r="B1067" s="1">
        <v>2019</v>
      </c>
      <c r="C1067" s="76">
        <v>43772</v>
      </c>
      <c r="D1067" s="1" t="s">
        <v>64</v>
      </c>
      <c r="E1067" s="148" t="s">
        <v>538</v>
      </c>
      <c r="F1067">
        <v>1</v>
      </c>
      <c r="G1067" t="s">
        <v>198</v>
      </c>
      <c r="H1067" t="s">
        <v>226</v>
      </c>
      <c r="I1067" s="10">
        <f>(C1067-VLOOKUP(G1067,Riders!$A$2:$E$7777,4,FALSE))/365</f>
        <v>26.906849315068492</v>
      </c>
      <c r="J1067">
        <v>3</v>
      </c>
      <c r="K1067">
        <v>2</v>
      </c>
      <c r="L1067" s="15">
        <v>10.162000000000001</v>
      </c>
      <c r="M1067" s="126">
        <f>IF(L1067="","",3.6*200/(L1067))</f>
        <v>70.852194449911423</v>
      </c>
      <c r="N1067">
        <v>2</v>
      </c>
      <c r="O1067">
        <v>10.129000000000001</v>
      </c>
      <c r="P1067" s="126">
        <f>IF(O1067="","",3.6*200/(O1067))</f>
        <v>71.08302892684371</v>
      </c>
      <c r="S1067" s="126" t="str">
        <f>IF(R1067="","",3.6*200/(R1067))</f>
        <v/>
      </c>
    </row>
    <row r="1068" spans="1:19">
      <c r="A1068" s="1" t="s">
        <v>231</v>
      </c>
      <c r="B1068" s="1">
        <v>2019</v>
      </c>
      <c r="C1068" s="76">
        <v>43772</v>
      </c>
      <c r="D1068" s="1" t="s">
        <v>64</v>
      </c>
      <c r="E1068" s="148" t="s">
        <v>62</v>
      </c>
      <c r="F1068" t="s">
        <v>539</v>
      </c>
      <c r="G1068" t="s">
        <v>90</v>
      </c>
      <c r="H1068" t="s">
        <v>22</v>
      </c>
      <c r="I1068" s="10">
        <f>(C1068-VLOOKUP(G1068,Riders!$A$2:$E$7777,4,FALSE))/365</f>
        <v>22.654794520547945</v>
      </c>
      <c r="J1068">
        <v>1</v>
      </c>
      <c r="K1068">
        <v>2</v>
      </c>
      <c r="L1068" s="15">
        <v>9.8819999999999997</v>
      </c>
      <c r="M1068" s="126">
        <f>IF(L1068="","",3.6*200/(L1068))</f>
        <v>72.859744990892537</v>
      </c>
      <c r="N1068">
        <v>1</v>
      </c>
      <c r="O1068">
        <v>9.9700000000000006</v>
      </c>
      <c r="P1068" s="126">
        <f>IF(O1068="","",3.6*200/(O1068))</f>
        <v>72.21664994984954</v>
      </c>
      <c r="Q1068">
        <v>1</v>
      </c>
      <c r="R1068">
        <v>9.8569999999999993</v>
      </c>
      <c r="S1068" s="126">
        <f>IF(R1068="","",3.6*200/(R1068))</f>
        <v>73.044536877346047</v>
      </c>
    </row>
    <row r="1069" spans="1:19">
      <c r="A1069" s="1" t="s">
        <v>231</v>
      </c>
      <c r="B1069" s="1">
        <v>2019</v>
      </c>
      <c r="C1069" s="76">
        <v>43772</v>
      </c>
      <c r="D1069" s="1" t="s">
        <v>64</v>
      </c>
      <c r="E1069" s="148" t="s">
        <v>62</v>
      </c>
      <c r="F1069" t="s">
        <v>539</v>
      </c>
      <c r="G1069" t="s">
        <v>21</v>
      </c>
      <c r="H1069" t="s">
        <v>22</v>
      </c>
      <c r="I1069" s="10">
        <f>(C1069-VLOOKUP(G1069,Riders!$A$2:$E$7777,4,FALSE))/365</f>
        <v>26.652054794520549</v>
      </c>
      <c r="J1069">
        <v>2</v>
      </c>
      <c r="K1069">
        <v>1</v>
      </c>
      <c r="L1069" s="15">
        <v>9.8740000000000006</v>
      </c>
      <c r="M1069" s="126">
        <f>IF(L1069="","",3.6*200/(L1069))</f>
        <v>72.91877658497063</v>
      </c>
      <c r="N1069">
        <v>2</v>
      </c>
      <c r="O1069">
        <v>10.112</v>
      </c>
      <c r="P1069" s="126">
        <f>IF(O1069="","",3.6*200/(O1069))</f>
        <v>71.202531645569621</v>
      </c>
      <c r="Q1069">
        <v>2</v>
      </c>
      <c r="R1069">
        <v>9.9420000000000002</v>
      </c>
      <c r="S1069" s="126">
        <f>IF(R1069="","",3.6*200/(R1069))</f>
        <v>72.420036210018097</v>
      </c>
    </row>
    <row r="1070" spans="1:19">
      <c r="A1070" s="1" t="s">
        <v>231</v>
      </c>
      <c r="B1070" s="1">
        <v>2019</v>
      </c>
      <c r="C1070" s="76">
        <v>43772</v>
      </c>
      <c r="D1070" s="1" t="s">
        <v>64</v>
      </c>
      <c r="E1070" s="148" t="s">
        <v>62</v>
      </c>
      <c r="F1070" t="s">
        <v>540</v>
      </c>
      <c r="G1070" t="s">
        <v>97</v>
      </c>
      <c r="H1070" t="s">
        <v>26</v>
      </c>
      <c r="I1070" s="10">
        <f>(C1070-VLOOKUP(G1070,Riders!$A$2:$E$7777,4,FALSE))/365</f>
        <v>22.55890410958904</v>
      </c>
      <c r="J1070">
        <v>4</v>
      </c>
      <c r="K1070">
        <v>2</v>
      </c>
      <c r="L1070" s="15">
        <v>10.263</v>
      </c>
      <c r="M1070" s="126">
        <f>IF(L1070="","",3.6*200/(L1070))</f>
        <v>70.154925460391695</v>
      </c>
      <c r="N1070">
        <v>1</v>
      </c>
      <c r="P1070" s="126" t="str">
        <f>IF(O1070="","",3.6*200/(O1070))</f>
        <v/>
      </c>
      <c r="Q1070">
        <v>2</v>
      </c>
      <c r="R1070">
        <v>10.25</v>
      </c>
      <c r="S1070" s="126">
        <f>IF(R1070="","",3.6*200/(R1070))</f>
        <v>70.243902439024396</v>
      </c>
    </row>
    <row r="1071" spans="1:19">
      <c r="A1071" s="1" t="s">
        <v>231</v>
      </c>
      <c r="B1071" s="1">
        <v>2019</v>
      </c>
      <c r="C1071" s="76">
        <v>43772</v>
      </c>
      <c r="D1071" s="1" t="s">
        <v>64</v>
      </c>
      <c r="E1071" s="148" t="s">
        <v>62</v>
      </c>
      <c r="F1071" t="s">
        <v>540</v>
      </c>
      <c r="G1071" t="s">
        <v>198</v>
      </c>
      <c r="H1071" t="s">
        <v>226</v>
      </c>
      <c r="I1071" s="10">
        <f>(C1071-VLOOKUP(G1071,Riders!$A$2:$E$7777,4,FALSE))/365</f>
        <v>26.906849315068492</v>
      </c>
      <c r="J1071">
        <v>3</v>
      </c>
      <c r="K1071">
        <v>1</v>
      </c>
      <c r="L1071" s="15">
        <v>10.239000000000001</v>
      </c>
      <c r="M1071" s="126">
        <f>IF(L1071="","",3.6*200/(L1071))</f>
        <v>70.319367125695862</v>
      </c>
      <c r="N1071">
        <v>2</v>
      </c>
      <c r="O1071" t="s">
        <v>534</v>
      </c>
      <c r="P1071" s="126"/>
      <c r="Q1071">
        <v>1</v>
      </c>
      <c r="R1071">
        <v>10.210000000000001</v>
      </c>
      <c r="S1071" s="126">
        <f>IF(R1071="","",3.6*200/(R1071))</f>
        <v>70.519098922624877</v>
      </c>
    </row>
    <row r="1072" spans="1:19">
      <c r="A1072" s="1" t="s">
        <v>279</v>
      </c>
      <c r="B1072" s="1">
        <v>2019</v>
      </c>
      <c r="C1072" s="2">
        <v>43526</v>
      </c>
      <c r="D1072" s="1" t="s">
        <v>19</v>
      </c>
      <c r="E1072" s="148" t="s">
        <v>533</v>
      </c>
      <c r="F1072">
        <v>5</v>
      </c>
      <c r="G1072" t="s">
        <v>95</v>
      </c>
      <c r="H1072" t="s">
        <v>28</v>
      </c>
      <c r="I1072" s="10">
        <f>(C1072-VLOOKUP(G1072,Riders!$A$2:$E$7777,4,FALSE))/365</f>
        <v>27.098630136986301</v>
      </c>
      <c r="J1072">
        <v>10</v>
      </c>
      <c r="K1072">
        <v>1</v>
      </c>
      <c r="L1072" s="15">
        <v>10.159000000000001</v>
      </c>
      <c r="M1072" s="126">
        <f>IF(L1072="","",3.6*200/(L1072))</f>
        <v>70.873117432818191</v>
      </c>
      <c r="P1072" s="126" t="str">
        <f>IF(O1072="","",3.6*200/(O1072))</f>
        <v/>
      </c>
      <c r="S1072" s="126" t="str">
        <f>IF(R1072="","",3.6*200/(R1072))</f>
        <v/>
      </c>
    </row>
    <row r="1073" spans="1:19">
      <c r="A1073" s="1" t="s">
        <v>279</v>
      </c>
      <c r="B1073" s="1">
        <v>2019</v>
      </c>
      <c r="C1073" s="2">
        <v>43526</v>
      </c>
      <c r="D1073" s="1" t="s">
        <v>19</v>
      </c>
      <c r="E1073" s="148" t="s">
        <v>533</v>
      </c>
      <c r="F1073">
        <v>1</v>
      </c>
      <c r="G1073" t="s">
        <v>104</v>
      </c>
      <c r="H1073" t="s">
        <v>100</v>
      </c>
      <c r="I1073" s="10">
        <f>(C1073-VLOOKUP(G1073,Riders!$A$2:$E$7777,4,FALSE))/365</f>
        <v>26.536986301369861</v>
      </c>
      <c r="J1073">
        <v>4</v>
      </c>
      <c r="K1073">
        <v>1</v>
      </c>
      <c r="L1073" s="15">
        <v>10.3</v>
      </c>
      <c r="M1073" s="126">
        <f>IF(L1073="","",3.6*200/(L1073))</f>
        <v>69.902912621359221</v>
      </c>
      <c r="P1073" s="126" t="str">
        <f>IF(O1073="","",3.6*200/(O1073))</f>
        <v/>
      </c>
      <c r="S1073" s="126" t="str">
        <f>IF(R1073="","",3.6*200/(R1073))</f>
        <v/>
      </c>
    </row>
    <row r="1074" spans="1:19">
      <c r="A1074" s="1" t="s">
        <v>279</v>
      </c>
      <c r="B1074" s="1">
        <v>2019</v>
      </c>
      <c r="C1074" s="2">
        <v>43526</v>
      </c>
      <c r="D1074" s="1" t="s">
        <v>19</v>
      </c>
      <c r="E1074" s="148" t="s">
        <v>533</v>
      </c>
      <c r="F1074">
        <v>1</v>
      </c>
      <c r="G1074" t="s">
        <v>98</v>
      </c>
      <c r="H1074" t="s">
        <v>42</v>
      </c>
      <c r="I1074" s="10">
        <f>(C1074-VLOOKUP(G1074,Riders!$A$2:$E$7777,4,FALSE))/365</f>
        <v>20.356164383561644</v>
      </c>
      <c r="J1074">
        <v>28</v>
      </c>
      <c r="K1074">
        <v>2</v>
      </c>
      <c r="L1074" s="15">
        <v>10.391</v>
      </c>
      <c r="M1074" s="126">
        <f>IF(L1074="","",3.6*200/(L1074))</f>
        <v>69.290732364546244</v>
      </c>
      <c r="P1074" s="126" t="str">
        <f>IF(O1074="","",3.6*200/(O1074))</f>
        <v/>
      </c>
      <c r="S1074" s="126" t="str">
        <f>IF(R1074="","",3.6*200/(R1074))</f>
        <v/>
      </c>
    </row>
    <row r="1075" spans="1:19">
      <c r="A1075" s="1" t="s">
        <v>279</v>
      </c>
      <c r="B1075" s="1">
        <v>2019</v>
      </c>
      <c r="C1075" s="2">
        <v>43526</v>
      </c>
      <c r="D1075" s="1" t="s">
        <v>19</v>
      </c>
      <c r="E1075" s="148" t="s">
        <v>533</v>
      </c>
      <c r="F1075">
        <v>2</v>
      </c>
      <c r="G1075" t="s">
        <v>195</v>
      </c>
      <c r="H1075" t="s">
        <v>196</v>
      </c>
      <c r="I1075" s="10">
        <f>(C1075-VLOOKUP(G1075,Riders!$A$2:$E$7777,4,FALSE))/365</f>
        <v>32.964383561643835</v>
      </c>
      <c r="J1075">
        <v>5</v>
      </c>
      <c r="K1075">
        <v>1</v>
      </c>
      <c r="L1075" s="15">
        <v>10.035</v>
      </c>
      <c r="M1075" s="126">
        <f>IF(L1075="","",3.6*200/(L1075))</f>
        <v>71.74887892376681</v>
      </c>
      <c r="P1075" s="126" t="str">
        <f>IF(O1075="","",3.6*200/(O1075))</f>
        <v/>
      </c>
      <c r="S1075" s="126" t="str">
        <f>IF(R1075="","",3.6*200/(R1075))</f>
        <v/>
      </c>
    </row>
    <row r="1076" spans="1:19">
      <c r="A1076" s="1" t="s">
        <v>279</v>
      </c>
      <c r="B1076" s="1">
        <v>2019</v>
      </c>
      <c r="C1076" s="2">
        <v>43526</v>
      </c>
      <c r="D1076" s="1" t="s">
        <v>19</v>
      </c>
      <c r="E1076" s="148" t="s">
        <v>533</v>
      </c>
      <c r="F1076">
        <v>2</v>
      </c>
      <c r="G1076" t="s">
        <v>141</v>
      </c>
      <c r="H1076" t="s">
        <v>93</v>
      </c>
      <c r="I1076" s="10">
        <f>(C1076-VLOOKUP(G1076,Riders!$A$2:$E$7777,4,FALSE))/365</f>
        <v>23.912328767123288</v>
      </c>
      <c r="J1076">
        <v>27</v>
      </c>
      <c r="K1076">
        <v>2</v>
      </c>
      <c r="L1076" s="15">
        <v>10.173999999999999</v>
      </c>
      <c r="M1076" s="126">
        <f>IF(L1076="","",3.6*200/(L1076))</f>
        <v>70.768625909180273</v>
      </c>
      <c r="P1076" s="126" t="str">
        <f>IF(O1076="","",3.6*200/(O1076))</f>
        <v/>
      </c>
      <c r="S1076" s="126" t="str">
        <f>IF(R1076="","",3.6*200/(R1076))</f>
        <v/>
      </c>
    </row>
    <row r="1077" spans="1:19">
      <c r="A1077" s="1" t="s">
        <v>279</v>
      </c>
      <c r="B1077" s="1">
        <v>2019</v>
      </c>
      <c r="C1077" s="2">
        <v>43526</v>
      </c>
      <c r="D1077" s="1" t="s">
        <v>19</v>
      </c>
      <c r="E1077" s="148" t="s">
        <v>533</v>
      </c>
      <c r="F1077">
        <v>3</v>
      </c>
      <c r="G1077" t="s">
        <v>240</v>
      </c>
      <c r="H1077" t="s">
        <v>100</v>
      </c>
      <c r="I1077" s="10">
        <f>(C1077-VLOOKUP(G1077,Riders!$A$2:$E$7777,4,FALSE))/365</f>
        <v>26.010958904109589</v>
      </c>
      <c r="J1077">
        <v>6</v>
      </c>
      <c r="K1077">
        <v>1</v>
      </c>
      <c r="L1077" s="15">
        <v>10.108000000000001</v>
      </c>
      <c r="M1077" s="126">
        <f>IF(L1077="","",3.6*200/(L1077))</f>
        <v>71.230708349821924</v>
      </c>
      <c r="P1077" s="126" t="str">
        <f>IF(O1077="","",3.6*200/(O1077))</f>
        <v/>
      </c>
      <c r="S1077" s="126" t="str">
        <f>IF(R1077="","",3.6*200/(R1077))</f>
        <v/>
      </c>
    </row>
    <row r="1078" spans="1:19">
      <c r="A1078" s="1" t="s">
        <v>279</v>
      </c>
      <c r="B1078" s="1">
        <v>2019</v>
      </c>
      <c r="C1078" s="2">
        <v>43526</v>
      </c>
      <c r="D1078" s="1" t="s">
        <v>19</v>
      </c>
      <c r="E1078" s="148" t="s">
        <v>533</v>
      </c>
      <c r="F1078">
        <v>3</v>
      </c>
      <c r="G1078" t="s">
        <v>172</v>
      </c>
      <c r="H1078" t="s">
        <v>35</v>
      </c>
      <c r="I1078" s="10">
        <f>(C1078-VLOOKUP(G1078,Riders!$A$2:$E$7777,4,FALSE))/365</f>
        <v>28.81095890410959</v>
      </c>
      <c r="J1078">
        <v>26</v>
      </c>
      <c r="K1078">
        <v>2</v>
      </c>
      <c r="L1078" s="15">
        <v>10.345000000000001</v>
      </c>
      <c r="M1078" s="126">
        <f>IF(L1078="","",3.6*200/(L1078))</f>
        <v>69.598840019333011</v>
      </c>
      <c r="P1078" s="126" t="str">
        <f>IF(O1078="","",3.6*200/(O1078))</f>
        <v/>
      </c>
      <c r="S1078" s="126" t="str">
        <f>IF(R1078="","",3.6*200/(R1078))</f>
        <v/>
      </c>
    </row>
    <row r="1079" spans="1:19">
      <c r="A1079" s="1" t="s">
        <v>279</v>
      </c>
      <c r="B1079" s="1">
        <v>2019</v>
      </c>
      <c r="C1079" s="2">
        <v>43526</v>
      </c>
      <c r="D1079" s="1" t="s">
        <v>19</v>
      </c>
      <c r="E1079" s="148" t="s">
        <v>533</v>
      </c>
      <c r="F1079">
        <v>4</v>
      </c>
      <c r="G1079" t="s">
        <v>126</v>
      </c>
      <c r="H1079" t="s">
        <v>102</v>
      </c>
      <c r="I1079" s="10">
        <f>(C1079-VLOOKUP(G1079,Riders!$A$2:$E$7777,4,FALSE))/365</f>
        <v>20.452054794520549</v>
      </c>
      <c r="J1079">
        <v>7</v>
      </c>
      <c r="K1079">
        <v>1</v>
      </c>
      <c r="L1079" s="15">
        <v>10.374000000000001</v>
      </c>
      <c r="M1079" s="126">
        <f>IF(L1079="","",3.6*200/(L1079))</f>
        <v>69.40427993059572</v>
      </c>
      <c r="P1079" s="126" t="str">
        <f>IF(O1079="","",3.6*200/(O1079))</f>
        <v/>
      </c>
      <c r="S1079" s="126" t="str">
        <f>IF(R1079="","",3.6*200/(R1079))</f>
        <v/>
      </c>
    </row>
    <row r="1080" spans="1:19">
      <c r="A1080" s="1" t="s">
        <v>279</v>
      </c>
      <c r="B1080" s="1">
        <v>2019</v>
      </c>
      <c r="C1080" s="2">
        <v>43526</v>
      </c>
      <c r="D1080" s="1" t="s">
        <v>19</v>
      </c>
      <c r="E1080" s="148" t="s">
        <v>533</v>
      </c>
      <c r="F1080">
        <v>4</v>
      </c>
      <c r="G1080" t="s">
        <v>193</v>
      </c>
      <c r="H1080" t="s">
        <v>30</v>
      </c>
      <c r="I1080" s="10">
        <f>(C1080-VLOOKUP(G1080,Riders!$A$2:$E$7777,4,FALSE))/365</f>
        <v>29.967123287671232</v>
      </c>
      <c r="J1080">
        <v>25</v>
      </c>
      <c r="K1080">
        <v>2</v>
      </c>
      <c r="L1080" s="15">
        <v>10.472000000000001</v>
      </c>
      <c r="M1080" s="126">
        <f>IF(L1080="","",3.6*200/(L1080))</f>
        <v>68.754774637127568</v>
      </c>
      <c r="P1080" s="126" t="str">
        <f>IF(O1080="","",3.6*200/(O1080))</f>
        <v/>
      </c>
      <c r="S1080" s="126" t="str">
        <f>IF(R1080="","",3.6*200/(R1080))</f>
        <v/>
      </c>
    </row>
    <row r="1081" spans="1:19">
      <c r="A1081" s="1" t="s">
        <v>279</v>
      </c>
      <c r="B1081" s="1">
        <v>2019</v>
      </c>
      <c r="C1081" s="2">
        <v>43526</v>
      </c>
      <c r="D1081" s="1" t="s">
        <v>19</v>
      </c>
      <c r="E1081" s="148" t="s">
        <v>533</v>
      </c>
      <c r="F1081">
        <v>5</v>
      </c>
      <c r="G1081" t="s">
        <v>199</v>
      </c>
      <c r="H1081" t="s">
        <v>37</v>
      </c>
      <c r="I1081" s="10">
        <f>(C1081-VLOOKUP(G1081,Riders!$A$2:$E$7777,4,FALSE))/365</f>
        <v>24.336986301369862</v>
      </c>
      <c r="J1081">
        <v>24</v>
      </c>
      <c r="K1081">
        <v>2</v>
      </c>
      <c r="L1081" s="15">
        <v>10.197000000000001</v>
      </c>
      <c r="M1081" s="126">
        <f>IF(L1081="","",3.6*200/(L1081))</f>
        <v>70.609002647837599</v>
      </c>
      <c r="P1081" s="126" t="str">
        <f>IF(O1081="","",3.6*200/(O1081))</f>
        <v/>
      </c>
      <c r="S1081" s="126" t="str">
        <f>IF(R1081="","",3.6*200/(R1081))</f>
        <v/>
      </c>
    </row>
    <row r="1082" spans="1:19">
      <c r="A1082" s="1" t="s">
        <v>279</v>
      </c>
      <c r="B1082" s="1">
        <v>2019</v>
      </c>
      <c r="C1082" s="2">
        <v>43526</v>
      </c>
      <c r="D1082" s="1" t="s">
        <v>19</v>
      </c>
      <c r="E1082" s="80" t="s">
        <v>533</v>
      </c>
      <c r="F1082">
        <v>6</v>
      </c>
      <c r="G1082" t="s">
        <v>123</v>
      </c>
      <c r="H1082" t="s">
        <v>111</v>
      </c>
      <c r="I1082" s="10">
        <f>(C1082-VLOOKUP(G1082,Riders!$A$2:$E$7777,4,FALSE))/365</f>
        <v>22.057534246575344</v>
      </c>
      <c r="J1082">
        <v>11</v>
      </c>
      <c r="K1082">
        <v>1</v>
      </c>
      <c r="L1082" s="15">
        <v>10.144</v>
      </c>
      <c r="M1082" s="126">
        <f>IF(L1082="","",3.6*200/(L1082))</f>
        <v>70.977917981072551</v>
      </c>
      <c r="P1082" s="126" t="str">
        <f>IF(O1082="","",3.6*200/(O1082))</f>
        <v/>
      </c>
      <c r="S1082" s="126" t="str">
        <f>IF(R1082="","",3.6*200/(R1082))</f>
        <v/>
      </c>
    </row>
    <row r="1083" spans="1:19">
      <c r="A1083" s="1" t="s">
        <v>279</v>
      </c>
      <c r="B1083" s="1">
        <v>2019</v>
      </c>
      <c r="C1083" s="2">
        <v>43526</v>
      </c>
      <c r="D1083" s="1" t="s">
        <v>19</v>
      </c>
      <c r="E1083" s="80" t="s">
        <v>533</v>
      </c>
      <c r="F1083">
        <v>6</v>
      </c>
      <c r="G1083" t="s">
        <v>237</v>
      </c>
      <c r="H1083" t="s">
        <v>196</v>
      </c>
      <c r="I1083" s="10">
        <f>(C1083-VLOOKUP(G1083,Riders!$A$2:$E$7777,4,FALSE))/365</f>
        <v>31.457534246575342</v>
      </c>
      <c r="J1083">
        <v>23</v>
      </c>
      <c r="K1083">
        <v>2</v>
      </c>
      <c r="L1083" s="15">
        <v>10.278</v>
      </c>
      <c r="M1083" s="126">
        <f>IF(L1083="","",3.6*200/(L1083))</f>
        <v>70.052539404553414</v>
      </c>
      <c r="P1083" s="126" t="str">
        <f>IF(O1083="","",3.6*200/(O1083))</f>
        <v/>
      </c>
      <c r="S1083" s="126" t="str">
        <f>IF(R1083="","",3.6*200/(R1083))</f>
        <v/>
      </c>
    </row>
    <row r="1084" spans="1:19">
      <c r="A1084" s="1" t="s">
        <v>279</v>
      </c>
      <c r="B1084" s="1">
        <v>2019</v>
      </c>
      <c r="C1084" s="2">
        <v>43526</v>
      </c>
      <c r="D1084" s="1" t="s">
        <v>19</v>
      </c>
      <c r="E1084" s="80" t="s">
        <v>533</v>
      </c>
      <c r="F1084">
        <v>7</v>
      </c>
      <c r="G1084" t="s">
        <v>110</v>
      </c>
      <c r="H1084" t="s">
        <v>111</v>
      </c>
      <c r="I1084" s="10">
        <f>(C1084-VLOOKUP(G1084,Riders!$A$2:$E$7777,4,FALSE))/365</f>
        <v>21.87123287671233</v>
      </c>
      <c r="J1084">
        <v>12</v>
      </c>
      <c r="K1084">
        <v>1</v>
      </c>
      <c r="L1084" s="15">
        <v>10.173</v>
      </c>
      <c r="M1084" s="126">
        <f>IF(L1084="","",3.6*200/(L1084))</f>
        <v>70.7755824240637</v>
      </c>
      <c r="P1084" s="126" t="str">
        <f>IF(O1084="","",3.6*200/(O1084))</f>
        <v/>
      </c>
      <c r="S1084" s="126" t="str">
        <f>IF(R1084="","",3.6*200/(R1084))</f>
        <v/>
      </c>
    </row>
    <row r="1085" spans="1:19">
      <c r="A1085" s="1" t="s">
        <v>279</v>
      </c>
      <c r="B1085" s="1">
        <v>2019</v>
      </c>
      <c r="C1085" s="2">
        <v>43526</v>
      </c>
      <c r="D1085" s="1" t="s">
        <v>19</v>
      </c>
      <c r="E1085" s="80" t="s">
        <v>533</v>
      </c>
      <c r="F1085">
        <v>8</v>
      </c>
      <c r="G1085" t="s">
        <v>255</v>
      </c>
      <c r="H1085" t="s">
        <v>30</v>
      </c>
      <c r="I1085" s="10">
        <f>(C1085-VLOOKUP(G1085,Riders!$A$2:$E$7777,4,FALSE))/365</f>
        <v>29.17808219178082</v>
      </c>
      <c r="J1085">
        <v>16</v>
      </c>
      <c r="K1085">
        <v>1</v>
      </c>
      <c r="L1085" s="15">
        <v>10.335000000000001</v>
      </c>
      <c r="M1085" s="126">
        <f>IF(L1085="","",3.6*200/(L1085))</f>
        <v>69.666182873730037</v>
      </c>
      <c r="P1085" s="126" t="str">
        <f>IF(O1085="","",3.6*200/(O1085))</f>
        <v/>
      </c>
      <c r="S1085" s="126" t="str">
        <f>IF(R1085="","",3.6*200/(R1085))</f>
        <v/>
      </c>
    </row>
    <row r="1086" spans="1:19">
      <c r="A1086" s="1" t="s">
        <v>279</v>
      </c>
      <c r="B1086" s="1">
        <v>2019</v>
      </c>
      <c r="C1086" s="2">
        <v>43526</v>
      </c>
      <c r="D1086" s="1" t="s">
        <v>19</v>
      </c>
      <c r="E1086" s="80" t="s">
        <v>533</v>
      </c>
      <c r="F1086">
        <v>9</v>
      </c>
      <c r="G1086" t="s">
        <v>904</v>
      </c>
      <c r="H1086" t="s">
        <v>33</v>
      </c>
      <c r="I1086" s="10">
        <f>(C1086-VLOOKUP(G1086,Riders!$A$2:$E$7777,4,FALSE))/365</f>
        <v>28.049315068493151</v>
      </c>
      <c r="J1086">
        <v>8</v>
      </c>
      <c r="K1086">
        <v>1</v>
      </c>
      <c r="L1086" s="15">
        <v>10.151</v>
      </c>
      <c r="M1086" s="126">
        <f>IF(L1086="","",3.6*200/(L1086))</f>
        <v>70.928972515023148</v>
      </c>
      <c r="P1086" s="126" t="str">
        <f>IF(O1086="","",3.6*200/(O1086))</f>
        <v/>
      </c>
      <c r="S1086" s="126" t="str">
        <f>IF(R1086="","",3.6*200/(R1086))</f>
        <v/>
      </c>
    </row>
    <row r="1087" spans="1:19">
      <c r="A1087" s="1" t="s">
        <v>279</v>
      </c>
      <c r="B1087" s="1">
        <v>2019</v>
      </c>
      <c r="C1087" s="2">
        <v>43526</v>
      </c>
      <c r="D1087" s="1" t="s">
        <v>19</v>
      </c>
      <c r="E1087" s="80" t="s">
        <v>533</v>
      </c>
      <c r="F1087">
        <v>9</v>
      </c>
      <c r="G1087" t="s">
        <v>310</v>
      </c>
      <c r="H1087" t="s">
        <v>102</v>
      </c>
      <c r="I1087" s="10">
        <f>(C1087-VLOOKUP(G1087,Riders!$A$2:$E$7777,4,FALSE))/365</f>
        <v>27.778082191780822</v>
      </c>
      <c r="J1087">
        <v>18</v>
      </c>
      <c r="K1087">
        <v>2</v>
      </c>
      <c r="L1087" s="15" t="s">
        <v>534</v>
      </c>
      <c r="M1087" s="126"/>
      <c r="P1087" s="126" t="str">
        <f>IF(O1087="","",3.6*200/(O1087))</f>
        <v/>
      </c>
      <c r="S1087" s="126" t="str">
        <f>IF(R1087="","",3.6*200/(R1087))</f>
        <v/>
      </c>
    </row>
    <row r="1088" spans="1:19">
      <c r="A1088" s="1" t="s">
        <v>279</v>
      </c>
      <c r="B1088" s="1">
        <v>2019</v>
      </c>
      <c r="C1088" s="2">
        <v>43526</v>
      </c>
      <c r="D1088" s="1" t="s">
        <v>19</v>
      </c>
      <c r="E1088" s="80" t="s">
        <v>533</v>
      </c>
      <c r="F1088">
        <v>10</v>
      </c>
      <c r="G1088" t="s">
        <v>181</v>
      </c>
      <c r="H1088" t="s">
        <v>32</v>
      </c>
      <c r="I1088" s="10">
        <f>(C1088-VLOOKUP(G1088,Riders!$A$2:$E$7777,4,FALSE))/365</f>
        <v>27.67945205479452</v>
      </c>
      <c r="J1088">
        <v>15</v>
      </c>
      <c r="K1088">
        <v>1</v>
      </c>
      <c r="L1088" s="15">
        <v>10.362</v>
      </c>
      <c r="M1088" s="126">
        <f>IF(L1088="","",3.6*200/(L1088))</f>
        <v>69.484655471916611</v>
      </c>
      <c r="P1088" s="126" t="str">
        <f>IF(O1088="","",3.6*200/(O1088))</f>
        <v/>
      </c>
      <c r="S1088" s="126" t="str">
        <f>IF(R1088="","",3.6*200/(R1088))</f>
        <v/>
      </c>
    </row>
    <row r="1089" spans="1:19">
      <c r="A1089" s="1" t="s">
        <v>279</v>
      </c>
      <c r="B1089" s="1">
        <v>2019</v>
      </c>
      <c r="C1089" s="2">
        <v>43526</v>
      </c>
      <c r="D1089" s="1" t="s">
        <v>19</v>
      </c>
      <c r="E1089" s="80" t="s">
        <v>533</v>
      </c>
      <c r="F1089">
        <v>10</v>
      </c>
      <c r="G1089" t="s">
        <v>871</v>
      </c>
      <c r="H1089" t="s">
        <v>26</v>
      </c>
      <c r="I1089" s="10">
        <f>(C1089-VLOOKUP(G1089,Riders!$A$2:$E$7777,4,FALSE))/365</f>
        <v>31.106849315068494</v>
      </c>
      <c r="J1089">
        <v>19</v>
      </c>
      <c r="K1089">
        <v>2</v>
      </c>
      <c r="L1089" s="15">
        <v>10.481</v>
      </c>
      <c r="M1089" s="126">
        <f>IF(L1089="","",3.6*200/(L1089))</f>
        <v>68.695735139776744</v>
      </c>
      <c r="P1089" s="126" t="str">
        <f>IF(O1089="","",3.6*200/(O1089))</f>
        <v/>
      </c>
      <c r="S1089" s="126" t="str">
        <f>IF(R1089="","",3.6*200/(R1089))</f>
        <v/>
      </c>
    </row>
    <row r="1090" spans="1:19">
      <c r="A1090" s="1" t="s">
        <v>279</v>
      </c>
      <c r="B1090" s="1">
        <v>2019</v>
      </c>
      <c r="C1090" s="2">
        <v>43526</v>
      </c>
      <c r="D1090" s="1" t="s">
        <v>19</v>
      </c>
      <c r="E1090" s="80" t="s">
        <v>533</v>
      </c>
      <c r="F1090">
        <v>11</v>
      </c>
      <c r="G1090" t="s">
        <v>127</v>
      </c>
      <c r="H1090" t="s">
        <v>33</v>
      </c>
      <c r="I1090" s="10">
        <f>(C1090-VLOOKUP(G1090,Riders!$A$2:$E$7777,4,FALSE))/365</f>
        <v>27.646575342465752</v>
      </c>
      <c r="J1090">
        <v>14</v>
      </c>
      <c r="K1090">
        <v>1</v>
      </c>
      <c r="L1090" s="15">
        <v>10.266</v>
      </c>
      <c r="M1090" s="126">
        <f>IF(L1090="","",3.6*200/(L1090))</f>
        <v>70.13442431326709</v>
      </c>
      <c r="P1090" s="126" t="str">
        <f>IF(O1090="","",3.6*200/(O1090))</f>
        <v/>
      </c>
      <c r="S1090" s="126" t="str">
        <f>IF(R1090="","",3.6*200/(R1090))</f>
        <v/>
      </c>
    </row>
    <row r="1091" spans="1:19">
      <c r="A1091" s="1" t="s">
        <v>279</v>
      </c>
      <c r="B1091" s="1">
        <v>2019</v>
      </c>
      <c r="C1091" s="2">
        <v>43526</v>
      </c>
      <c r="D1091" s="1" t="s">
        <v>19</v>
      </c>
      <c r="E1091" s="80" t="s">
        <v>533</v>
      </c>
      <c r="F1091">
        <v>12</v>
      </c>
      <c r="G1091" t="s">
        <v>211</v>
      </c>
      <c r="H1091" t="s">
        <v>40</v>
      </c>
      <c r="I1091" s="10">
        <f>(C1091-VLOOKUP(G1091,Riders!$A$2:$E$7777,4,FALSE))/365</f>
        <v>27.780821917808218</v>
      </c>
      <c r="J1091">
        <v>13</v>
      </c>
      <c r="K1091">
        <v>1</v>
      </c>
      <c r="L1091" s="15">
        <v>10.55</v>
      </c>
      <c r="M1091" s="126">
        <f>IF(L1091="","",3.6*200/(L1091))</f>
        <v>68.246445497630333</v>
      </c>
      <c r="P1091" s="126" t="str">
        <f>IF(O1091="","",3.6*200/(O1091))</f>
        <v/>
      </c>
      <c r="S1091" s="126" t="str">
        <f>IF(R1091="","",3.6*200/(R1091))</f>
        <v/>
      </c>
    </row>
    <row r="1092" spans="1:19">
      <c r="A1092" s="1" t="s">
        <v>279</v>
      </c>
      <c r="B1092" s="1">
        <v>2019</v>
      </c>
      <c r="C1092" s="2">
        <v>43526</v>
      </c>
      <c r="D1092" s="1" t="s">
        <v>19</v>
      </c>
      <c r="E1092" s="80" t="s">
        <v>533</v>
      </c>
      <c r="F1092">
        <v>12</v>
      </c>
      <c r="G1092" t="s">
        <v>169</v>
      </c>
      <c r="H1092" t="s">
        <v>80</v>
      </c>
      <c r="I1092" s="10">
        <f>(C1092-VLOOKUP(G1092,Riders!$A$2:$E$7777,4,FALSE))/365</f>
        <v>28.682191780821917</v>
      </c>
      <c r="J1092">
        <v>21</v>
      </c>
      <c r="K1092">
        <v>2</v>
      </c>
      <c r="L1092" s="15">
        <v>10.587000000000002</v>
      </c>
      <c r="M1092" s="126">
        <f>IF(L1092="","",3.6*200/(L1092))</f>
        <v>68.007934258996869</v>
      </c>
      <c r="P1092" s="126" t="str">
        <f>IF(O1092="","",3.6*200/(O1092))</f>
        <v/>
      </c>
      <c r="S1092" s="126" t="str">
        <f>IF(R1092="","",3.6*200/(R1092))</f>
        <v/>
      </c>
    </row>
    <row r="1093" spans="1:19">
      <c r="A1093" s="1" t="s">
        <v>279</v>
      </c>
      <c r="B1093" s="1">
        <v>2019</v>
      </c>
      <c r="C1093" s="2">
        <v>43526</v>
      </c>
      <c r="D1093" s="1" t="s">
        <v>19</v>
      </c>
      <c r="E1093" s="80" t="s">
        <v>533</v>
      </c>
      <c r="F1093">
        <v>11</v>
      </c>
      <c r="G1093" t="s">
        <v>198</v>
      </c>
      <c r="H1093" t="s">
        <v>22</v>
      </c>
      <c r="I1093" s="10">
        <f>(C1093-VLOOKUP(G1093,Riders!$A$2:$E$7777,4,FALSE))/365</f>
        <v>26.232876712328768</v>
      </c>
      <c r="J1093">
        <v>20</v>
      </c>
      <c r="K1093">
        <v>2</v>
      </c>
      <c r="L1093" s="15">
        <v>10.319000000000001</v>
      </c>
      <c r="M1093" s="126">
        <f>IF(L1093="","",3.6*200/(L1093))</f>
        <v>69.774202926640172</v>
      </c>
      <c r="P1093" s="126" t="str">
        <f>IF(O1093="","",3.6*200/(O1093))</f>
        <v/>
      </c>
      <c r="S1093" s="126" t="str">
        <f>IF(R1093="","",3.6*200/(R1093))</f>
        <v/>
      </c>
    </row>
    <row r="1094" spans="1:19">
      <c r="A1094" s="1" t="s">
        <v>279</v>
      </c>
      <c r="B1094" s="1">
        <v>2019</v>
      </c>
      <c r="C1094" s="2">
        <v>43526</v>
      </c>
      <c r="D1094" s="1" t="s">
        <v>19</v>
      </c>
      <c r="E1094" s="80" t="s">
        <v>533</v>
      </c>
      <c r="F1094">
        <v>7</v>
      </c>
      <c r="G1094" t="s">
        <v>27</v>
      </c>
      <c r="H1094" t="s">
        <v>28</v>
      </c>
      <c r="I1094" s="10">
        <f>(C1094-VLOOKUP(G1094,Riders!$A$2:$E$7777,4,FALSE))/365</f>
        <v>23.202739726027396</v>
      </c>
      <c r="J1094">
        <v>22</v>
      </c>
      <c r="K1094">
        <v>2</v>
      </c>
      <c r="L1094" s="15">
        <v>10.231</v>
      </c>
      <c r="M1094" s="126">
        <f>IF(L1094="","",3.6*200/(L1094))</f>
        <v>70.374352458215228</v>
      </c>
      <c r="P1094" s="126" t="str">
        <f>IF(O1094="","",3.6*200/(O1094))</f>
        <v/>
      </c>
      <c r="S1094" s="126" t="str">
        <f>IF(R1094="","",3.6*200/(R1094))</f>
        <v/>
      </c>
    </row>
    <row r="1095" spans="1:19">
      <c r="A1095" s="1" t="s">
        <v>279</v>
      </c>
      <c r="B1095" s="1">
        <v>2019</v>
      </c>
      <c r="C1095" s="2">
        <v>43526</v>
      </c>
      <c r="D1095" s="1" t="s">
        <v>19</v>
      </c>
      <c r="E1095" s="80" t="s">
        <v>533</v>
      </c>
      <c r="F1095">
        <v>8</v>
      </c>
      <c r="G1095" t="s">
        <v>106</v>
      </c>
      <c r="H1095" t="s">
        <v>107</v>
      </c>
      <c r="I1095" s="10">
        <f>(C1095-VLOOKUP(G1095,Riders!$A$2:$E$7777,4,FALSE))/365</f>
        <v>25.383561643835616</v>
      </c>
      <c r="J1095">
        <v>17</v>
      </c>
      <c r="K1095">
        <v>2</v>
      </c>
      <c r="L1095" s="15">
        <v>10.369000000000002</v>
      </c>
      <c r="M1095" s="126">
        <f>IF(L1095="","",3.6*200/(L1095))</f>
        <v>69.437747130870861</v>
      </c>
      <c r="P1095" s="126" t="str">
        <f>IF(O1095="","",3.6*200/(O1095))</f>
        <v/>
      </c>
      <c r="S1095" s="126" t="str">
        <f>IF(R1095="","",3.6*200/(R1095))</f>
        <v/>
      </c>
    </row>
    <row r="1096" spans="1:19">
      <c r="A1096" s="1" t="s">
        <v>279</v>
      </c>
      <c r="B1096" s="1">
        <v>2019</v>
      </c>
      <c r="C1096" s="2">
        <v>43526</v>
      </c>
      <c r="D1096" s="1" t="s">
        <v>19</v>
      </c>
      <c r="E1096" s="80" t="s">
        <v>536</v>
      </c>
      <c r="F1096">
        <v>8</v>
      </c>
      <c r="G1096" t="s">
        <v>95</v>
      </c>
      <c r="H1096" t="s">
        <v>28</v>
      </c>
      <c r="I1096" s="10">
        <f>(C1096-VLOOKUP(G1096,Riders!$A$2:$E$7777,4,FALSE))/365</f>
        <v>27.098630136986301</v>
      </c>
      <c r="J1096">
        <v>10</v>
      </c>
      <c r="K1096">
        <v>2</v>
      </c>
      <c r="L1096" s="15">
        <v>10.209999999999999</v>
      </c>
      <c r="M1096" s="126">
        <f>IF(L1096="","",3.6*200/(L1096))</f>
        <v>70.519098922624877</v>
      </c>
      <c r="P1096" s="126" t="str">
        <f>IF(O1096="","",3.6*200/(O1096))</f>
        <v/>
      </c>
      <c r="S1096" s="126" t="str">
        <f>IF(R1096="","",3.6*200/(R1096))</f>
        <v/>
      </c>
    </row>
    <row r="1097" spans="1:19">
      <c r="A1097" s="1" t="s">
        <v>279</v>
      </c>
      <c r="B1097" s="1">
        <v>2019</v>
      </c>
      <c r="C1097" s="2">
        <v>43526</v>
      </c>
      <c r="D1097" s="1" t="s">
        <v>19</v>
      </c>
      <c r="E1097" s="80" t="s">
        <v>536</v>
      </c>
      <c r="F1097">
        <v>1</v>
      </c>
      <c r="G1097" t="s">
        <v>21</v>
      </c>
      <c r="H1097" t="s">
        <v>22</v>
      </c>
      <c r="I1097" s="10">
        <f>(C1097-VLOOKUP(G1097,Riders!$A$2:$E$7777,4,FALSE))/365</f>
        <v>25.978082191780821</v>
      </c>
      <c r="J1097">
        <v>2</v>
      </c>
      <c r="K1097">
        <v>1</v>
      </c>
      <c r="L1097" s="15">
        <v>10.071999999999999</v>
      </c>
      <c r="M1097" s="126">
        <f>IF(L1097="","",3.6*200/(L1097))</f>
        <v>71.485305798252583</v>
      </c>
      <c r="P1097" s="126" t="str">
        <f>IF(O1097="","",3.6*200/(O1097))</f>
        <v/>
      </c>
      <c r="S1097" s="126" t="str">
        <f>IF(R1097="","",3.6*200/(R1097))</f>
        <v/>
      </c>
    </row>
    <row r="1098" spans="1:19">
      <c r="A1098" s="1" t="s">
        <v>279</v>
      </c>
      <c r="B1098" s="1">
        <v>2019</v>
      </c>
      <c r="C1098" s="2">
        <v>43526</v>
      </c>
      <c r="D1098" s="1" t="s">
        <v>19</v>
      </c>
      <c r="E1098" s="80" t="s">
        <v>536</v>
      </c>
      <c r="F1098">
        <v>1</v>
      </c>
      <c r="G1098" t="s">
        <v>211</v>
      </c>
      <c r="H1098" t="s">
        <v>40</v>
      </c>
      <c r="I1098" s="10">
        <f>(C1098-VLOOKUP(G1098,Riders!$A$2:$E$7777,4,FALSE))/365</f>
        <v>27.780821917808218</v>
      </c>
      <c r="J1098">
        <v>13</v>
      </c>
      <c r="K1098">
        <v>2</v>
      </c>
      <c r="L1098" s="15">
        <v>10.145</v>
      </c>
      <c r="M1098" s="126">
        <f>IF(L1098="","",3.6*200/(L1098))</f>
        <v>70.970921636274028</v>
      </c>
      <c r="P1098" s="126" t="str">
        <f>IF(O1098="","",3.6*200/(O1098))</f>
        <v/>
      </c>
      <c r="S1098" s="126" t="str">
        <f>IF(R1098="","",3.6*200/(R1098))</f>
        <v/>
      </c>
    </row>
    <row r="1099" spans="1:19">
      <c r="A1099" s="1" t="s">
        <v>279</v>
      </c>
      <c r="B1099" s="1">
        <v>2019</v>
      </c>
      <c r="C1099" s="2">
        <v>43526</v>
      </c>
      <c r="D1099" s="1" t="s">
        <v>19</v>
      </c>
      <c r="E1099" s="80" t="s">
        <v>536</v>
      </c>
      <c r="F1099">
        <v>2</v>
      </c>
      <c r="G1099" t="s">
        <v>90</v>
      </c>
      <c r="H1099" t="s">
        <v>22</v>
      </c>
      <c r="I1099" s="10">
        <f>(C1099-VLOOKUP(G1099,Riders!$A$2:$E$7777,4,FALSE))/365</f>
        <v>21.980821917808218</v>
      </c>
      <c r="J1099">
        <v>1</v>
      </c>
      <c r="K1099">
        <v>1</v>
      </c>
      <c r="L1099" s="15">
        <v>10.023</v>
      </c>
      <c r="M1099" s="126">
        <f>IF(L1099="","",3.6*200/(L1099))</f>
        <v>71.834780005986232</v>
      </c>
      <c r="P1099" s="126" t="str">
        <f>IF(O1099="","",3.6*200/(O1099))</f>
        <v/>
      </c>
      <c r="S1099" s="126" t="str">
        <f>IF(R1099="","",3.6*200/(R1099))</f>
        <v/>
      </c>
    </row>
    <row r="1100" spans="1:19">
      <c r="A1100" s="1" t="s">
        <v>279</v>
      </c>
      <c r="B1100" s="1">
        <v>2019</v>
      </c>
      <c r="C1100" s="2">
        <v>43526</v>
      </c>
      <c r="D1100" s="1" t="s">
        <v>19</v>
      </c>
      <c r="E1100" s="80" t="s">
        <v>536</v>
      </c>
      <c r="F1100">
        <v>2</v>
      </c>
      <c r="G1100" t="s">
        <v>127</v>
      </c>
      <c r="H1100" t="s">
        <v>33</v>
      </c>
      <c r="I1100" s="10">
        <f>(C1100-VLOOKUP(G1100,Riders!$A$2:$E$7777,4,FALSE))/365</f>
        <v>27.646575342465752</v>
      </c>
      <c r="J1100">
        <v>14</v>
      </c>
      <c r="K1100">
        <v>2</v>
      </c>
      <c r="L1100" s="15">
        <v>11.468</v>
      </c>
      <c r="M1100" s="126">
        <f>IF(L1100="","",3.6*200/(L1100))</f>
        <v>62.783397279386115</v>
      </c>
      <c r="P1100" s="126" t="str">
        <f>IF(O1100="","",3.6*200/(O1100))</f>
        <v/>
      </c>
      <c r="S1100" s="126" t="str">
        <f>IF(R1100="","",3.6*200/(R1100))</f>
        <v/>
      </c>
    </row>
    <row r="1101" spans="1:19">
      <c r="A1101" s="1" t="s">
        <v>279</v>
      </c>
      <c r="B1101" s="1">
        <v>2019</v>
      </c>
      <c r="C1101" s="2">
        <v>43526</v>
      </c>
      <c r="D1101" s="1" t="s">
        <v>19</v>
      </c>
      <c r="E1101" s="80" t="s">
        <v>536</v>
      </c>
      <c r="F1101">
        <v>3</v>
      </c>
      <c r="G1101" t="s">
        <v>200</v>
      </c>
      <c r="H1101" t="s">
        <v>44</v>
      </c>
      <c r="I1101" s="10">
        <f>(C1101-VLOOKUP(G1101,Riders!$A$2:$E$7777,4,FALSE))/365</f>
        <v>23.632876712328766</v>
      </c>
      <c r="J1101">
        <v>3</v>
      </c>
      <c r="K1101">
        <v>1</v>
      </c>
      <c r="L1101" s="15">
        <v>10.26</v>
      </c>
      <c r="M1101" s="126">
        <f>IF(L1101="","",3.6*200/(L1101))</f>
        <v>70.175438596491233</v>
      </c>
      <c r="P1101" s="126" t="str">
        <f>IF(O1101="","",3.6*200/(O1101))</f>
        <v/>
      </c>
      <c r="S1101" s="126" t="str">
        <f>IF(R1101="","",3.6*200/(R1101))</f>
        <v/>
      </c>
    </row>
    <row r="1102" spans="1:19">
      <c r="A1102" s="1" t="s">
        <v>279</v>
      </c>
      <c r="B1102" s="1">
        <v>2019</v>
      </c>
      <c r="C1102" s="2">
        <v>43526</v>
      </c>
      <c r="D1102" s="1" t="s">
        <v>19</v>
      </c>
      <c r="E1102" s="80" t="s">
        <v>536</v>
      </c>
      <c r="F1102">
        <v>3</v>
      </c>
      <c r="G1102" t="s">
        <v>181</v>
      </c>
      <c r="H1102" t="s">
        <v>32</v>
      </c>
      <c r="I1102" s="10">
        <f>(C1102-VLOOKUP(G1102,Riders!$A$2:$E$7777,4,FALSE))/365</f>
        <v>27.67945205479452</v>
      </c>
      <c r="J1102">
        <v>15</v>
      </c>
      <c r="K1102">
        <v>2</v>
      </c>
      <c r="L1102" s="15">
        <v>10.359</v>
      </c>
      <c r="M1102" s="126">
        <f>IF(L1102="","",3.6*200/(L1102))</f>
        <v>69.504778453518682</v>
      </c>
      <c r="P1102" s="126" t="str">
        <f>IF(O1102="","",3.6*200/(O1102))</f>
        <v/>
      </c>
      <c r="S1102" s="126" t="str">
        <f>IF(R1102="","",3.6*200/(R1102))</f>
        <v/>
      </c>
    </row>
    <row r="1103" spans="1:19">
      <c r="A1103" s="1" t="s">
        <v>279</v>
      </c>
      <c r="B1103" s="1">
        <v>2019</v>
      </c>
      <c r="C1103" s="2">
        <v>43526</v>
      </c>
      <c r="D1103" s="1" t="s">
        <v>19</v>
      </c>
      <c r="E1103" s="80" t="s">
        <v>536</v>
      </c>
      <c r="F1103">
        <v>4</v>
      </c>
      <c r="G1103" t="s">
        <v>904</v>
      </c>
      <c r="H1103" t="s">
        <v>33</v>
      </c>
      <c r="I1103" s="10">
        <f>(C1103-VLOOKUP(G1103,Riders!$A$2:$E$7777,4,FALSE))/365</f>
        <v>28.049315068493151</v>
      </c>
      <c r="J1103">
        <v>8</v>
      </c>
      <c r="K1103">
        <v>1</v>
      </c>
      <c r="L1103" s="15">
        <v>10.286</v>
      </c>
      <c r="M1103" s="126">
        <f>IF(L1103="","",3.6*200/(L1103))</f>
        <v>69.998055609566407</v>
      </c>
      <c r="P1103" s="126" t="str">
        <f>IF(O1103="","",3.6*200/(O1103))</f>
        <v/>
      </c>
      <c r="S1103" s="126" t="str">
        <f>IF(R1103="","",3.6*200/(R1103))</f>
        <v/>
      </c>
    </row>
    <row r="1104" spans="1:19">
      <c r="A1104" s="1" t="s">
        <v>279</v>
      </c>
      <c r="B1104" s="1">
        <v>2019</v>
      </c>
      <c r="C1104" s="2">
        <v>43526</v>
      </c>
      <c r="D1104" s="1" t="s">
        <v>19</v>
      </c>
      <c r="E1104" s="80" t="s">
        <v>536</v>
      </c>
      <c r="F1104">
        <v>4</v>
      </c>
      <c r="G1104" t="s">
        <v>97</v>
      </c>
      <c r="H1104" t="s">
        <v>26</v>
      </c>
      <c r="I1104" s="10">
        <f>(C1104-VLOOKUP(G1104,Riders!$A$2:$E$7777,4,FALSE))/365</f>
        <v>21.884931506849316</v>
      </c>
      <c r="J1104">
        <v>9</v>
      </c>
      <c r="K1104">
        <v>2</v>
      </c>
      <c r="L1104" s="15">
        <v>10.292999999999999</v>
      </c>
      <c r="M1104" s="126">
        <f>IF(L1104="","",3.6*200/(L1104))</f>
        <v>69.950451763334314</v>
      </c>
      <c r="P1104" s="126" t="str">
        <f>IF(O1104="","",3.6*200/(O1104))</f>
        <v/>
      </c>
      <c r="S1104" s="126" t="str">
        <f>IF(R1104="","",3.6*200/(R1104))</f>
        <v/>
      </c>
    </row>
    <row r="1105" spans="1:19">
      <c r="A1105" s="1" t="s">
        <v>279</v>
      </c>
      <c r="B1105" s="1">
        <v>2019</v>
      </c>
      <c r="C1105" s="2">
        <v>43526</v>
      </c>
      <c r="D1105" s="1" t="s">
        <v>19</v>
      </c>
      <c r="E1105" s="80" t="s">
        <v>536</v>
      </c>
      <c r="F1105">
        <v>5</v>
      </c>
      <c r="G1105" t="s">
        <v>104</v>
      </c>
      <c r="H1105" t="s">
        <v>100</v>
      </c>
      <c r="I1105" s="10">
        <f>(C1105-VLOOKUP(G1105,Riders!$A$2:$E$7777,4,FALSE))/365</f>
        <v>26.536986301369861</v>
      </c>
      <c r="J1105">
        <v>4</v>
      </c>
      <c r="K1105">
        <v>1</v>
      </c>
      <c r="L1105" s="15">
        <v>10.25</v>
      </c>
      <c r="M1105" s="126">
        <f>IF(L1105="","",3.6*200/(L1105))</f>
        <v>70.243902439024396</v>
      </c>
      <c r="P1105" s="126" t="str">
        <f>IF(O1105="","",3.6*200/(O1105))</f>
        <v/>
      </c>
      <c r="S1105" s="126" t="str">
        <f>IF(R1105="","",3.6*200/(R1105))</f>
        <v/>
      </c>
    </row>
    <row r="1106" spans="1:19">
      <c r="A1106" s="1" t="s">
        <v>279</v>
      </c>
      <c r="B1106" s="1">
        <v>2019</v>
      </c>
      <c r="C1106" s="2">
        <v>43526</v>
      </c>
      <c r="D1106" s="1" t="s">
        <v>19</v>
      </c>
      <c r="E1106" s="80" t="s">
        <v>536</v>
      </c>
      <c r="F1106">
        <v>5</v>
      </c>
      <c r="G1106" t="s">
        <v>255</v>
      </c>
      <c r="H1106" t="s">
        <v>30</v>
      </c>
      <c r="I1106" s="10">
        <f>(C1106-VLOOKUP(G1106,Riders!$A$2:$E$7777,4,FALSE))/365</f>
        <v>29.17808219178082</v>
      </c>
      <c r="J1106">
        <v>16</v>
      </c>
      <c r="K1106">
        <v>2</v>
      </c>
      <c r="L1106" s="15">
        <v>10.34</v>
      </c>
      <c r="M1106" s="126">
        <f>IF(L1106="","",3.6*200/(L1106))</f>
        <v>69.632495164410059</v>
      </c>
      <c r="P1106" s="126" t="str">
        <f>IF(O1106="","",3.6*200/(O1106))</f>
        <v/>
      </c>
      <c r="S1106" s="126" t="str">
        <f>IF(R1106="","",3.6*200/(R1106))</f>
        <v/>
      </c>
    </row>
    <row r="1107" spans="1:19">
      <c r="A1107" s="1" t="s">
        <v>279</v>
      </c>
      <c r="B1107" s="1">
        <v>2019</v>
      </c>
      <c r="C1107" s="2">
        <v>43526</v>
      </c>
      <c r="D1107" s="1" t="s">
        <v>19</v>
      </c>
      <c r="E1107" s="80" t="s">
        <v>536</v>
      </c>
      <c r="F1107">
        <v>6</v>
      </c>
      <c r="G1107" t="s">
        <v>195</v>
      </c>
      <c r="H1107" t="s">
        <v>196</v>
      </c>
      <c r="I1107" s="10">
        <f>(C1107-VLOOKUP(G1107,Riders!$A$2:$E$7777,4,FALSE))/365</f>
        <v>32.964383561643835</v>
      </c>
      <c r="J1107">
        <v>5</v>
      </c>
      <c r="K1107">
        <v>1</v>
      </c>
      <c r="L1107" s="15">
        <v>10.17</v>
      </c>
      <c r="M1107" s="126">
        <f>IF(L1107="","",3.6*200/(L1107))</f>
        <v>70.796460176991147</v>
      </c>
      <c r="P1107" s="126" t="str">
        <f>IF(O1107="","",3.6*200/(O1107))</f>
        <v/>
      </c>
      <c r="S1107" s="126" t="str">
        <f>IF(R1107="","",3.6*200/(R1107))</f>
        <v/>
      </c>
    </row>
    <row r="1108" spans="1:19">
      <c r="A1108" s="1" t="s">
        <v>279</v>
      </c>
      <c r="B1108" s="1">
        <v>2019</v>
      </c>
      <c r="C1108" s="2">
        <v>43526</v>
      </c>
      <c r="D1108" s="1" t="s">
        <v>19</v>
      </c>
      <c r="E1108" s="80" t="s">
        <v>536</v>
      </c>
      <c r="F1108">
        <v>6</v>
      </c>
      <c r="G1108" t="s">
        <v>110</v>
      </c>
      <c r="H1108" t="s">
        <v>111</v>
      </c>
      <c r="I1108" s="10">
        <f>(C1108-VLOOKUP(G1108,Riders!$A$2:$E$7777,4,FALSE))/365</f>
        <v>21.87123287671233</v>
      </c>
      <c r="J1108">
        <v>12</v>
      </c>
      <c r="K1108">
        <v>2</v>
      </c>
      <c r="L1108" s="15">
        <v>10.188000000000001</v>
      </c>
      <c r="M1108" s="126">
        <f>IF(L1108="","",3.6*200/(L1108))</f>
        <v>70.671378091872782</v>
      </c>
      <c r="P1108" s="126" t="str">
        <f>IF(O1108="","",3.6*200/(O1108))</f>
        <v/>
      </c>
      <c r="S1108" s="126" t="str">
        <f>IF(R1108="","",3.6*200/(R1108))</f>
        <v/>
      </c>
    </row>
    <row r="1109" spans="1:19">
      <c r="A1109" s="1" t="s">
        <v>279</v>
      </c>
      <c r="B1109" s="1">
        <v>2019</v>
      </c>
      <c r="C1109" s="2">
        <v>43526</v>
      </c>
      <c r="D1109" s="1" t="s">
        <v>19</v>
      </c>
      <c r="E1109" s="80" t="s">
        <v>536</v>
      </c>
      <c r="F1109">
        <v>7</v>
      </c>
      <c r="G1109" t="s">
        <v>240</v>
      </c>
      <c r="H1109" t="s">
        <v>100</v>
      </c>
      <c r="I1109" s="10">
        <f>(C1109-VLOOKUP(G1109,Riders!$A$2:$E$7777,4,FALSE))/365</f>
        <v>26.010958904109589</v>
      </c>
      <c r="J1109">
        <v>6</v>
      </c>
      <c r="K1109">
        <v>1</v>
      </c>
      <c r="L1109" s="15">
        <v>10.183999999999999</v>
      </c>
      <c r="M1109" s="126">
        <f>IF(L1109="","",3.6*200/(L1109))</f>
        <v>70.699135899450127</v>
      </c>
      <c r="P1109" s="126" t="str">
        <f>IF(O1109="","",3.6*200/(O1109))</f>
        <v/>
      </c>
      <c r="S1109" s="126" t="str">
        <f>IF(R1109="","",3.6*200/(R1109))</f>
        <v/>
      </c>
    </row>
    <row r="1110" spans="1:19">
      <c r="A1110" s="1" t="s">
        <v>279</v>
      </c>
      <c r="B1110" s="1">
        <v>2019</v>
      </c>
      <c r="C1110" s="2">
        <v>43526</v>
      </c>
      <c r="D1110" s="1" t="s">
        <v>19</v>
      </c>
      <c r="E1110" s="80" t="s">
        <v>536</v>
      </c>
      <c r="F1110">
        <v>7</v>
      </c>
      <c r="G1110" t="s">
        <v>123</v>
      </c>
      <c r="H1110" t="s">
        <v>111</v>
      </c>
      <c r="I1110" s="10">
        <f>(C1110-VLOOKUP(G1110,Riders!$A$2:$E$7777,4,FALSE))/365</f>
        <v>22.057534246575344</v>
      </c>
      <c r="J1110">
        <v>11</v>
      </c>
      <c r="K1110">
        <v>2</v>
      </c>
      <c r="L1110" s="15" t="s">
        <v>534</v>
      </c>
      <c r="M1110" s="126"/>
      <c r="P1110" s="126" t="str">
        <f>IF(O1110="","",3.6*200/(O1110))</f>
        <v/>
      </c>
      <c r="S1110" s="126" t="str">
        <f>IF(R1110="","",3.6*200/(R1110))</f>
        <v/>
      </c>
    </row>
    <row r="1111" spans="1:19">
      <c r="A1111" s="1" t="s">
        <v>279</v>
      </c>
      <c r="B1111" s="1">
        <v>2019</v>
      </c>
      <c r="C1111" s="2">
        <v>43526</v>
      </c>
      <c r="D1111" s="1" t="s">
        <v>19</v>
      </c>
      <c r="E1111" s="80" t="s">
        <v>536</v>
      </c>
      <c r="F1111">
        <v>8</v>
      </c>
      <c r="G1111" t="s">
        <v>126</v>
      </c>
      <c r="H1111" t="s">
        <v>102</v>
      </c>
      <c r="I1111" s="10">
        <f>(C1111-VLOOKUP(G1111,Riders!$A$2:$E$7777,4,FALSE))/365</f>
        <v>20.452054794520549</v>
      </c>
      <c r="J1111">
        <v>7</v>
      </c>
      <c r="K1111">
        <v>1</v>
      </c>
      <c r="L1111" s="15">
        <v>10.206</v>
      </c>
      <c r="M1111" s="126">
        <f>IF(L1111="","",3.6*200/(L1111))</f>
        <v>70.546737213403887</v>
      </c>
      <c r="P1111" s="126" t="str">
        <f>IF(O1111="","",3.6*200/(O1111))</f>
        <v/>
      </c>
      <c r="S1111" s="126" t="str">
        <f>IF(R1111="","",3.6*200/(R1111))</f>
        <v/>
      </c>
    </row>
    <row r="1112" spans="1:19">
      <c r="A1112" s="1" t="s">
        <v>279</v>
      </c>
      <c r="B1112" s="1">
        <v>2019</v>
      </c>
      <c r="C1112" s="2">
        <v>43526</v>
      </c>
      <c r="D1112" s="1" t="s">
        <v>19</v>
      </c>
      <c r="E1112" s="80" t="s">
        <v>537</v>
      </c>
      <c r="F1112">
        <v>1</v>
      </c>
      <c r="G1112" t="s">
        <v>21</v>
      </c>
      <c r="H1112" t="s">
        <v>22</v>
      </c>
      <c r="I1112" s="10">
        <f>(C1112-VLOOKUP(G1112,Riders!$A$2:$E$7777,4,FALSE))/365</f>
        <v>25.978082191780821</v>
      </c>
      <c r="J1112">
        <v>2</v>
      </c>
      <c r="K1112">
        <v>1</v>
      </c>
      <c r="L1112" s="15">
        <v>9.9830000000000005</v>
      </c>
      <c r="M1112" s="126">
        <f>IF(L1112="","",3.6*200/(L1112))</f>
        <v>72.122608434338375</v>
      </c>
      <c r="N1112">
        <v>1</v>
      </c>
      <c r="O1112">
        <v>9.9909999999999997</v>
      </c>
      <c r="P1112" s="126">
        <f>IF(O1112="","",3.6*200/(O1112))</f>
        <v>72.064858372535284</v>
      </c>
      <c r="S1112" s="126" t="str">
        <f>IF(R1112="","",3.6*200/(R1112))</f>
        <v/>
      </c>
    </row>
    <row r="1113" spans="1:19">
      <c r="A1113" s="1" t="s">
        <v>279</v>
      </c>
      <c r="B1113" s="1">
        <v>2019</v>
      </c>
      <c r="C1113" s="2">
        <v>43526</v>
      </c>
      <c r="D1113" s="1" t="s">
        <v>19</v>
      </c>
      <c r="E1113" s="80" t="s">
        <v>537</v>
      </c>
      <c r="F1113">
        <v>1</v>
      </c>
      <c r="G1113" t="s">
        <v>126</v>
      </c>
      <c r="H1113" t="s">
        <v>102</v>
      </c>
      <c r="I1113" s="10">
        <f>(C1113-VLOOKUP(G1113,Riders!$A$2:$E$7777,4,FALSE))/365</f>
        <v>20.452054794520549</v>
      </c>
      <c r="J1113">
        <v>7</v>
      </c>
      <c r="K1113">
        <v>2</v>
      </c>
      <c r="L1113" s="15">
        <v>10.226000000000001</v>
      </c>
      <c r="M1113" s="126">
        <f>IF(L1113="","",3.6*200/(L1113))</f>
        <v>70.408761979268519</v>
      </c>
      <c r="N1113">
        <v>2</v>
      </c>
      <c r="O1113">
        <v>11.170999999999999</v>
      </c>
      <c r="P1113" s="126">
        <f>IF(O1113="","",3.6*200/(O1113))</f>
        <v>64.452600483394505</v>
      </c>
      <c r="S1113" s="126" t="str">
        <f>IF(R1113="","",3.6*200/(R1113))</f>
        <v/>
      </c>
    </row>
    <row r="1114" spans="1:19">
      <c r="A1114" s="1" t="s">
        <v>279</v>
      </c>
      <c r="B1114" s="1">
        <v>2019</v>
      </c>
      <c r="C1114" s="2">
        <v>43526</v>
      </c>
      <c r="D1114" s="1" t="s">
        <v>19</v>
      </c>
      <c r="E1114" s="80" t="s">
        <v>537</v>
      </c>
      <c r="F1114">
        <v>2</v>
      </c>
      <c r="G1114" t="s">
        <v>90</v>
      </c>
      <c r="H1114" t="s">
        <v>22</v>
      </c>
      <c r="I1114" s="10">
        <f>(C1114-VLOOKUP(G1114,Riders!$A$2:$E$7777,4,FALSE))/365</f>
        <v>21.980821917808218</v>
      </c>
      <c r="J1114">
        <v>1</v>
      </c>
      <c r="K1114">
        <v>1</v>
      </c>
      <c r="L1114" s="15">
        <v>13.709</v>
      </c>
      <c r="M1114" s="126">
        <f>IF(L1114="","",3.6*200/(L1114))</f>
        <v>52.520242176672262</v>
      </c>
      <c r="N1114">
        <v>1</v>
      </c>
      <c r="O1114">
        <v>10.042</v>
      </c>
      <c r="P1114" s="126">
        <f>IF(O1114="","",3.6*200/(O1114))</f>
        <v>71.698864767974513</v>
      </c>
      <c r="S1114" s="126" t="str">
        <f>IF(R1114="","",3.6*200/(R1114))</f>
        <v/>
      </c>
    </row>
    <row r="1115" spans="1:19">
      <c r="A1115" s="1" t="s">
        <v>279</v>
      </c>
      <c r="B1115" s="1">
        <v>2019</v>
      </c>
      <c r="C1115" s="2">
        <v>43526</v>
      </c>
      <c r="D1115" s="1" t="s">
        <v>19</v>
      </c>
      <c r="E1115" s="80" t="s">
        <v>537</v>
      </c>
      <c r="F1115">
        <v>2</v>
      </c>
      <c r="G1115" t="s">
        <v>240</v>
      </c>
      <c r="H1115" t="s">
        <v>100</v>
      </c>
      <c r="I1115" s="10">
        <f>(C1115-VLOOKUP(G1115,Riders!$A$2:$E$7777,4,FALSE))/365</f>
        <v>26.010958904109589</v>
      </c>
      <c r="J1115">
        <v>6</v>
      </c>
      <c r="K1115">
        <v>2</v>
      </c>
      <c r="L1115" s="15">
        <v>13.850999999999999</v>
      </c>
      <c r="M1115" s="126">
        <f>IF(L1115="","",3.6*200/(L1115))</f>
        <v>51.981806367771284</v>
      </c>
      <c r="N1115">
        <v>2</v>
      </c>
      <c r="O1115">
        <v>10.196</v>
      </c>
      <c r="P1115" s="126">
        <f>IF(O1115="","",3.6*200/(O1115))</f>
        <v>70.615927814829348</v>
      </c>
      <c r="S1115" s="126" t="str">
        <f>IF(R1115="","",3.6*200/(R1115))</f>
        <v/>
      </c>
    </row>
    <row r="1116" spans="1:19">
      <c r="A1116" s="1" t="s">
        <v>279</v>
      </c>
      <c r="B1116" s="1">
        <v>2019</v>
      </c>
      <c r="C1116" s="2">
        <v>43526</v>
      </c>
      <c r="D1116" s="1" t="s">
        <v>19</v>
      </c>
      <c r="E1116" s="80" t="s">
        <v>537</v>
      </c>
      <c r="F1116">
        <v>3</v>
      </c>
      <c r="G1116" t="s">
        <v>200</v>
      </c>
      <c r="H1116" t="s">
        <v>44</v>
      </c>
      <c r="I1116" s="10">
        <f>(C1116-VLOOKUP(G1116,Riders!$A$2:$E$7777,4,FALSE))/365</f>
        <v>23.632876712328766</v>
      </c>
      <c r="J1116">
        <v>3</v>
      </c>
      <c r="K1116">
        <v>1</v>
      </c>
      <c r="L1116" s="15">
        <v>10.239000000000001</v>
      </c>
      <c r="M1116" s="126">
        <f>IF(L1116="","",3.6*200/(L1116))</f>
        <v>70.319367125695862</v>
      </c>
      <c r="N1116">
        <v>1</v>
      </c>
      <c r="O1116">
        <v>9.9329999999999998</v>
      </c>
      <c r="P1116" s="126">
        <f>IF(O1116="","",3.6*200/(O1116))</f>
        <v>72.485653881002719</v>
      </c>
      <c r="S1116" s="126" t="str">
        <f>IF(R1116="","",3.6*200/(R1116))</f>
        <v/>
      </c>
    </row>
    <row r="1117" spans="1:19">
      <c r="A1117" s="1" t="s">
        <v>279</v>
      </c>
      <c r="B1117" s="1">
        <v>2019</v>
      </c>
      <c r="C1117" s="2">
        <v>43526</v>
      </c>
      <c r="D1117" s="1" t="s">
        <v>19</v>
      </c>
      <c r="E1117" s="80" t="s">
        <v>537</v>
      </c>
      <c r="F1117">
        <v>3</v>
      </c>
      <c r="G1117" t="s">
        <v>195</v>
      </c>
      <c r="H1117" t="s">
        <v>196</v>
      </c>
      <c r="I1117" s="10">
        <f>(C1117-VLOOKUP(G1117,Riders!$A$2:$E$7777,4,FALSE))/365</f>
        <v>32.964383561643835</v>
      </c>
      <c r="J1117">
        <v>5</v>
      </c>
      <c r="K1117">
        <v>2</v>
      </c>
      <c r="L1117" s="15">
        <v>10.499000000000001</v>
      </c>
      <c r="M1117" s="126">
        <f>IF(L1117="","",3.6*200/(L1117))</f>
        <v>68.577959805695784</v>
      </c>
      <c r="N1117">
        <v>2</v>
      </c>
      <c r="O1117">
        <v>11.100999999999999</v>
      </c>
      <c r="P1117" s="126">
        <f>IF(O1117="","",3.6*200/(O1117))</f>
        <v>64.859021709755879</v>
      </c>
      <c r="S1117" s="126" t="str">
        <f>IF(R1117="","",3.6*200/(R1117))</f>
        <v/>
      </c>
    </row>
    <row r="1118" spans="1:19">
      <c r="A1118" s="1" t="s">
        <v>279</v>
      </c>
      <c r="B1118" s="1">
        <v>2019</v>
      </c>
      <c r="C1118" s="2">
        <v>43526</v>
      </c>
      <c r="D1118" s="1" t="s">
        <v>19</v>
      </c>
      <c r="E1118" s="80" t="s">
        <v>537</v>
      </c>
      <c r="F1118">
        <v>4</v>
      </c>
      <c r="G1118" t="s">
        <v>104</v>
      </c>
      <c r="H1118" t="s">
        <v>100</v>
      </c>
      <c r="I1118" s="10">
        <f>(C1118-VLOOKUP(G1118,Riders!$A$2:$E$7777,4,FALSE))/365</f>
        <v>26.536986301369861</v>
      </c>
      <c r="J1118">
        <v>4</v>
      </c>
      <c r="K1118">
        <v>1</v>
      </c>
      <c r="L1118" s="15">
        <v>10.775</v>
      </c>
      <c r="M1118" s="126">
        <f>IF(L1118="","",3.6*200/(L1118))</f>
        <v>66.821345707656604</v>
      </c>
      <c r="N1118">
        <v>1</v>
      </c>
      <c r="O1118">
        <v>10.183</v>
      </c>
      <c r="P1118" s="126">
        <f>IF(O1118="","",3.6*200/(O1118))</f>
        <v>70.706078758715506</v>
      </c>
      <c r="S1118" s="126" t="str">
        <f>IF(R1118="","",3.6*200/(R1118))</f>
        <v/>
      </c>
    </row>
    <row r="1119" spans="1:19">
      <c r="A1119" s="1" t="s">
        <v>279</v>
      </c>
      <c r="B1119" s="1">
        <v>2019</v>
      </c>
      <c r="C1119" s="2">
        <v>43526</v>
      </c>
      <c r="D1119" s="1" t="s">
        <v>19</v>
      </c>
      <c r="E1119" s="80" t="s">
        <v>537</v>
      </c>
      <c r="F1119">
        <v>4</v>
      </c>
      <c r="G1119" t="s">
        <v>904</v>
      </c>
      <c r="H1119" t="s">
        <v>33</v>
      </c>
      <c r="I1119" s="10">
        <f>(C1119-VLOOKUP(G1119,Riders!$A$2:$E$7777,4,FALSE))/365</f>
        <v>28.049315068493151</v>
      </c>
      <c r="J1119">
        <v>8</v>
      </c>
      <c r="K1119">
        <v>2</v>
      </c>
      <c r="L1119" s="15">
        <v>10.798999999999999</v>
      </c>
      <c r="M1119" s="126">
        <f>IF(L1119="","",3.6*200/(L1119))</f>
        <v>66.672840077784983</v>
      </c>
      <c r="N1119">
        <v>2</v>
      </c>
      <c r="O1119">
        <v>10.250999999999999</v>
      </c>
      <c r="P1119" s="126">
        <f>IF(O1119="","",3.6*200/(O1119))</f>
        <v>70.237050043898165</v>
      </c>
      <c r="S1119" s="126" t="str">
        <f>IF(R1119="","",3.6*200/(R1119))</f>
        <v/>
      </c>
    </row>
    <row r="1120" spans="1:19">
      <c r="A1120" s="1" t="s">
        <v>279</v>
      </c>
      <c r="B1120" s="1">
        <v>2019</v>
      </c>
      <c r="C1120" s="2">
        <v>43526</v>
      </c>
      <c r="D1120" s="1" t="s">
        <v>19</v>
      </c>
      <c r="E1120" s="80" t="s">
        <v>538</v>
      </c>
      <c r="F1120">
        <v>1</v>
      </c>
      <c r="G1120" t="s">
        <v>21</v>
      </c>
      <c r="H1120" t="s">
        <v>22</v>
      </c>
      <c r="I1120" s="10">
        <f>(C1120-VLOOKUP(G1120,Riders!$A$2:$E$7777,4,FALSE))/365</f>
        <v>25.978082191780821</v>
      </c>
      <c r="J1120">
        <v>2</v>
      </c>
      <c r="K1120">
        <v>1</v>
      </c>
      <c r="L1120" s="15">
        <v>10.012</v>
      </c>
      <c r="M1120" s="126">
        <f>IF(L1120="","",3.6*200/(L1120))</f>
        <v>71.913703555733122</v>
      </c>
      <c r="N1120">
        <v>1</v>
      </c>
      <c r="O1120">
        <v>10.004</v>
      </c>
      <c r="P1120" s="126">
        <f>IF(O1120="","",3.6*200/(O1120))</f>
        <v>71.971211515393847</v>
      </c>
      <c r="S1120" s="126" t="str">
        <f>IF(R1120="","",3.6*200/(R1120))</f>
        <v/>
      </c>
    </row>
    <row r="1121" spans="1:19">
      <c r="A1121" s="1" t="s">
        <v>279</v>
      </c>
      <c r="B1121" s="1">
        <v>2019</v>
      </c>
      <c r="C1121" s="2">
        <v>43526</v>
      </c>
      <c r="D1121" s="1" t="s">
        <v>19</v>
      </c>
      <c r="E1121" s="80" t="s">
        <v>538</v>
      </c>
      <c r="F1121">
        <v>1</v>
      </c>
      <c r="G1121" t="s">
        <v>104</v>
      </c>
      <c r="H1121" t="s">
        <v>100</v>
      </c>
      <c r="I1121" s="10">
        <f>(C1121-VLOOKUP(G1121,Riders!$A$2:$E$7777,4,FALSE))/365</f>
        <v>26.536986301369861</v>
      </c>
      <c r="J1121">
        <v>4</v>
      </c>
      <c r="K1121">
        <v>2</v>
      </c>
      <c r="L1121" s="15">
        <v>10.028</v>
      </c>
      <c r="M1121" s="126">
        <f>IF(L1121="","",3.6*200/(L1121))</f>
        <v>71.798962903869167</v>
      </c>
      <c r="N1121">
        <v>2</v>
      </c>
      <c r="O1121">
        <v>10.129999999999999</v>
      </c>
      <c r="P1121" s="126">
        <f>IF(O1121="","",3.6*200/(O1121))</f>
        <v>71.076011846001975</v>
      </c>
      <c r="S1121" s="126" t="str">
        <f>IF(R1121="","",3.6*200/(R1121))</f>
        <v/>
      </c>
    </row>
    <row r="1122" spans="1:19">
      <c r="A1122" s="1" t="s">
        <v>279</v>
      </c>
      <c r="B1122" s="1">
        <v>2019</v>
      </c>
      <c r="C1122" s="2">
        <v>43526</v>
      </c>
      <c r="D1122" s="1" t="s">
        <v>19</v>
      </c>
      <c r="E1122" s="80" t="s">
        <v>538</v>
      </c>
      <c r="F1122">
        <v>2</v>
      </c>
      <c r="G1122" t="s">
        <v>90</v>
      </c>
      <c r="H1122" t="s">
        <v>22</v>
      </c>
      <c r="I1122" s="10">
        <f>(C1122-VLOOKUP(G1122,Riders!$A$2:$E$7777,4,FALSE))/365</f>
        <v>21.980821917808218</v>
      </c>
      <c r="J1122">
        <v>1</v>
      </c>
      <c r="K1122">
        <v>2</v>
      </c>
      <c r="L1122" s="15">
        <v>10.081</v>
      </c>
      <c r="M1122" s="126">
        <f>IF(L1122="","",3.6*200/(L1122))</f>
        <v>71.421485963694082</v>
      </c>
      <c r="N1122">
        <v>1</v>
      </c>
      <c r="O1122">
        <v>10.17</v>
      </c>
      <c r="P1122" s="126">
        <f>IF(O1122="","",3.6*200/(O1122))</f>
        <v>70.796460176991147</v>
      </c>
      <c r="Q1122">
        <v>1</v>
      </c>
      <c r="R1122">
        <v>9.952</v>
      </c>
      <c r="S1122" s="126">
        <f>IF(R1122="","",3.6*200/(R1122))</f>
        <v>72.347266881028943</v>
      </c>
    </row>
    <row r="1123" spans="1:19">
      <c r="A1123" s="1" t="s">
        <v>279</v>
      </c>
      <c r="B1123" s="1">
        <v>2019</v>
      </c>
      <c r="C1123" s="2">
        <v>43526</v>
      </c>
      <c r="D1123" s="1" t="s">
        <v>19</v>
      </c>
      <c r="E1123" s="80" t="s">
        <v>538</v>
      </c>
      <c r="F1123">
        <v>2</v>
      </c>
      <c r="G1123" t="s">
        <v>200</v>
      </c>
      <c r="H1123" t="s">
        <v>44</v>
      </c>
      <c r="I1123" s="10">
        <f>(C1123-VLOOKUP(G1123,Riders!$A$2:$E$7777,4,FALSE))/365</f>
        <v>23.632876712328766</v>
      </c>
      <c r="J1123">
        <v>3</v>
      </c>
      <c r="K1123">
        <v>1</v>
      </c>
      <c r="L1123" s="15">
        <v>10.074999999999999</v>
      </c>
      <c r="M1123" s="126">
        <f>IF(L1123="","",3.6*200/(L1123))</f>
        <v>71.464019851116632</v>
      </c>
      <c r="N1123">
        <v>2</v>
      </c>
      <c r="O1123">
        <v>10.209999999999999</v>
      </c>
      <c r="P1123" s="126">
        <f>IF(O1123="","",3.6*200/(O1123))</f>
        <v>70.519098922624877</v>
      </c>
      <c r="Q1123">
        <v>2</v>
      </c>
      <c r="R1123">
        <v>10.505000000000001</v>
      </c>
      <c r="S1123" s="126">
        <f>IF(R1123="","",3.6*200/(R1123))</f>
        <v>68.538791051880054</v>
      </c>
    </row>
    <row r="1124" spans="1:19">
      <c r="A1124" s="1" t="s">
        <v>279</v>
      </c>
      <c r="B1124" s="1">
        <v>2019</v>
      </c>
      <c r="C1124" s="2">
        <v>43526</v>
      </c>
      <c r="D1124" s="1" t="s">
        <v>19</v>
      </c>
      <c r="E1124" s="80" t="s">
        <v>62</v>
      </c>
      <c r="F1124" t="s">
        <v>539</v>
      </c>
      <c r="G1124" t="s">
        <v>90</v>
      </c>
      <c r="H1124" t="s">
        <v>22</v>
      </c>
      <c r="I1124" s="10">
        <f>(C1124-VLOOKUP(G1124,Riders!$A$2:$E$7777,4,FALSE))/365</f>
        <v>21.980821917808218</v>
      </c>
      <c r="J1124">
        <v>1</v>
      </c>
      <c r="K1124">
        <v>1</v>
      </c>
      <c r="L1124" s="15">
        <v>9.99</v>
      </c>
      <c r="M1124" s="126">
        <f>IF(L1124="","",3.6*200/(L1124))</f>
        <v>72.072072072072075</v>
      </c>
      <c r="N1124">
        <v>1</v>
      </c>
      <c r="O1124">
        <v>9.9320000000000004</v>
      </c>
      <c r="P1124" s="126">
        <f>IF(O1124="","",3.6*200/(O1124))</f>
        <v>72.492952074103897</v>
      </c>
      <c r="S1124" s="126" t="str">
        <f>IF(R1124="","",3.6*200/(R1124))</f>
        <v/>
      </c>
    </row>
    <row r="1125" spans="1:19">
      <c r="A1125" s="1" t="s">
        <v>279</v>
      </c>
      <c r="B1125" s="1">
        <v>2019</v>
      </c>
      <c r="C1125" s="2">
        <v>43526</v>
      </c>
      <c r="D1125" s="1" t="s">
        <v>19</v>
      </c>
      <c r="E1125" s="80" t="s">
        <v>62</v>
      </c>
      <c r="F1125" t="s">
        <v>539</v>
      </c>
      <c r="G1125" t="s">
        <v>21</v>
      </c>
      <c r="H1125" t="s">
        <v>22</v>
      </c>
      <c r="I1125" s="10">
        <f>(C1125-VLOOKUP(G1125,Riders!$A$2:$E$7777,4,FALSE))/365</f>
        <v>25.978082191780821</v>
      </c>
      <c r="J1125">
        <v>2</v>
      </c>
      <c r="K1125">
        <v>2</v>
      </c>
      <c r="L1125" s="15">
        <v>10.156000000000001</v>
      </c>
      <c r="M1125" s="126">
        <f>IF(L1125="","",3.6*200/(L1125))</f>
        <v>70.894052776683736</v>
      </c>
      <c r="N1125">
        <v>2</v>
      </c>
      <c r="O1125">
        <v>9.9640000000000004</v>
      </c>
      <c r="P1125" s="126">
        <f>IF(O1125="","",3.6*200/(O1125))</f>
        <v>72.260136491368925</v>
      </c>
      <c r="S1125" s="126" t="str">
        <f>IF(R1125="","",3.6*200/(R1125))</f>
        <v/>
      </c>
    </row>
    <row r="1126" spans="1:19">
      <c r="A1126" s="1" t="s">
        <v>279</v>
      </c>
      <c r="B1126" s="1">
        <v>2019</v>
      </c>
      <c r="C1126" s="2">
        <v>43526</v>
      </c>
      <c r="D1126" s="1" t="s">
        <v>19</v>
      </c>
      <c r="E1126" s="80" t="s">
        <v>62</v>
      </c>
      <c r="F1126" t="s">
        <v>540</v>
      </c>
      <c r="G1126" t="s">
        <v>200</v>
      </c>
      <c r="H1126" t="s">
        <v>44</v>
      </c>
      <c r="I1126" s="10">
        <f>(C1126-VLOOKUP(G1126,Riders!$A$2:$E$7777,4,FALSE))/365</f>
        <v>23.632876712328766</v>
      </c>
      <c r="J1126">
        <v>3</v>
      </c>
      <c r="K1126">
        <v>1</v>
      </c>
      <c r="L1126" s="15">
        <v>10.412000000000001</v>
      </c>
      <c r="M1126" s="126">
        <f>IF(L1126="","",3.6*200/(L1126))</f>
        <v>69.150979638878212</v>
      </c>
      <c r="N1126">
        <v>1</v>
      </c>
      <c r="O1126">
        <v>10.121</v>
      </c>
      <c r="P1126" s="126">
        <f>IF(O1126="","",3.6*200/(O1126))</f>
        <v>71.139215492540259</v>
      </c>
      <c r="S1126" s="126" t="str">
        <f>IF(R1126="","",3.6*200/(R1126))</f>
        <v/>
      </c>
    </row>
    <row r="1127" spans="1:19">
      <c r="A1127" s="1" t="s">
        <v>279</v>
      </c>
      <c r="B1127" s="1">
        <v>2019</v>
      </c>
      <c r="C1127" s="2">
        <v>43526</v>
      </c>
      <c r="D1127" s="1" t="s">
        <v>19</v>
      </c>
      <c r="E1127" s="80" t="s">
        <v>62</v>
      </c>
      <c r="F1127" t="s">
        <v>540</v>
      </c>
      <c r="G1127" t="s">
        <v>104</v>
      </c>
      <c r="H1127" t="s">
        <v>100</v>
      </c>
      <c r="I1127" s="10">
        <f>(C1127-VLOOKUP(G1127,Riders!$A$2:$E$7777,4,FALSE))/365</f>
        <v>26.536986301369861</v>
      </c>
      <c r="J1127">
        <v>4</v>
      </c>
      <c r="K1127">
        <v>2</v>
      </c>
      <c r="L1127" s="15" t="s">
        <v>534</v>
      </c>
      <c r="M1127" s="126"/>
      <c r="N1127">
        <v>2</v>
      </c>
      <c r="O1127">
        <v>10.162000000000001</v>
      </c>
      <c r="P1127" s="126">
        <f>IF(O1127="","",3.6*200/(O1127))</f>
        <v>70.852194449911423</v>
      </c>
      <c r="S1127" s="126" t="str">
        <f>IF(R1127="","",3.6*200/(R1127))</f>
        <v/>
      </c>
    </row>
    <row r="1128" spans="1:19">
      <c r="A1128" s="4" t="s">
        <v>224</v>
      </c>
      <c r="B1128" s="4">
        <v>2019</v>
      </c>
      <c r="C1128" s="5">
        <v>43492</v>
      </c>
      <c r="D1128" s="4" t="s">
        <v>64</v>
      </c>
      <c r="E1128" s="80" t="s">
        <v>533</v>
      </c>
      <c r="F1128">
        <v>7</v>
      </c>
      <c r="G1128" t="s">
        <v>52</v>
      </c>
      <c r="H1128" t="s">
        <v>40</v>
      </c>
      <c r="I1128" s="10">
        <f>(C1128-VLOOKUP(G1128,Riders!$A$2:$E$7777,4,FALSE))/365</f>
        <v>31.671232876712327</v>
      </c>
      <c r="J1128">
        <v>22</v>
      </c>
      <c r="K1128">
        <v>2</v>
      </c>
      <c r="L1128" s="15">
        <v>10.66</v>
      </c>
      <c r="M1128" s="126">
        <f>IF(L1128="","",3.6*200/(L1128))</f>
        <v>67.542213883677292</v>
      </c>
      <c r="P1128" s="126" t="str">
        <f>IF(O1128="","",3.6*200/(O1128))</f>
        <v/>
      </c>
      <c r="S1128" s="126" t="str">
        <f>IF(R1128="","",3.6*200/(R1128))</f>
        <v/>
      </c>
    </row>
    <row r="1129" spans="1:19">
      <c r="A1129" s="4" t="s">
        <v>224</v>
      </c>
      <c r="B1129" s="4">
        <v>2019</v>
      </c>
      <c r="C1129" s="5">
        <v>43492</v>
      </c>
      <c r="D1129" s="4" t="s">
        <v>64</v>
      </c>
      <c r="E1129" s="80" t="s">
        <v>533</v>
      </c>
      <c r="F1129">
        <v>1</v>
      </c>
      <c r="G1129" t="s">
        <v>203</v>
      </c>
      <c r="H1129" t="s">
        <v>100</v>
      </c>
      <c r="I1129" s="10">
        <f>(C1129-VLOOKUP(G1129,Riders!$A$2:$E$7777,4,FALSE))/365</f>
        <v>19.898630136986302</v>
      </c>
      <c r="J1129">
        <v>2</v>
      </c>
      <c r="K1129">
        <v>1</v>
      </c>
      <c r="L1129" s="15">
        <v>10.88</v>
      </c>
      <c r="M1129" s="126">
        <f>IF(L1129="","",3.6*200/(L1129))</f>
        <v>66.17647058823529</v>
      </c>
      <c r="P1129" s="126" t="str">
        <f>IF(O1129="","",3.6*200/(O1129))</f>
        <v/>
      </c>
      <c r="S1129" s="126" t="str">
        <f>IF(R1129="","",3.6*200/(R1129))</f>
        <v/>
      </c>
    </row>
    <row r="1130" spans="1:19">
      <c r="A1130" s="4" t="s">
        <v>224</v>
      </c>
      <c r="B1130" s="4">
        <v>2019</v>
      </c>
      <c r="C1130" s="5">
        <v>43492</v>
      </c>
      <c r="D1130" s="4" t="s">
        <v>64</v>
      </c>
      <c r="E1130" s="80" t="s">
        <v>533</v>
      </c>
      <c r="F1130">
        <v>1</v>
      </c>
      <c r="G1130" t="s">
        <v>43</v>
      </c>
      <c r="H1130" t="s">
        <v>44</v>
      </c>
      <c r="I1130" s="10">
        <f>(C1130-VLOOKUP(G1130,Riders!$A$2:$E$7777,4,FALSE))/365</f>
        <v>22.945205479452056</v>
      </c>
      <c r="J1130">
        <v>28</v>
      </c>
      <c r="K1130">
        <v>2</v>
      </c>
      <c r="L1130" s="15">
        <v>11.025</v>
      </c>
      <c r="M1130" s="126">
        <f>IF(L1130="","",3.6*200/(L1130))</f>
        <v>65.306122448979593</v>
      </c>
      <c r="P1130" s="126" t="str">
        <f>IF(O1130="","",3.6*200/(O1130))</f>
        <v/>
      </c>
      <c r="S1130" s="126" t="str">
        <f>IF(R1130="","",3.6*200/(R1130))</f>
        <v/>
      </c>
    </row>
    <row r="1131" spans="1:19">
      <c r="A1131" s="4" t="s">
        <v>224</v>
      </c>
      <c r="B1131" s="4">
        <v>2019</v>
      </c>
      <c r="C1131" s="5">
        <v>43492</v>
      </c>
      <c r="D1131" s="4" t="s">
        <v>64</v>
      </c>
      <c r="E1131" s="80" t="s">
        <v>533</v>
      </c>
      <c r="F1131">
        <v>2</v>
      </c>
      <c r="G1131" t="s">
        <v>94</v>
      </c>
      <c r="H1131" t="s">
        <v>26</v>
      </c>
      <c r="I1131" s="10">
        <f>(C1131-VLOOKUP(G1131,Riders!$A$2:$E$7777,4,FALSE))/365</f>
        <v>20.030136986301368</v>
      </c>
      <c r="J1131">
        <v>7</v>
      </c>
      <c r="K1131">
        <v>1</v>
      </c>
      <c r="L1131" s="15">
        <v>10.49</v>
      </c>
      <c r="M1131" s="126">
        <f>IF(L1131="","",3.6*200/(L1131))</f>
        <v>68.636796949475695</v>
      </c>
      <c r="P1131" s="126" t="str">
        <f>IF(O1131="","",3.6*200/(O1131))</f>
        <v/>
      </c>
      <c r="S1131" s="126" t="str">
        <f>IF(R1131="","",3.6*200/(R1131))</f>
        <v/>
      </c>
    </row>
    <row r="1132" spans="1:19">
      <c r="A1132" s="4" t="s">
        <v>224</v>
      </c>
      <c r="B1132" s="4">
        <v>2019</v>
      </c>
      <c r="C1132" s="5">
        <v>43492</v>
      </c>
      <c r="D1132" s="4" t="s">
        <v>64</v>
      </c>
      <c r="E1132" s="80" t="s">
        <v>533</v>
      </c>
      <c r="F1132">
        <v>2</v>
      </c>
      <c r="G1132" t="s">
        <v>206</v>
      </c>
      <c r="H1132" t="s">
        <v>56</v>
      </c>
      <c r="I1132" s="10">
        <f>(C1132-VLOOKUP(G1132,Riders!$A$2:$E$7777,4,FALSE))/365</f>
        <v>25.347945205479451</v>
      </c>
      <c r="J1132">
        <v>27</v>
      </c>
      <c r="K1132">
        <v>2</v>
      </c>
      <c r="L1132" s="15">
        <v>10.532999999999999</v>
      </c>
      <c r="M1132" s="126">
        <f>IF(L1132="","",3.6*200/(L1132))</f>
        <v>68.356593563087443</v>
      </c>
      <c r="P1132" s="126" t="str">
        <f>IF(O1132="","",3.6*200/(O1132))</f>
        <v/>
      </c>
      <c r="S1132" s="126" t="str">
        <f>IF(R1132="","",3.6*200/(R1132))</f>
        <v/>
      </c>
    </row>
    <row r="1133" spans="1:19">
      <c r="A1133" s="4" t="s">
        <v>224</v>
      </c>
      <c r="B1133" s="4">
        <v>2019</v>
      </c>
      <c r="C1133" s="5">
        <v>43492</v>
      </c>
      <c r="D1133" s="4" t="s">
        <v>64</v>
      </c>
      <c r="E1133" s="80" t="s">
        <v>533</v>
      </c>
      <c r="F1133">
        <v>3</v>
      </c>
      <c r="G1133" t="s">
        <v>229</v>
      </c>
      <c r="H1133" t="s">
        <v>100</v>
      </c>
      <c r="I1133" s="10">
        <f>(C1133-VLOOKUP(G1133,Riders!$A$2:$E$7777,4,FALSE))/365</f>
        <v>23.827397260273973</v>
      </c>
      <c r="J1133">
        <v>1</v>
      </c>
      <c r="K1133">
        <v>1</v>
      </c>
      <c r="L1133" s="15">
        <v>10.32</v>
      </c>
      <c r="M1133" s="126">
        <f>IF(L1133="","",3.6*200/(L1133))</f>
        <v>69.767441860465112</v>
      </c>
      <c r="P1133" s="126" t="str">
        <f>IF(O1133="","",3.6*200/(O1133))</f>
        <v/>
      </c>
      <c r="S1133" s="126" t="str">
        <f>IF(R1133="","",3.6*200/(R1133))</f>
        <v/>
      </c>
    </row>
    <row r="1134" spans="1:19">
      <c r="A1134" s="4" t="s">
        <v>224</v>
      </c>
      <c r="B1134" s="4">
        <v>2019</v>
      </c>
      <c r="C1134" s="5">
        <v>43492</v>
      </c>
      <c r="D1134" s="4" t="s">
        <v>64</v>
      </c>
      <c r="E1134" s="80" t="s">
        <v>533</v>
      </c>
      <c r="F1134">
        <v>3</v>
      </c>
      <c r="G1134" t="s">
        <v>787</v>
      </c>
      <c r="H1134" t="s">
        <v>196</v>
      </c>
      <c r="I1134" s="10">
        <f>(C1134-VLOOKUP(G1134,Riders!$A$2:$E$7777,4,FALSE))/365</f>
        <v>24.912328767123288</v>
      </c>
      <c r="J1134">
        <v>26</v>
      </c>
      <c r="K1134">
        <v>2</v>
      </c>
      <c r="L1134" s="15">
        <v>10.374000000000001</v>
      </c>
      <c r="M1134" s="126">
        <f>IF(L1134="","",3.6*200/(L1134))</f>
        <v>69.40427993059572</v>
      </c>
      <c r="P1134" s="126" t="str">
        <f>IF(O1134="","",3.6*200/(O1134))</f>
        <v/>
      </c>
      <c r="S1134" s="126" t="str">
        <f>IF(R1134="","",3.6*200/(R1134))</f>
        <v/>
      </c>
    </row>
    <row r="1135" spans="1:19">
      <c r="A1135" s="4" t="s">
        <v>224</v>
      </c>
      <c r="B1135" s="4">
        <v>2019</v>
      </c>
      <c r="C1135" s="5">
        <v>43492</v>
      </c>
      <c r="D1135" s="4" t="s">
        <v>64</v>
      </c>
      <c r="E1135" s="80" t="s">
        <v>533</v>
      </c>
      <c r="F1135">
        <v>4</v>
      </c>
      <c r="G1135" t="s">
        <v>199</v>
      </c>
      <c r="H1135" t="s">
        <v>37</v>
      </c>
      <c r="I1135" s="10">
        <f>(C1135-VLOOKUP(G1135,Riders!$A$2:$E$7777,4,FALSE))/365</f>
        <v>24.243835616438357</v>
      </c>
      <c r="J1135">
        <v>3</v>
      </c>
      <c r="K1135">
        <v>1</v>
      </c>
      <c r="L1135" s="15">
        <v>10.226000000000001</v>
      </c>
      <c r="M1135" s="126">
        <f>IF(L1135="","",3.6*200/(L1135))</f>
        <v>70.408761979268519</v>
      </c>
      <c r="P1135" s="126" t="str">
        <f>IF(O1135="","",3.6*200/(O1135))</f>
        <v/>
      </c>
      <c r="S1135" s="126" t="str">
        <f>IF(R1135="","",3.6*200/(R1135))</f>
        <v/>
      </c>
    </row>
    <row r="1136" spans="1:19">
      <c r="A1136" s="4" t="s">
        <v>224</v>
      </c>
      <c r="B1136" s="4">
        <v>2019</v>
      </c>
      <c r="C1136" s="5">
        <v>43492</v>
      </c>
      <c r="D1136" s="4" t="s">
        <v>64</v>
      </c>
      <c r="E1136" s="80" t="s">
        <v>533</v>
      </c>
      <c r="F1136">
        <v>4</v>
      </c>
      <c r="G1136" t="s">
        <v>239</v>
      </c>
      <c r="H1136" t="s">
        <v>33</v>
      </c>
      <c r="I1136" s="10">
        <f>(C1136-VLOOKUP(G1136,Riders!$A$2:$E$7777,4,FALSE))/365</f>
        <v>20.142465753424659</v>
      </c>
      <c r="J1136">
        <v>25</v>
      </c>
      <c r="K1136">
        <v>2</v>
      </c>
      <c r="L1136" s="15">
        <v>10.326000000000001</v>
      </c>
      <c r="M1136" s="126">
        <f>IF(L1136="","",3.6*200/(L1136))</f>
        <v>69.726902963393371</v>
      </c>
      <c r="P1136" s="126" t="str">
        <f>IF(O1136="","",3.6*200/(O1136))</f>
        <v/>
      </c>
      <c r="S1136" s="126" t="str">
        <f>IF(R1136="","",3.6*200/(R1136))</f>
        <v/>
      </c>
    </row>
    <row r="1137" spans="1:19">
      <c r="A1137" s="4" t="s">
        <v>224</v>
      </c>
      <c r="B1137" s="4">
        <v>2019</v>
      </c>
      <c r="C1137" s="5">
        <v>43492</v>
      </c>
      <c r="D1137" s="4" t="s">
        <v>64</v>
      </c>
      <c r="E1137" s="80" t="s">
        <v>533</v>
      </c>
      <c r="F1137">
        <v>5</v>
      </c>
      <c r="G1137" t="s">
        <v>181</v>
      </c>
      <c r="H1137" t="s">
        <v>32</v>
      </c>
      <c r="I1137" s="10">
        <f>(C1137-VLOOKUP(G1137,Riders!$A$2:$E$7777,4,FALSE))/365</f>
        <v>27.586301369863012</v>
      </c>
      <c r="J1137">
        <v>10</v>
      </c>
      <c r="K1137">
        <v>1</v>
      </c>
      <c r="L1137" s="15">
        <v>10.403</v>
      </c>
      <c r="M1137" s="126">
        <f>IF(L1137="","",3.6*200/(L1137))</f>
        <v>69.210804575603191</v>
      </c>
      <c r="P1137" s="126" t="str">
        <f>IF(O1137="","",3.6*200/(O1137))</f>
        <v/>
      </c>
      <c r="S1137" s="126" t="str">
        <f>IF(R1137="","",3.6*200/(R1137))</f>
        <v/>
      </c>
    </row>
    <row r="1138" spans="1:19">
      <c r="A1138" s="4" t="s">
        <v>224</v>
      </c>
      <c r="B1138" s="4">
        <v>2019</v>
      </c>
      <c r="C1138" s="5">
        <v>43492</v>
      </c>
      <c r="D1138" s="4" t="s">
        <v>64</v>
      </c>
      <c r="E1138" s="80" t="s">
        <v>533</v>
      </c>
      <c r="F1138">
        <v>5</v>
      </c>
      <c r="G1138" t="s">
        <v>246</v>
      </c>
      <c r="H1138" t="s">
        <v>33</v>
      </c>
      <c r="I1138" s="10">
        <f>(C1138-VLOOKUP(G1138,Riders!$A$2:$E$7777,4,FALSE))/365</f>
        <v>23.536986301369861</v>
      </c>
      <c r="J1138">
        <v>24</v>
      </c>
      <c r="K1138">
        <v>2</v>
      </c>
      <c r="L1138" s="15">
        <v>10.498000000000001</v>
      </c>
      <c r="M1138" s="126">
        <f>IF(L1138="","",3.6*200/(L1138))</f>
        <v>68.584492284244604</v>
      </c>
      <c r="P1138" s="126" t="str">
        <f>IF(O1138="","",3.6*200/(O1138))</f>
        <v/>
      </c>
      <c r="S1138" s="126" t="str">
        <f>IF(R1138="","",3.6*200/(R1138))</f>
        <v/>
      </c>
    </row>
    <row r="1139" spans="1:19">
      <c r="A1139" s="4" t="s">
        <v>224</v>
      </c>
      <c r="B1139" s="4">
        <v>2019</v>
      </c>
      <c r="C1139" s="5">
        <v>43492</v>
      </c>
      <c r="D1139" s="4" t="s">
        <v>64</v>
      </c>
      <c r="E1139" s="80" t="s">
        <v>533</v>
      </c>
      <c r="F1139">
        <v>6</v>
      </c>
      <c r="G1139" t="s">
        <v>255</v>
      </c>
      <c r="H1139" t="s">
        <v>30</v>
      </c>
      <c r="I1139" s="10">
        <f>(C1139-VLOOKUP(G1139,Riders!$A$2:$E$7777,4,FALSE))/365</f>
        <v>29.084931506849315</v>
      </c>
      <c r="J1139">
        <v>11</v>
      </c>
      <c r="K1139">
        <v>1</v>
      </c>
      <c r="L1139" s="15">
        <v>10.689</v>
      </c>
      <c r="M1139" s="126">
        <f>IF(L1139="","",3.6*200/(L1139))</f>
        <v>67.358967162503504</v>
      </c>
      <c r="P1139" s="126" t="str">
        <f>IF(O1139="","",3.6*200/(O1139))</f>
        <v/>
      </c>
      <c r="S1139" s="126" t="str">
        <f>IF(R1139="","",3.6*200/(R1139))</f>
        <v/>
      </c>
    </row>
    <row r="1140" spans="1:19">
      <c r="A1140" s="4" t="s">
        <v>224</v>
      </c>
      <c r="B1140" s="4">
        <v>2019</v>
      </c>
      <c r="C1140" s="5">
        <v>43492</v>
      </c>
      <c r="D1140" s="4" t="s">
        <v>64</v>
      </c>
      <c r="E1140" s="80" t="s">
        <v>533</v>
      </c>
      <c r="F1140">
        <v>6</v>
      </c>
      <c r="G1140" t="s">
        <v>908</v>
      </c>
      <c r="H1140" t="s">
        <v>56</v>
      </c>
      <c r="I1140" s="10">
        <f>(C1140-VLOOKUP(G1140,Riders!$A$2:$E$7777,4,FALSE))/365</f>
        <v>20.561643835616437</v>
      </c>
      <c r="J1140">
        <v>23</v>
      </c>
      <c r="K1140">
        <v>2</v>
      </c>
      <c r="L1140" s="15">
        <v>10.692</v>
      </c>
      <c r="M1140" s="126">
        <f>IF(L1140="","",3.6*200/(L1140))</f>
        <v>67.340067340067336</v>
      </c>
      <c r="P1140" s="126" t="str">
        <f>IF(O1140="","",3.6*200/(O1140))</f>
        <v/>
      </c>
      <c r="S1140" s="126" t="str">
        <f>IF(R1140="","",3.6*200/(R1140))</f>
        <v/>
      </c>
    </row>
    <row r="1141" spans="1:19">
      <c r="A1141" s="4" t="s">
        <v>224</v>
      </c>
      <c r="B1141" s="4">
        <v>2019</v>
      </c>
      <c r="C1141" s="5">
        <v>43492</v>
      </c>
      <c r="D1141" s="4" t="s">
        <v>64</v>
      </c>
      <c r="E1141" s="80" t="s">
        <v>533</v>
      </c>
      <c r="F1141">
        <v>7</v>
      </c>
      <c r="G1141" t="s">
        <v>237</v>
      </c>
      <c r="H1141" t="s">
        <v>196</v>
      </c>
      <c r="I1141" s="10">
        <f>(C1141-VLOOKUP(G1141,Riders!$A$2:$E$7777,4,FALSE))/365</f>
        <v>31.364383561643837</v>
      </c>
      <c r="J1141">
        <v>12</v>
      </c>
      <c r="K1141">
        <v>1</v>
      </c>
      <c r="L1141" s="15">
        <v>10.563000000000001</v>
      </c>
      <c r="M1141" s="126">
        <f>IF(L1141="","",3.6*200/(L1141))</f>
        <v>68.162453848338529</v>
      </c>
      <c r="P1141" s="126" t="str">
        <f>IF(O1141="","",3.6*200/(O1141))</f>
        <v/>
      </c>
      <c r="S1141" s="126" t="str">
        <f>IF(R1141="","",3.6*200/(R1141))</f>
        <v/>
      </c>
    </row>
    <row r="1142" spans="1:19">
      <c r="A1142" s="4" t="s">
        <v>224</v>
      </c>
      <c r="B1142" s="4">
        <v>2019</v>
      </c>
      <c r="C1142" s="5">
        <v>43492</v>
      </c>
      <c r="D1142" s="4" t="s">
        <v>64</v>
      </c>
      <c r="E1142" s="80" t="s">
        <v>533</v>
      </c>
      <c r="F1142">
        <v>8</v>
      </c>
      <c r="G1142" t="s">
        <v>38</v>
      </c>
      <c r="H1142" t="s">
        <v>28</v>
      </c>
      <c r="I1142" s="10">
        <f>(C1142-VLOOKUP(G1142,Riders!$A$2:$E$7777,4,FALSE))/365</f>
        <v>23.032876712328768</v>
      </c>
      <c r="J1142">
        <v>13</v>
      </c>
      <c r="K1142">
        <v>1</v>
      </c>
      <c r="L1142" s="15">
        <v>10.55</v>
      </c>
      <c r="M1142" s="126">
        <f>IF(L1142="","",3.6*200/(L1142))</f>
        <v>68.246445497630333</v>
      </c>
      <c r="P1142" s="126" t="str">
        <f>IF(O1142="","",3.6*200/(O1142))</f>
        <v/>
      </c>
      <c r="S1142" s="126" t="str">
        <f>IF(R1142="","",3.6*200/(R1142))</f>
        <v/>
      </c>
    </row>
    <row r="1143" spans="1:19">
      <c r="A1143" s="4" t="s">
        <v>224</v>
      </c>
      <c r="B1143" s="4">
        <v>2019</v>
      </c>
      <c r="C1143" s="5">
        <v>43492</v>
      </c>
      <c r="D1143" s="4" t="s">
        <v>64</v>
      </c>
      <c r="E1143" s="80" t="s">
        <v>533</v>
      </c>
      <c r="F1143">
        <v>8</v>
      </c>
      <c r="G1143" t="s">
        <v>57</v>
      </c>
      <c r="H1143" t="s">
        <v>35</v>
      </c>
      <c r="I1143" s="10">
        <f>(C1143-VLOOKUP(G1143,Riders!$A$2:$E$7777,4,FALSE))/365</f>
        <v>25.208219178082192</v>
      </c>
      <c r="J1143">
        <v>21</v>
      </c>
      <c r="K1143">
        <v>2</v>
      </c>
      <c r="L1143" s="15">
        <v>10.582000000000001</v>
      </c>
      <c r="M1143" s="126">
        <f>IF(L1143="","",3.6*200/(L1143))</f>
        <v>68.040068040068036</v>
      </c>
      <c r="P1143" s="126" t="str">
        <f>IF(O1143="","",3.6*200/(O1143))</f>
        <v/>
      </c>
      <c r="S1143" s="126" t="str">
        <f>IF(R1143="","",3.6*200/(R1143))</f>
        <v/>
      </c>
    </row>
    <row r="1144" spans="1:19">
      <c r="A1144" s="4" t="s">
        <v>224</v>
      </c>
      <c r="B1144" s="4">
        <v>2019</v>
      </c>
      <c r="C1144" s="5">
        <v>43492</v>
      </c>
      <c r="D1144" s="4" t="s">
        <v>64</v>
      </c>
      <c r="E1144" s="80" t="s">
        <v>533</v>
      </c>
      <c r="F1144">
        <v>9</v>
      </c>
      <c r="G1144" t="s">
        <v>217</v>
      </c>
      <c r="H1144" t="s">
        <v>226</v>
      </c>
      <c r="I1144" s="10">
        <f>(C1144-VLOOKUP(G1144,Riders!$A$2:$E$7777,4,FALSE))/365</f>
        <v>35.457534246575342</v>
      </c>
      <c r="J1144">
        <v>8</v>
      </c>
      <c r="K1144">
        <v>1</v>
      </c>
      <c r="L1144" s="15">
        <v>10.473000000000001</v>
      </c>
      <c r="M1144" s="126">
        <f>IF(L1144="","",3.6*200/(L1144))</f>
        <v>68.74820968203953</v>
      </c>
      <c r="P1144" s="126" t="str">
        <f>IF(O1144="","",3.6*200/(O1144))</f>
        <v/>
      </c>
      <c r="S1144" s="126" t="str">
        <f>IF(R1144="","",3.6*200/(R1144))</f>
        <v/>
      </c>
    </row>
    <row r="1145" spans="1:19">
      <c r="A1145" s="4" t="s">
        <v>224</v>
      </c>
      <c r="B1145" s="4">
        <v>2019</v>
      </c>
      <c r="C1145" s="5">
        <v>43492</v>
      </c>
      <c r="D1145" s="4" t="s">
        <v>64</v>
      </c>
      <c r="E1145" s="80" t="s">
        <v>533</v>
      </c>
      <c r="F1145">
        <v>9</v>
      </c>
      <c r="G1145" t="s">
        <v>141</v>
      </c>
      <c r="H1145" t="s">
        <v>93</v>
      </c>
      <c r="I1145" s="10">
        <f>(C1145-VLOOKUP(G1145,Riders!$A$2:$E$7777,4,FALSE))/365</f>
        <v>23.81917808219178</v>
      </c>
      <c r="J1145">
        <v>17</v>
      </c>
      <c r="K1145">
        <v>2</v>
      </c>
      <c r="L1145" s="15">
        <v>10.566000000000001</v>
      </c>
      <c r="M1145" s="126">
        <f>IF(L1145="","",3.6*200/(L1145))</f>
        <v>68.143100511073243</v>
      </c>
      <c r="P1145" s="126" t="str">
        <f>IF(O1145="","",3.6*200/(O1145))</f>
        <v/>
      </c>
      <c r="S1145" s="126" t="str">
        <f>IF(R1145="","",3.6*200/(R1145))</f>
        <v/>
      </c>
    </row>
    <row r="1146" spans="1:19">
      <c r="A1146" s="4" t="s">
        <v>224</v>
      </c>
      <c r="B1146" s="4">
        <v>2019</v>
      </c>
      <c r="C1146" s="5">
        <v>43492</v>
      </c>
      <c r="D1146" s="4" t="s">
        <v>64</v>
      </c>
      <c r="E1146" s="80" t="s">
        <v>533</v>
      </c>
      <c r="F1146">
        <v>10</v>
      </c>
      <c r="G1146" t="s">
        <v>172</v>
      </c>
      <c r="H1146" t="s">
        <v>35</v>
      </c>
      <c r="I1146" s="10">
        <f>(C1146-VLOOKUP(G1146,Riders!$A$2:$E$7777,4,FALSE))/365</f>
        <v>28.717808219178082</v>
      </c>
      <c r="J1146">
        <v>14</v>
      </c>
      <c r="K1146">
        <v>1</v>
      </c>
      <c r="L1146" s="15">
        <v>10.704000000000001</v>
      </c>
      <c r="M1146" s="126">
        <f>IF(L1146="","",3.6*200/(L1146))</f>
        <v>67.264573991031384</v>
      </c>
      <c r="P1146" s="126" t="str">
        <f>IF(O1146="","",3.6*200/(O1146))</f>
        <v/>
      </c>
      <c r="S1146" s="126" t="str">
        <f>IF(R1146="","",3.6*200/(R1146))</f>
        <v/>
      </c>
    </row>
    <row r="1147" spans="1:19">
      <c r="A1147" s="4" t="s">
        <v>224</v>
      </c>
      <c r="B1147" s="4">
        <v>2019</v>
      </c>
      <c r="C1147" s="5">
        <v>43492</v>
      </c>
      <c r="D1147" s="4" t="s">
        <v>64</v>
      </c>
      <c r="E1147" s="80" t="s">
        <v>533</v>
      </c>
      <c r="F1147">
        <v>10</v>
      </c>
      <c r="G1147" t="s">
        <v>219</v>
      </c>
      <c r="H1147" t="s">
        <v>225</v>
      </c>
      <c r="I1147" s="10">
        <f>(C1147-VLOOKUP(G1147,Riders!$A$2:$E$7777,4,FALSE))/365</f>
        <v>33.991780821917807</v>
      </c>
      <c r="J1147">
        <v>20</v>
      </c>
      <c r="K1147">
        <v>2</v>
      </c>
      <c r="L1147" s="15">
        <v>10.713000000000001</v>
      </c>
      <c r="M1147" s="126">
        <f>IF(L1147="","",3.6*200/(L1147))</f>
        <v>67.208064967796133</v>
      </c>
      <c r="P1147" s="126" t="str">
        <f>IF(O1147="","",3.6*200/(O1147))</f>
        <v/>
      </c>
      <c r="S1147" s="126" t="str">
        <f>IF(R1147="","",3.6*200/(R1147))</f>
        <v/>
      </c>
    </row>
    <row r="1148" spans="1:19">
      <c r="A1148" s="4" t="s">
        <v>224</v>
      </c>
      <c r="B1148" s="4">
        <v>2019</v>
      </c>
      <c r="C1148" s="5">
        <v>43492</v>
      </c>
      <c r="D1148" s="4" t="s">
        <v>64</v>
      </c>
      <c r="E1148" s="80" t="s">
        <v>533</v>
      </c>
      <c r="F1148">
        <v>11</v>
      </c>
      <c r="G1148" t="s">
        <v>256</v>
      </c>
      <c r="H1148" t="s">
        <v>254</v>
      </c>
      <c r="I1148" s="10">
        <f>(C1148-VLOOKUP(G1148,Riders!$A$2:$E$7777,4,FALSE))/365</f>
        <v>21.372602739726027</v>
      </c>
      <c r="J1148">
        <v>16</v>
      </c>
      <c r="K1148">
        <v>1</v>
      </c>
      <c r="L1148" s="15">
        <v>10.566000000000001</v>
      </c>
      <c r="M1148" s="126">
        <f>IF(L1148="","",3.6*200/(L1148))</f>
        <v>68.143100511073243</v>
      </c>
      <c r="P1148" s="126" t="str">
        <f>IF(O1148="","",3.6*200/(O1148))</f>
        <v/>
      </c>
      <c r="S1148" s="126" t="str">
        <f>IF(R1148="","",3.6*200/(R1148))</f>
        <v/>
      </c>
    </row>
    <row r="1149" spans="1:19">
      <c r="A1149" s="4" t="s">
        <v>224</v>
      </c>
      <c r="B1149" s="4">
        <v>2019</v>
      </c>
      <c r="C1149" s="5">
        <v>43492</v>
      </c>
      <c r="D1149" s="4" t="s">
        <v>64</v>
      </c>
      <c r="E1149" s="80" t="s">
        <v>533</v>
      </c>
      <c r="F1149">
        <v>11</v>
      </c>
      <c r="G1149" t="s">
        <v>770</v>
      </c>
      <c r="H1149" t="s">
        <v>44</v>
      </c>
      <c r="I1149" s="10">
        <f>(C1149-VLOOKUP(G1149,Riders!$A$2:$E$7777,4,FALSE))/365</f>
        <v>31.715068493150685</v>
      </c>
      <c r="J1149">
        <v>18</v>
      </c>
      <c r="K1149">
        <v>2</v>
      </c>
      <c r="L1149" s="15">
        <v>11.066000000000001</v>
      </c>
      <c r="M1149" s="126">
        <f>IF(L1149="","",3.6*200/(L1149))</f>
        <v>65.064160491595871</v>
      </c>
      <c r="P1149" s="126" t="str">
        <f>IF(O1149="","",3.6*200/(O1149))</f>
        <v/>
      </c>
      <c r="S1149" s="126" t="str">
        <f>IF(R1149="","",3.6*200/(R1149))</f>
        <v/>
      </c>
    </row>
    <row r="1150" spans="1:19">
      <c r="A1150" s="4" t="s">
        <v>224</v>
      </c>
      <c r="B1150" s="4">
        <v>2019</v>
      </c>
      <c r="C1150" s="5">
        <v>43492</v>
      </c>
      <c r="D1150" s="4" t="s">
        <v>64</v>
      </c>
      <c r="E1150" s="80" t="s">
        <v>533</v>
      </c>
      <c r="F1150">
        <v>12</v>
      </c>
      <c r="G1150" t="s">
        <v>191</v>
      </c>
      <c r="H1150" t="s">
        <v>30</v>
      </c>
      <c r="I1150" s="10">
        <f>(C1150-VLOOKUP(G1150,Riders!$A$2:$E$7777,4,FALSE))/365</f>
        <v>33.027397260273972</v>
      </c>
      <c r="J1150">
        <v>15</v>
      </c>
      <c r="K1150">
        <v>1</v>
      </c>
      <c r="L1150" s="15">
        <v>10.701000000000001</v>
      </c>
      <c r="M1150" s="126">
        <f>IF(L1150="","",3.6*200/(L1150))</f>
        <v>67.283431455004205</v>
      </c>
      <c r="P1150" s="126" t="str">
        <f>IF(O1150="","",3.6*200/(O1150))</f>
        <v/>
      </c>
      <c r="S1150" s="126" t="str">
        <f>IF(R1150="","",3.6*200/(R1150))</f>
        <v/>
      </c>
    </row>
    <row r="1151" spans="1:19">
      <c r="A1151" s="4" t="s">
        <v>224</v>
      </c>
      <c r="B1151" s="4">
        <v>2019</v>
      </c>
      <c r="C1151" s="5">
        <v>43492</v>
      </c>
      <c r="D1151" s="4" t="s">
        <v>64</v>
      </c>
      <c r="E1151" s="80" t="s">
        <v>533</v>
      </c>
      <c r="F1151">
        <v>12</v>
      </c>
      <c r="G1151" t="s">
        <v>39</v>
      </c>
      <c r="H1151" t="s">
        <v>40</v>
      </c>
      <c r="I1151" s="10">
        <f>(C1151-VLOOKUP(G1151,Riders!$A$2:$E$7777,4,FALSE))/365</f>
        <v>25.983561643835618</v>
      </c>
      <c r="J1151">
        <v>19</v>
      </c>
      <c r="K1151">
        <v>2</v>
      </c>
      <c r="L1151" s="15">
        <v>10.853</v>
      </c>
      <c r="M1151" s="126">
        <f>IF(L1151="","",3.6*200/(L1151))</f>
        <v>66.341103842255606</v>
      </c>
      <c r="P1151" s="126" t="str">
        <f>IF(O1151="","",3.6*200/(O1151))</f>
        <v/>
      </c>
      <c r="S1151" s="126" t="str">
        <f>IF(R1151="","",3.6*200/(R1151))</f>
        <v/>
      </c>
    </row>
    <row r="1152" spans="1:19">
      <c r="A1152" s="4" t="s">
        <v>224</v>
      </c>
      <c r="B1152" s="4">
        <v>2019</v>
      </c>
      <c r="C1152" s="5">
        <v>43492</v>
      </c>
      <c r="D1152" s="4" t="s">
        <v>64</v>
      </c>
      <c r="E1152" s="80" t="s">
        <v>536</v>
      </c>
      <c r="F1152">
        <v>1</v>
      </c>
      <c r="G1152" t="s">
        <v>310</v>
      </c>
      <c r="H1152" t="s">
        <v>102</v>
      </c>
      <c r="I1152" s="10">
        <f>(C1152-VLOOKUP(G1152,Riders!$A$2:$E$7777,4,FALSE))/365</f>
        <v>27.684931506849313</v>
      </c>
      <c r="J1152">
        <v>5</v>
      </c>
      <c r="K1152">
        <v>1</v>
      </c>
      <c r="L1152" s="15">
        <v>10.849</v>
      </c>
      <c r="M1152" s="126">
        <f>IF(L1152="","",3.6*200/(L1152))</f>
        <v>66.36556364641902</v>
      </c>
      <c r="P1152" s="126" t="str">
        <f>IF(O1152="","",3.6*200/(O1152))</f>
        <v/>
      </c>
      <c r="S1152" s="126" t="str">
        <f>IF(R1152="","",3.6*200/(R1152))</f>
        <v/>
      </c>
    </row>
    <row r="1153" spans="1:19">
      <c r="A1153" s="4" t="s">
        <v>224</v>
      </c>
      <c r="B1153" s="4">
        <v>2019</v>
      </c>
      <c r="C1153" s="5">
        <v>43492</v>
      </c>
      <c r="D1153" s="4" t="s">
        <v>64</v>
      </c>
      <c r="E1153" s="80" t="s">
        <v>536</v>
      </c>
      <c r="F1153">
        <v>1</v>
      </c>
      <c r="G1153" t="s">
        <v>191</v>
      </c>
      <c r="H1153" t="s">
        <v>30</v>
      </c>
      <c r="I1153" s="10">
        <f>(C1153-VLOOKUP(G1153,Riders!$A$2:$E$7777,4,FALSE))/365</f>
        <v>33.027397260273972</v>
      </c>
      <c r="J1153">
        <v>15</v>
      </c>
      <c r="K1153">
        <v>2</v>
      </c>
      <c r="L1153" s="15">
        <v>10.870000000000001</v>
      </c>
      <c r="M1153" s="126">
        <f>IF(L1153="","",3.6*200/(L1153))</f>
        <v>66.237350505979748</v>
      </c>
      <c r="P1153" s="126" t="str">
        <f>IF(O1153="","",3.6*200/(O1153))</f>
        <v/>
      </c>
      <c r="S1153" s="126" t="str">
        <f>IF(R1153="","",3.6*200/(R1153))</f>
        <v/>
      </c>
    </row>
    <row r="1154" spans="1:19">
      <c r="A1154" s="4" t="s">
        <v>224</v>
      </c>
      <c r="B1154" s="4">
        <v>2019</v>
      </c>
      <c r="C1154" s="5">
        <v>43492</v>
      </c>
      <c r="D1154" s="4" t="s">
        <v>64</v>
      </c>
      <c r="E1154" s="80" t="s">
        <v>536</v>
      </c>
      <c r="F1154">
        <v>2</v>
      </c>
      <c r="G1154" t="s">
        <v>126</v>
      </c>
      <c r="H1154" t="s">
        <v>102</v>
      </c>
      <c r="I1154" s="10">
        <f>(C1154-VLOOKUP(G1154,Riders!$A$2:$E$7777,4,FALSE))/365</f>
        <v>20.358904109589041</v>
      </c>
      <c r="J1154">
        <v>6</v>
      </c>
      <c r="K1154">
        <v>1</v>
      </c>
      <c r="L1154" s="15">
        <v>10.147</v>
      </c>
      <c r="M1154" s="126">
        <f>IF(L1154="","",3.6*200/(L1154))</f>
        <v>70.956933083670052</v>
      </c>
      <c r="P1154" s="126" t="str">
        <f>IF(O1154="","",3.6*200/(O1154))</f>
        <v/>
      </c>
      <c r="S1154" s="126" t="str">
        <f>IF(R1154="","",3.6*200/(R1154))</f>
        <v/>
      </c>
    </row>
    <row r="1155" spans="1:19">
      <c r="A1155" s="4" t="s">
        <v>224</v>
      </c>
      <c r="B1155" s="4">
        <v>2019</v>
      </c>
      <c r="C1155" s="5">
        <v>43492</v>
      </c>
      <c r="D1155" s="4" t="s">
        <v>64</v>
      </c>
      <c r="E1155" s="80" t="s">
        <v>536</v>
      </c>
      <c r="F1155">
        <v>2</v>
      </c>
      <c r="G1155" t="s">
        <v>256</v>
      </c>
      <c r="H1155" t="s">
        <v>254</v>
      </c>
      <c r="I1155" s="10">
        <f>(C1155-VLOOKUP(G1155,Riders!$A$2:$E$7777,4,FALSE))/365</f>
        <v>21.372602739726027</v>
      </c>
      <c r="J1155">
        <v>16</v>
      </c>
      <c r="K1155">
        <v>2</v>
      </c>
      <c r="L1155" s="15">
        <v>10.668000000000001</v>
      </c>
      <c r="M1155" s="126">
        <f>IF(L1155="","",3.6*200/(L1155))</f>
        <v>67.491563554555668</v>
      </c>
      <c r="P1155" s="126" t="str">
        <f>IF(O1155="","",3.6*200/(O1155))</f>
        <v/>
      </c>
      <c r="S1155" s="126" t="str">
        <f>IF(R1155="","",3.6*200/(R1155))</f>
        <v/>
      </c>
    </row>
    <row r="1156" spans="1:19">
      <c r="A1156" s="4" t="s">
        <v>224</v>
      </c>
      <c r="B1156" s="4">
        <v>2019</v>
      </c>
      <c r="C1156" s="5">
        <v>43492</v>
      </c>
      <c r="D1156" s="4" t="s">
        <v>64</v>
      </c>
      <c r="E1156" s="80" t="s">
        <v>536</v>
      </c>
      <c r="F1156">
        <v>3</v>
      </c>
      <c r="G1156" t="s">
        <v>871</v>
      </c>
      <c r="H1156" t="s">
        <v>26</v>
      </c>
      <c r="I1156" s="10">
        <f>(C1156-VLOOKUP(G1156,Riders!$A$2:$E$7777,4,FALSE))/365</f>
        <v>31.013698630136986</v>
      </c>
      <c r="J1156">
        <v>4</v>
      </c>
      <c r="K1156">
        <v>1</v>
      </c>
      <c r="L1156" s="15">
        <v>10.294</v>
      </c>
      <c r="M1156" s="126">
        <f>IF(L1156="","",3.6*200/(L1156))</f>
        <v>69.943656498931418</v>
      </c>
      <c r="P1156" s="126" t="str">
        <f>IF(O1156="","",3.6*200/(O1156))</f>
        <v/>
      </c>
      <c r="S1156" s="126" t="str">
        <f>IF(R1156="","",3.6*200/(R1156))</f>
        <v/>
      </c>
    </row>
    <row r="1157" spans="1:19">
      <c r="A1157" s="4" t="s">
        <v>224</v>
      </c>
      <c r="B1157" s="4">
        <v>2019</v>
      </c>
      <c r="C1157" s="5">
        <v>43492</v>
      </c>
      <c r="D1157" s="4" t="s">
        <v>64</v>
      </c>
      <c r="E1157" s="80" t="s">
        <v>536</v>
      </c>
      <c r="F1157">
        <v>3</v>
      </c>
      <c r="G1157" t="s">
        <v>172</v>
      </c>
      <c r="H1157" t="s">
        <v>35</v>
      </c>
      <c r="I1157" s="10">
        <f>(C1157-VLOOKUP(G1157,Riders!$A$2:$E$7777,4,FALSE))/365</f>
        <v>28.717808219178082</v>
      </c>
      <c r="J1157">
        <v>14</v>
      </c>
      <c r="K1157">
        <v>2</v>
      </c>
      <c r="L1157" s="15">
        <v>10.373000000000001</v>
      </c>
      <c r="M1157" s="126">
        <f>IF(L1157="","",3.6*200/(L1157))</f>
        <v>69.410970789549779</v>
      </c>
      <c r="P1157" s="126" t="str">
        <f>IF(O1157="","",3.6*200/(O1157))</f>
        <v/>
      </c>
      <c r="S1157" s="126" t="str">
        <f>IF(R1157="","",3.6*200/(R1157))</f>
        <v/>
      </c>
    </row>
    <row r="1158" spans="1:19">
      <c r="A1158" s="4" t="s">
        <v>224</v>
      </c>
      <c r="B1158" s="4">
        <v>2019</v>
      </c>
      <c r="C1158" s="5">
        <v>43492</v>
      </c>
      <c r="D1158" s="4" t="s">
        <v>64</v>
      </c>
      <c r="E1158" s="80" t="s">
        <v>536</v>
      </c>
      <c r="F1158">
        <v>4</v>
      </c>
      <c r="G1158" t="s">
        <v>217</v>
      </c>
      <c r="H1158" t="s">
        <v>226</v>
      </c>
      <c r="I1158" s="10">
        <f>(C1158-VLOOKUP(G1158,Riders!$A$2:$E$7777,4,FALSE))/365</f>
        <v>35.457534246575342</v>
      </c>
      <c r="J1158">
        <v>8</v>
      </c>
      <c r="K1158">
        <v>1</v>
      </c>
      <c r="L1158" s="15">
        <v>10.561999999999999</v>
      </c>
      <c r="M1158" s="126">
        <f>IF(L1158="","",3.6*200/(L1158))</f>
        <v>68.168907403900775</v>
      </c>
      <c r="P1158" s="126" t="str">
        <f>IF(O1158="","",3.6*200/(O1158))</f>
        <v/>
      </c>
      <c r="S1158" s="126" t="str">
        <f>IF(R1158="","",3.6*200/(R1158))</f>
        <v/>
      </c>
    </row>
    <row r="1159" spans="1:19">
      <c r="A1159" s="4" t="s">
        <v>224</v>
      </c>
      <c r="B1159" s="4">
        <v>2019</v>
      </c>
      <c r="C1159" s="5">
        <v>43492</v>
      </c>
      <c r="D1159" s="4" t="s">
        <v>64</v>
      </c>
      <c r="E1159" s="80" t="s">
        <v>536</v>
      </c>
      <c r="F1159">
        <v>4</v>
      </c>
      <c r="G1159" t="s">
        <v>169</v>
      </c>
      <c r="H1159" t="s">
        <v>80</v>
      </c>
      <c r="I1159" s="10">
        <f>(C1159-VLOOKUP(G1159,Riders!$A$2:$E$7777,4,FALSE))/365</f>
        <v>28.589041095890412</v>
      </c>
      <c r="J1159">
        <v>9</v>
      </c>
      <c r="K1159">
        <v>2</v>
      </c>
      <c r="L1159" s="15">
        <v>10.607999999999999</v>
      </c>
      <c r="M1159" s="126">
        <f>IF(L1159="","",3.6*200/(L1159))</f>
        <v>67.873303167420829</v>
      </c>
      <c r="P1159" s="126" t="str">
        <f>IF(O1159="","",3.6*200/(O1159))</f>
        <v/>
      </c>
      <c r="S1159" s="126" t="str">
        <f>IF(R1159="","",3.6*200/(R1159))</f>
        <v/>
      </c>
    </row>
    <row r="1160" spans="1:19">
      <c r="A1160" s="4" t="s">
        <v>224</v>
      </c>
      <c r="B1160" s="4">
        <v>2019</v>
      </c>
      <c r="C1160" s="5">
        <v>43492</v>
      </c>
      <c r="D1160" s="4" t="s">
        <v>64</v>
      </c>
      <c r="E1160" s="80" t="s">
        <v>536</v>
      </c>
      <c r="F1160">
        <v>5</v>
      </c>
      <c r="G1160" t="s">
        <v>203</v>
      </c>
      <c r="H1160" t="s">
        <v>100</v>
      </c>
      <c r="I1160" s="10">
        <f>(C1160-VLOOKUP(G1160,Riders!$A$2:$E$7777,4,FALSE))/365</f>
        <v>19.898630136986302</v>
      </c>
      <c r="J1160">
        <v>2</v>
      </c>
      <c r="K1160">
        <v>1</v>
      </c>
      <c r="L1160" s="15">
        <v>10.622</v>
      </c>
      <c r="M1160" s="126">
        <f>IF(L1160="","",3.6*200/(L1160))</f>
        <v>67.783844850310672</v>
      </c>
      <c r="P1160" s="126" t="str">
        <f>IF(O1160="","",3.6*200/(O1160))</f>
        <v/>
      </c>
      <c r="S1160" s="126" t="str">
        <f>IF(R1160="","",3.6*200/(R1160))</f>
        <v/>
      </c>
    </row>
    <row r="1161" spans="1:19">
      <c r="A1161" s="4" t="s">
        <v>224</v>
      </c>
      <c r="B1161" s="4">
        <v>2019</v>
      </c>
      <c r="C1161" s="5">
        <v>43492</v>
      </c>
      <c r="D1161" s="4" t="s">
        <v>64</v>
      </c>
      <c r="E1161" s="80" t="s">
        <v>536</v>
      </c>
      <c r="F1161">
        <v>5</v>
      </c>
      <c r="G1161" t="s">
        <v>38</v>
      </c>
      <c r="H1161" t="s">
        <v>28</v>
      </c>
      <c r="I1161" s="10">
        <f>(C1161-VLOOKUP(G1161,Riders!$A$2:$E$7777,4,FALSE))/365</f>
        <v>23.032876712328768</v>
      </c>
      <c r="J1161">
        <v>13</v>
      </c>
      <c r="K1161">
        <v>2</v>
      </c>
      <c r="L1161" s="15">
        <v>10.675000000000001</v>
      </c>
      <c r="M1161" s="126">
        <f>IF(L1161="","",3.6*200/(L1161))</f>
        <v>67.447306791569076</v>
      </c>
      <c r="P1161" s="126" t="str">
        <f>IF(O1161="","",3.6*200/(O1161))</f>
        <v/>
      </c>
      <c r="S1161" s="126" t="str">
        <f>IF(R1161="","",3.6*200/(R1161))</f>
        <v/>
      </c>
    </row>
    <row r="1162" spans="1:19">
      <c r="A1162" s="4" t="s">
        <v>224</v>
      </c>
      <c r="B1162" s="4">
        <v>2019</v>
      </c>
      <c r="C1162" s="5">
        <v>43492</v>
      </c>
      <c r="D1162" s="4" t="s">
        <v>64</v>
      </c>
      <c r="E1162" s="80" t="s">
        <v>536</v>
      </c>
      <c r="F1162">
        <v>6</v>
      </c>
      <c r="G1162" t="s">
        <v>94</v>
      </c>
      <c r="H1162" t="s">
        <v>26</v>
      </c>
      <c r="I1162" s="10">
        <f>(C1162-VLOOKUP(G1162,Riders!$A$2:$E$7777,4,FALSE))/365</f>
        <v>20.030136986301368</v>
      </c>
      <c r="J1162">
        <v>7</v>
      </c>
      <c r="K1162">
        <v>1</v>
      </c>
      <c r="L1162" s="15">
        <v>10.343999999999999</v>
      </c>
      <c r="M1162" s="126">
        <f>IF(L1162="","",3.6*200/(L1162))</f>
        <v>69.60556844547564</v>
      </c>
      <c r="P1162" s="126" t="str">
        <f>IF(O1162="","",3.6*200/(O1162))</f>
        <v/>
      </c>
      <c r="S1162" s="126" t="str">
        <f>IF(R1162="","",3.6*200/(R1162))</f>
        <v/>
      </c>
    </row>
    <row r="1163" spans="1:19">
      <c r="A1163" s="4" t="s">
        <v>224</v>
      </c>
      <c r="B1163" s="4">
        <v>2019</v>
      </c>
      <c r="C1163" s="5">
        <v>43492</v>
      </c>
      <c r="D1163" s="4" t="s">
        <v>64</v>
      </c>
      <c r="E1163" s="80" t="s">
        <v>536</v>
      </c>
      <c r="F1163">
        <v>6</v>
      </c>
      <c r="G1163" t="s">
        <v>237</v>
      </c>
      <c r="H1163" t="s">
        <v>196</v>
      </c>
      <c r="I1163" s="10">
        <f>(C1163-VLOOKUP(G1163,Riders!$A$2:$E$7777,4,FALSE))/365</f>
        <v>31.364383561643837</v>
      </c>
      <c r="J1163">
        <v>12</v>
      </c>
      <c r="K1163">
        <v>2</v>
      </c>
      <c r="L1163" s="15">
        <v>10.370999999999999</v>
      </c>
      <c r="M1163" s="126">
        <f>IF(L1163="","",3.6*200/(L1163))</f>
        <v>69.424356378362745</v>
      </c>
      <c r="P1163" s="126" t="str">
        <f>IF(O1163="","",3.6*200/(O1163))</f>
        <v/>
      </c>
      <c r="S1163" s="126" t="str">
        <f>IF(R1163="","",3.6*200/(R1163))</f>
        <v/>
      </c>
    </row>
    <row r="1164" spans="1:19">
      <c r="A1164" s="4" t="s">
        <v>224</v>
      </c>
      <c r="B1164" s="4">
        <v>2019</v>
      </c>
      <c r="C1164" s="5">
        <v>43492</v>
      </c>
      <c r="D1164" s="4" t="s">
        <v>64</v>
      </c>
      <c r="E1164" s="80" t="s">
        <v>536</v>
      </c>
      <c r="F1164">
        <v>7</v>
      </c>
      <c r="G1164" t="s">
        <v>229</v>
      </c>
      <c r="H1164" t="s">
        <v>100</v>
      </c>
      <c r="I1164" s="10">
        <f>(C1164-VLOOKUP(G1164,Riders!$A$2:$E$7777,4,FALSE))/365</f>
        <v>23.827397260273973</v>
      </c>
      <c r="J1164">
        <v>1</v>
      </c>
      <c r="K1164">
        <v>1</v>
      </c>
      <c r="L1164" s="15">
        <v>10.118</v>
      </c>
      <c r="M1164" s="126">
        <f>IF(L1164="","",3.6*200/(L1164))</f>
        <v>71.160308361336234</v>
      </c>
      <c r="P1164" s="126" t="str">
        <f>IF(O1164="","",3.6*200/(O1164))</f>
        <v/>
      </c>
      <c r="S1164" s="126" t="str">
        <f>IF(R1164="","",3.6*200/(R1164))</f>
        <v/>
      </c>
    </row>
    <row r="1165" spans="1:19">
      <c r="A1165" s="4" t="s">
        <v>224</v>
      </c>
      <c r="B1165" s="4">
        <v>2019</v>
      </c>
      <c r="C1165" s="5">
        <v>43492</v>
      </c>
      <c r="D1165" s="4" t="s">
        <v>64</v>
      </c>
      <c r="E1165" s="80" t="s">
        <v>536</v>
      </c>
      <c r="F1165">
        <v>7</v>
      </c>
      <c r="G1165" t="s">
        <v>255</v>
      </c>
      <c r="H1165" t="s">
        <v>30</v>
      </c>
      <c r="I1165" s="10">
        <f>(C1165-VLOOKUP(G1165,Riders!$A$2:$E$7777,4,FALSE))/365</f>
        <v>29.084931506849315</v>
      </c>
      <c r="J1165">
        <v>11</v>
      </c>
      <c r="K1165">
        <v>2</v>
      </c>
      <c r="L1165" s="15">
        <v>10.119</v>
      </c>
      <c r="M1165" s="126">
        <f>IF(L1165="","",3.6*200/(L1165))</f>
        <v>71.153276015416552</v>
      </c>
      <c r="P1165" s="126" t="str">
        <f>IF(O1165="","",3.6*200/(O1165))</f>
        <v/>
      </c>
      <c r="S1165" s="126" t="str">
        <f>IF(R1165="","",3.6*200/(R1165))</f>
        <v/>
      </c>
    </row>
    <row r="1166" spans="1:19">
      <c r="A1166" s="4" t="s">
        <v>224</v>
      </c>
      <c r="B1166" s="4">
        <v>2019</v>
      </c>
      <c r="C1166" s="5">
        <v>43492</v>
      </c>
      <c r="D1166" s="4" t="s">
        <v>64</v>
      </c>
      <c r="E1166" s="80" t="s">
        <v>536</v>
      </c>
      <c r="F1166">
        <v>8</v>
      </c>
      <c r="G1166" t="s">
        <v>199</v>
      </c>
      <c r="H1166" t="s">
        <v>37</v>
      </c>
      <c r="I1166" s="10">
        <f>(C1166-VLOOKUP(G1166,Riders!$A$2:$E$7777,4,FALSE))/365</f>
        <v>24.243835616438357</v>
      </c>
      <c r="J1166">
        <v>3</v>
      </c>
      <c r="K1166">
        <v>1</v>
      </c>
      <c r="L1166" s="15">
        <v>10.368</v>
      </c>
      <c r="M1166" s="126">
        <f>IF(L1166="","",3.6*200/(L1166))</f>
        <v>69.444444444444443</v>
      </c>
      <c r="P1166" s="126" t="str">
        <f>IF(O1166="","",3.6*200/(O1166))</f>
        <v/>
      </c>
      <c r="S1166" s="126" t="str">
        <f>IF(R1166="","",3.6*200/(R1166))</f>
        <v/>
      </c>
    </row>
    <row r="1167" spans="1:19">
      <c r="A1167" s="4" t="s">
        <v>224</v>
      </c>
      <c r="B1167" s="4">
        <v>2019</v>
      </c>
      <c r="C1167" s="5">
        <v>43492</v>
      </c>
      <c r="D1167" s="4" t="s">
        <v>64</v>
      </c>
      <c r="E1167" s="80" t="s">
        <v>536</v>
      </c>
      <c r="F1167">
        <v>8</v>
      </c>
      <c r="G1167" t="s">
        <v>181</v>
      </c>
      <c r="H1167" t="s">
        <v>32</v>
      </c>
      <c r="I1167" s="10">
        <f>(C1167-VLOOKUP(G1167,Riders!$A$2:$E$7777,4,FALSE))/365</f>
        <v>27.586301369863012</v>
      </c>
      <c r="J1167">
        <v>10</v>
      </c>
      <c r="K1167">
        <v>2</v>
      </c>
      <c r="L1167" s="15">
        <v>10.397</v>
      </c>
      <c r="M1167" s="126">
        <f>IF(L1167="","",3.6*200/(L1167))</f>
        <v>69.250745407329035</v>
      </c>
      <c r="P1167" s="126" t="str">
        <f>IF(O1167="","",3.6*200/(O1167))</f>
        <v/>
      </c>
      <c r="S1167" s="126" t="str">
        <f>IF(R1167="","",3.6*200/(R1167))</f>
        <v/>
      </c>
    </row>
    <row r="1168" spans="1:19">
      <c r="A1168" s="4" t="s">
        <v>224</v>
      </c>
      <c r="B1168" s="4">
        <v>2019</v>
      </c>
      <c r="C1168" s="5">
        <v>43492</v>
      </c>
      <c r="D1168" s="4" t="s">
        <v>64</v>
      </c>
      <c r="E1168" s="80" t="s">
        <v>537</v>
      </c>
      <c r="F1168">
        <v>1</v>
      </c>
      <c r="G1168" t="s">
        <v>199</v>
      </c>
      <c r="H1168" t="s">
        <v>37</v>
      </c>
      <c r="I1168" s="10">
        <f>(C1168-VLOOKUP(G1168,Riders!$A$2:$E$7777,4,FALSE))/365</f>
        <v>24.243835616438357</v>
      </c>
      <c r="J1168">
        <v>3</v>
      </c>
      <c r="K1168">
        <v>1</v>
      </c>
      <c r="L1168" s="15">
        <v>10.348000000000001</v>
      </c>
      <c r="M1168" s="126">
        <f>IF(L1168="","",3.6*200/(L1168))</f>
        <v>69.578662543486658</v>
      </c>
      <c r="N1168">
        <v>1</v>
      </c>
      <c r="O1168">
        <v>10.372999999999999</v>
      </c>
      <c r="P1168" s="126">
        <f>IF(O1168="","",3.6*200/(O1168))</f>
        <v>69.410970789549793</v>
      </c>
      <c r="S1168" s="126" t="str">
        <f>IF(R1168="","",3.6*200/(R1168))</f>
        <v/>
      </c>
    </row>
    <row r="1169" spans="1:19">
      <c r="A1169" s="4" t="s">
        <v>224</v>
      </c>
      <c r="B1169" s="4">
        <v>2019</v>
      </c>
      <c r="C1169" s="5">
        <v>43492</v>
      </c>
      <c r="D1169" s="4" t="s">
        <v>64</v>
      </c>
      <c r="E1169" s="80" t="s">
        <v>537</v>
      </c>
      <c r="F1169">
        <v>1</v>
      </c>
      <c r="G1169" t="s">
        <v>310</v>
      </c>
      <c r="H1169" t="s">
        <v>102</v>
      </c>
      <c r="I1169" s="10">
        <f>(C1169-VLOOKUP(G1169,Riders!$A$2:$E$7777,4,FALSE))/365</f>
        <v>27.684931506849313</v>
      </c>
      <c r="J1169">
        <v>5</v>
      </c>
      <c r="K1169">
        <v>2</v>
      </c>
      <c r="L1169" s="15">
        <v>10.474</v>
      </c>
      <c r="M1169" s="126">
        <f>IF(L1169="","",3.6*200/(L1169))</f>
        <v>68.741645980523202</v>
      </c>
      <c r="N1169">
        <v>2</v>
      </c>
      <c r="O1169" t="s">
        <v>534</v>
      </c>
      <c r="P1169" s="126"/>
      <c r="S1169" s="126" t="str">
        <f>IF(R1169="","",3.6*200/(R1169))</f>
        <v/>
      </c>
    </row>
    <row r="1170" spans="1:19">
      <c r="A1170" s="4" t="s">
        <v>224</v>
      </c>
      <c r="B1170" s="4">
        <v>2019</v>
      </c>
      <c r="C1170" s="5">
        <v>43492</v>
      </c>
      <c r="D1170" s="4" t="s">
        <v>64</v>
      </c>
      <c r="E1170" s="80" t="s">
        <v>537</v>
      </c>
      <c r="F1170">
        <v>2</v>
      </c>
      <c r="G1170" t="s">
        <v>229</v>
      </c>
      <c r="H1170" t="s">
        <v>100</v>
      </c>
      <c r="I1170" s="10">
        <f>(C1170-VLOOKUP(G1170,Riders!$A$2:$E$7777,4,FALSE))/365</f>
        <v>23.827397260273973</v>
      </c>
      <c r="J1170">
        <v>1</v>
      </c>
      <c r="K1170">
        <v>1</v>
      </c>
      <c r="L1170" s="15">
        <v>11.051</v>
      </c>
      <c r="M1170" s="126">
        <f>IF(L1170="","",3.6*200/(L1170))</f>
        <v>65.152474889150298</v>
      </c>
      <c r="N1170">
        <v>1</v>
      </c>
      <c r="O1170">
        <v>10.201000000000001</v>
      </c>
      <c r="P1170" s="126">
        <f>IF(O1170="","",3.6*200/(O1170))</f>
        <v>70.581315557298296</v>
      </c>
      <c r="S1170" s="126" t="str">
        <f>IF(R1170="","",3.6*200/(R1170))</f>
        <v/>
      </c>
    </row>
    <row r="1171" spans="1:19">
      <c r="A1171" s="4" t="s">
        <v>224</v>
      </c>
      <c r="B1171" s="4">
        <v>2019</v>
      </c>
      <c r="C1171" s="5">
        <v>43492</v>
      </c>
      <c r="D1171" s="4" t="s">
        <v>64</v>
      </c>
      <c r="E1171" s="80" t="s">
        <v>537</v>
      </c>
      <c r="F1171">
        <v>2</v>
      </c>
      <c r="G1171" t="s">
        <v>126</v>
      </c>
      <c r="H1171" t="s">
        <v>102</v>
      </c>
      <c r="I1171" s="10">
        <f>(C1171-VLOOKUP(G1171,Riders!$A$2:$E$7777,4,FALSE))/365</f>
        <v>20.358904109589041</v>
      </c>
      <c r="J1171">
        <v>6</v>
      </c>
      <c r="K1171">
        <v>2</v>
      </c>
      <c r="L1171" s="15">
        <v>11.309000000000001</v>
      </c>
      <c r="M1171" s="126">
        <f>IF(L1171="","",3.6*200/(L1171))</f>
        <v>63.666106640728614</v>
      </c>
      <c r="N1171">
        <v>2</v>
      </c>
      <c r="O1171">
        <v>10.205</v>
      </c>
      <c r="P1171" s="126">
        <f>IF(O1171="","",3.6*200/(O1171))</f>
        <v>70.553650171484563</v>
      </c>
      <c r="S1171" s="126" t="str">
        <f>IF(R1171="","",3.6*200/(R1171))</f>
        <v/>
      </c>
    </row>
    <row r="1172" spans="1:19">
      <c r="A1172" s="4" t="s">
        <v>224</v>
      </c>
      <c r="B1172" s="4">
        <v>2019</v>
      </c>
      <c r="C1172" s="5">
        <v>43492</v>
      </c>
      <c r="D1172" s="4" t="s">
        <v>64</v>
      </c>
      <c r="E1172" s="80" t="s">
        <v>537</v>
      </c>
      <c r="F1172">
        <v>3</v>
      </c>
      <c r="G1172" t="s">
        <v>871</v>
      </c>
      <c r="H1172" t="s">
        <v>26</v>
      </c>
      <c r="I1172" s="10">
        <f>(C1172-VLOOKUP(G1172,Riders!$A$2:$E$7777,4,FALSE))/365</f>
        <v>31.013698630136986</v>
      </c>
      <c r="J1172">
        <v>4</v>
      </c>
      <c r="K1172">
        <v>1</v>
      </c>
      <c r="L1172" s="15">
        <v>10.239000000000001</v>
      </c>
      <c r="M1172" s="126">
        <f>IF(L1172="","",3.6*200/(L1172))</f>
        <v>70.319367125695862</v>
      </c>
      <c r="N1172">
        <v>2</v>
      </c>
      <c r="O1172">
        <v>10.290000000000001</v>
      </c>
      <c r="P1172" s="126">
        <f>IF(O1172="","",3.6*200/(O1172))</f>
        <v>69.970845481049551</v>
      </c>
      <c r="Q1172">
        <v>1</v>
      </c>
      <c r="R1172">
        <v>10.391999999999999</v>
      </c>
      <c r="S1172" s="126">
        <f>IF(R1172="","",3.6*200/(R1172))</f>
        <v>69.284064665127019</v>
      </c>
    </row>
    <row r="1173" spans="1:19">
      <c r="A1173" s="4" t="s">
        <v>224</v>
      </c>
      <c r="B1173" s="4">
        <v>2019</v>
      </c>
      <c r="C1173" s="5">
        <v>43492</v>
      </c>
      <c r="D1173" s="4" t="s">
        <v>64</v>
      </c>
      <c r="E1173" s="80" t="s">
        <v>537</v>
      </c>
      <c r="F1173">
        <v>3</v>
      </c>
      <c r="G1173" t="s">
        <v>94</v>
      </c>
      <c r="H1173" t="s">
        <v>26</v>
      </c>
      <c r="I1173" s="10">
        <f>(C1173-VLOOKUP(G1173,Riders!$A$2:$E$7777,4,FALSE))/365</f>
        <v>20.030136986301368</v>
      </c>
      <c r="J1173">
        <v>7</v>
      </c>
      <c r="K1173">
        <v>2</v>
      </c>
      <c r="L1173" s="15">
        <v>10.301</v>
      </c>
      <c r="M1173" s="126">
        <f>IF(L1173="","",3.6*200/(L1173))</f>
        <v>69.896126589651487</v>
      </c>
      <c r="N1173">
        <v>1</v>
      </c>
      <c r="O1173">
        <v>10.288</v>
      </c>
      <c r="P1173" s="126">
        <f>IF(O1173="","",3.6*200/(O1173))</f>
        <v>69.984447900466563</v>
      </c>
      <c r="Q1173">
        <v>2</v>
      </c>
      <c r="R1173">
        <v>11.943999999999999</v>
      </c>
      <c r="S1173" s="126">
        <f>IF(R1173="","",3.6*200/(R1173))</f>
        <v>60.281312793034161</v>
      </c>
    </row>
    <row r="1174" spans="1:19">
      <c r="A1174" s="4" t="s">
        <v>224</v>
      </c>
      <c r="B1174" s="4">
        <v>2019</v>
      </c>
      <c r="C1174" s="5">
        <v>43492</v>
      </c>
      <c r="D1174" s="4" t="s">
        <v>64</v>
      </c>
      <c r="E1174" s="80" t="s">
        <v>537</v>
      </c>
      <c r="F1174">
        <v>4</v>
      </c>
      <c r="G1174" t="s">
        <v>203</v>
      </c>
      <c r="H1174" t="s">
        <v>100</v>
      </c>
      <c r="I1174" s="10">
        <f>(C1174-VLOOKUP(G1174,Riders!$A$2:$E$7777,4,FALSE))/365</f>
        <v>19.898630136986302</v>
      </c>
      <c r="J1174">
        <v>2</v>
      </c>
      <c r="K1174">
        <v>1</v>
      </c>
      <c r="L1174" s="15">
        <v>10.551</v>
      </c>
      <c r="M1174" s="126">
        <f>IF(L1174="","",3.6*200/(L1174))</f>
        <v>68.239977253340911</v>
      </c>
      <c r="N1174">
        <v>1</v>
      </c>
      <c r="O1174">
        <v>10.656000000000001</v>
      </c>
      <c r="P1174" s="126">
        <f>IF(O1174="","",3.6*200/(O1174))</f>
        <v>67.567567567567565</v>
      </c>
      <c r="S1174" s="126" t="str">
        <f>IF(R1174="","",3.6*200/(R1174))</f>
        <v/>
      </c>
    </row>
    <row r="1175" spans="1:19">
      <c r="A1175" s="4" t="s">
        <v>224</v>
      </c>
      <c r="B1175" s="4">
        <v>2019</v>
      </c>
      <c r="C1175" s="5">
        <v>43492</v>
      </c>
      <c r="D1175" s="4" t="s">
        <v>64</v>
      </c>
      <c r="E1175" s="80" t="s">
        <v>537</v>
      </c>
      <c r="F1175">
        <v>4</v>
      </c>
      <c r="G1175" t="s">
        <v>217</v>
      </c>
      <c r="H1175" t="s">
        <v>226</v>
      </c>
      <c r="I1175" s="10">
        <f>(C1175-VLOOKUP(G1175,Riders!$A$2:$E$7777,4,FALSE))/365</f>
        <v>35.457534246575342</v>
      </c>
      <c r="J1175">
        <v>8</v>
      </c>
      <c r="K1175">
        <v>2</v>
      </c>
      <c r="L1175" s="15">
        <v>10.964</v>
      </c>
      <c r="M1175" s="126">
        <f>IF(L1175="","",3.6*200/(L1175))</f>
        <v>65.66946369937979</v>
      </c>
      <c r="N1175">
        <v>2</v>
      </c>
      <c r="O1175">
        <v>10.705</v>
      </c>
      <c r="P1175" s="126">
        <f>IF(O1175="","",3.6*200/(O1175))</f>
        <v>67.258290518449328</v>
      </c>
      <c r="S1175" s="126" t="str">
        <f>IF(R1175="","",3.6*200/(R1175))</f>
        <v/>
      </c>
    </row>
    <row r="1176" spans="1:19">
      <c r="A1176" s="4" t="s">
        <v>224</v>
      </c>
      <c r="B1176" s="4">
        <v>2019</v>
      </c>
      <c r="C1176" s="5">
        <v>43492</v>
      </c>
      <c r="D1176" s="4" t="s">
        <v>64</v>
      </c>
      <c r="E1176" s="80" t="s">
        <v>538</v>
      </c>
      <c r="F1176">
        <v>1</v>
      </c>
      <c r="G1176" t="s">
        <v>203</v>
      </c>
      <c r="H1176" t="s">
        <v>100</v>
      </c>
      <c r="I1176" s="10">
        <f>(C1176-VLOOKUP(G1176,Riders!$A$2:$E$7777,4,FALSE))/365</f>
        <v>19.898630136986302</v>
      </c>
      <c r="J1176">
        <v>2</v>
      </c>
      <c r="K1176">
        <v>1</v>
      </c>
      <c r="L1176" s="15">
        <v>10.473000000000001</v>
      </c>
      <c r="M1176" s="126">
        <f>IF(L1176="","",3.6*200/(L1176))</f>
        <v>68.74820968203953</v>
      </c>
      <c r="N1176">
        <v>1</v>
      </c>
      <c r="O1176">
        <v>10.429</v>
      </c>
      <c r="P1176" s="126">
        <f>IF(O1176="","",3.6*200/(O1176))</f>
        <v>69.038258701697188</v>
      </c>
      <c r="S1176" s="126" t="str">
        <f>IF(R1176="","",3.6*200/(R1176))</f>
        <v/>
      </c>
    </row>
    <row r="1177" spans="1:19">
      <c r="A1177" s="4" t="s">
        <v>224</v>
      </c>
      <c r="B1177" s="4">
        <v>2019</v>
      </c>
      <c r="C1177" s="5">
        <v>43492</v>
      </c>
      <c r="D1177" s="4" t="s">
        <v>64</v>
      </c>
      <c r="E1177" s="80" t="s">
        <v>538</v>
      </c>
      <c r="F1177">
        <v>1</v>
      </c>
      <c r="G1177" t="s">
        <v>199</v>
      </c>
      <c r="H1177" t="s">
        <v>37</v>
      </c>
      <c r="I1177" s="10">
        <f>(C1177-VLOOKUP(G1177,Riders!$A$2:$E$7777,4,FALSE))/365</f>
        <v>24.243835616438357</v>
      </c>
      <c r="J1177">
        <v>3</v>
      </c>
      <c r="K1177">
        <v>2</v>
      </c>
      <c r="L1177" s="15">
        <v>10.590000000000002</v>
      </c>
      <c r="M1177" s="126">
        <f>IF(L1177="","",3.6*200/(L1177))</f>
        <v>67.988668555240778</v>
      </c>
      <c r="N1177">
        <v>2</v>
      </c>
      <c r="O1177">
        <v>10.481</v>
      </c>
      <c r="P1177" s="126">
        <f>IF(O1177="","",3.6*200/(O1177))</f>
        <v>68.695735139776744</v>
      </c>
      <c r="S1177" s="126" t="str">
        <f>IF(R1177="","",3.6*200/(R1177))</f>
        <v/>
      </c>
    </row>
    <row r="1178" spans="1:19">
      <c r="A1178" s="4" t="s">
        <v>224</v>
      </c>
      <c r="B1178" s="4">
        <v>2019</v>
      </c>
      <c r="C1178" s="5">
        <v>43492</v>
      </c>
      <c r="D1178" s="4" t="s">
        <v>64</v>
      </c>
      <c r="E1178" s="80" t="s">
        <v>538</v>
      </c>
      <c r="F1178">
        <v>2</v>
      </c>
      <c r="G1178" t="s">
        <v>229</v>
      </c>
      <c r="H1178" t="s">
        <v>100</v>
      </c>
      <c r="I1178" s="10">
        <f>(C1178-VLOOKUP(G1178,Riders!$A$2:$E$7777,4,FALSE))/365</f>
        <v>23.827397260273973</v>
      </c>
      <c r="J1178">
        <v>1</v>
      </c>
      <c r="K1178">
        <v>1</v>
      </c>
      <c r="L1178" s="15">
        <v>10.487</v>
      </c>
      <c r="M1178" s="126">
        <f>IF(L1178="","",3.6*200/(L1178))</f>
        <v>68.656431772670928</v>
      </c>
      <c r="N1178">
        <v>1</v>
      </c>
      <c r="O1178">
        <v>11.627000000000001</v>
      </c>
      <c r="P1178" s="126">
        <f>IF(O1178="","",3.6*200/(O1178))</f>
        <v>61.924830136750664</v>
      </c>
      <c r="S1178" s="126" t="str">
        <f>IF(R1178="","",3.6*200/(R1178))</f>
        <v/>
      </c>
    </row>
    <row r="1179" spans="1:19">
      <c r="A1179" s="4" t="s">
        <v>224</v>
      </c>
      <c r="B1179" s="4">
        <v>2019</v>
      </c>
      <c r="C1179" s="5">
        <v>43492</v>
      </c>
      <c r="D1179" s="4" t="s">
        <v>64</v>
      </c>
      <c r="E1179" s="80" t="s">
        <v>538</v>
      </c>
      <c r="F1179">
        <v>2</v>
      </c>
      <c r="G1179" t="s">
        <v>871</v>
      </c>
      <c r="H1179" t="s">
        <v>26</v>
      </c>
      <c r="I1179" s="10">
        <f>(C1179-VLOOKUP(G1179,Riders!$A$2:$E$7777,4,FALSE))/365</f>
        <v>31.013698630136986</v>
      </c>
      <c r="J1179">
        <v>4</v>
      </c>
      <c r="K1179">
        <v>2</v>
      </c>
      <c r="L1179" s="15">
        <v>10.502000000000001</v>
      </c>
      <c r="M1179" s="126">
        <f>IF(L1179="","",3.6*200/(L1179))</f>
        <v>68.558369834317276</v>
      </c>
      <c r="N1179">
        <v>2</v>
      </c>
      <c r="O1179">
        <v>12.177000000000001</v>
      </c>
      <c r="P1179" s="126">
        <f>IF(O1179="","",3.6*200/(O1179))</f>
        <v>59.127864005912777</v>
      </c>
      <c r="S1179" s="126" t="str">
        <f>IF(R1179="","",3.6*200/(R1179))</f>
        <v/>
      </c>
    </row>
    <row r="1180" spans="1:19">
      <c r="A1180" s="4" t="s">
        <v>224</v>
      </c>
      <c r="B1180" s="4">
        <v>2019</v>
      </c>
      <c r="C1180" s="5">
        <v>43492</v>
      </c>
      <c r="D1180" s="4" t="s">
        <v>64</v>
      </c>
      <c r="E1180" s="80" t="s">
        <v>62</v>
      </c>
      <c r="F1180" t="s">
        <v>539</v>
      </c>
      <c r="G1180" t="s">
        <v>229</v>
      </c>
      <c r="H1180" t="s">
        <v>100</v>
      </c>
      <c r="I1180" s="10">
        <f>(C1180-VLOOKUP(G1180,Riders!$A$2:$E$7777,4,FALSE))/365</f>
        <v>23.827397260273973</v>
      </c>
      <c r="J1180">
        <v>1</v>
      </c>
      <c r="K1180">
        <v>1</v>
      </c>
      <c r="L1180" s="15">
        <v>10.823</v>
      </c>
      <c r="M1180" s="126">
        <f>IF(L1180="","",3.6*200/(L1180))</f>
        <v>66.524993070313215</v>
      </c>
      <c r="N1180">
        <v>1</v>
      </c>
      <c r="O1180">
        <v>10.417999999999999</v>
      </c>
      <c r="P1180" s="126">
        <f>IF(O1180="","",3.6*200/(O1180))</f>
        <v>69.111153772317152</v>
      </c>
      <c r="S1180" s="126" t="str">
        <f>IF(R1180="","",3.6*200/(R1180))</f>
        <v/>
      </c>
    </row>
    <row r="1181" spans="1:19">
      <c r="A1181" s="4" t="s">
        <v>224</v>
      </c>
      <c r="B1181" s="4">
        <v>2019</v>
      </c>
      <c r="C1181" s="5">
        <v>43492</v>
      </c>
      <c r="D1181" s="4" t="s">
        <v>64</v>
      </c>
      <c r="E1181" s="80" t="s">
        <v>62</v>
      </c>
      <c r="F1181" t="s">
        <v>539</v>
      </c>
      <c r="G1181" t="s">
        <v>203</v>
      </c>
      <c r="H1181" t="s">
        <v>100</v>
      </c>
      <c r="I1181" s="10">
        <f>(C1181-VLOOKUP(G1181,Riders!$A$2:$E$7777,4,FALSE))/365</f>
        <v>19.898630136986302</v>
      </c>
      <c r="J1181">
        <v>2</v>
      </c>
      <c r="K1181">
        <v>2</v>
      </c>
      <c r="L1181" s="15">
        <v>10.838000000000001</v>
      </c>
      <c r="M1181" s="126">
        <f>IF(L1181="","",3.6*200/(L1181))</f>
        <v>66.432921203174018</v>
      </c>
      <c r="N1181">
        <v>2</v>
      </c>
      <c r="O1181">
        <v>10.494999999999999</v>
      </c>
      <c r="P1181" s="126">
        <f>IF(O1181="","",3.6*200/(O1181))</f>
        <v>68.60409718913769</v>
      </c>
      <c r="S1181" s="126" t="str">
        <f>IF(R1181="","",3.6*200/(R1181))</f>
        <v/>
      </c>
    </row>
    <row r="1182" spans="1:19">
      <c r="A1182" s="4" t="s">
        <v>224</v>
      </c>
      <c r="B1182" s="4">
        <v>2019</v>
      </c>
      <c r="C1182" s="5">
        <v>43492</v>
      </c>
      <c r="D1182" s="4" t="s">
        <v>64</v>
      </c>
      <c r="E1182" s="80" t="s">
        <v>62</v>
      </c>
      <c r="F1182" t="s">
        <v>540</v>
      </c>
      <c r="G1182" t="s">
        <v>199</v>
      </c>
      <c r="H1182" t="s">
        <v>37</v>
      </c>
      <c r="I1182" s="10">
        <f>(C1182-VLOOKUP(G1182,Riders!$A$2:$E$7777,4,FALSE))/365</f>
        <v>24.243835616438357</v>
      </c>
      <c r="J1182">
        <v>3</v>
      </c>
      <c r="K1182">
        <v>1</v>
      </c>
      <c r="L1182" s="15">
        <v>10.257999999999999</v>
      </c>
      <c r="M1182" s="126">
        <f>IF(L1182="","",3.6*200/(L1182))</f>
        <v>70.189120686293634</v>
      </c>
      <c r="N1182">
        <v>1</v>
      </c>
      <c r="O1182">
        <v>10.319000000000001</v>
      </c>
      <c r="P1182" s="126">
        <f>IF(O1182="","",3.6*200/(O1182))</f>
        <v>69.774202926640172</v>
      </c>
      <c r="S1182" s="126" t="str">
        <f>IF(R1182="","",3.6*200/(R1182))</f>
        <v/>
      </c>
    </row>
    <row r="1183" spans="1:19">
      <c r="A1183" s="4" t="s">
        <v>224</v>
      </c>
      <c r="B1183" s="4">
        <v>2019</v>
      </c>
      <c r="C1183" s="5">
        <v>43492</v>
      </c>
      <c r="D1183" s="4" t="s">
        <v>64</v>
      </c>
      <c r="E1183" s="80" t="s">
        <v>62</v>
      </c>
      <c r="F1183" t="s">
        <v>540</v>
      </c>
      <c r="G1183" t="s">
        <v>871</v>
      </c>
      <c r="H1183" t="s">
        <v>26</v>
      </c>
      <c r="I1183" s="10">
        <f>(C1183-VLOOKUP(G1183,Riders!$A$2:$E$7777,4,FALSE))/365</f>
        <v>31.013698630136986</v>
      </c>
      <c r="J1183">
        <v>4</v>
      </c>
      <c r="K1183">
        <v>2</v>
      </c>
      <c r="L1183" s="15">
        <v>10.28</v>
      </c>
      <c r="M1183" s="126">
        <f>IF(L1183="","",3.6*200/(L1183))</f>
        <v>70.038910505836583</v>
      </c>
      <c r="N1183">
        <v>2</v>
      </c>
      <c r="O1183">
        <v>10.49</v>
      </c>
      <c r="P1183" s="126">
        <f>IF(O1183="","",3.6*200/(O1183))</f>
        <v>68.636796949475695</v>
      </c>
      <c r="S1183" s="126" t="str">
        <f>IF(R1183="","",3.6*200/(R1183))</f>
        <v/>
      </c>
    </row>
    <row r="1184" spans="1:19">
      <c r="A1184" s="1" t="s">
        <v>223</v>
      </c>
      <c r="B1184" s="1">
        <v>2019</v>
      </c>
      <c r="C1184" s="2">
        <v>43485</v>
      </c>
      <c r="D1184" s="1" t="s">
        <v>64</v>
      </c>
      <c r="E1184" s="80" t="s">
        <v>533</v>
      </c>
      <c r="F1184" s="40">
        <v>1</v>
      </c>
      <c r="G1184" t="s">
        <v>1998</v>
      </c>
      <c r="H1184" t="s">
        <v>26</v>
      </c>
      <c r="I1184" s="10">
        <f>(C1184-VLOOKUP(G1184,Riders!$A$2:$E$7777,4,FALSE))/365</f>
        <v>33.991780821917807</v>
      </c>
      <c r="J1184">
        <v>9</v>
      </c>
      <c r="K1184">
        <v>1</v>
      </c>
      <c r="L1184" s="15">
        <v>10.625999999999999</v>
      </c>
      <c r="M1184" s="126">
        <f>IF(L1184="","",3.6*200/(L1184))</f>
        <v>67.758328627893846</v>
      </c>
      <c r="P1184" s="126" t="str">
        <f>IF(O1184="","",3.6*200/(O1184))</f>
        <v/>
      </c>
      <c r="S1184" s="126" t="str">
        <f>IF(R1184="","",3.6*200/(R1184))</f>
        <v/>
      </c>
    </row>
    <row r="1185" spans="1:19">
      <c r="A1185" s="1" t="s">
        <v>223</v>
      </c>
      <c r="B1185" s="1">
        <v>2019</v>
      </c>
      <c r="C1185" s="2">
        <v>43485</v>
      </c>
      <c r="D1185" s="1" t="s">
        <v>64</v>
      </c>
      <c r="E1185" s="80" t="s">
        <v>533</v>
      </c>
      <c r="F1185" s="40">
        <v>2</v>
      </c>
      <c r="G1185" t="s">
        <v>169</v>
      </c>
      <c r="H1185" t="s">
        <v>80</v>
      </c>
      <c r="I1185" s="10">
        <f>(C1185-VLOOKUP(G1185,Riders!$A$2:$E$7777,4,FALSE))/365</f>
        <v>28.56986301369863</v>
      </c>
      <c r="J1185">
        <v>10</v>
      </c>
      <c r="K1185">
        <v>1</v>
      </c>
      <c r="L1185" s="15">
        <v>10.659000000000001</v>
      </c>
      <c r="M1185" s="126">
        <f>IF(L1185="","",3.6*200/(L1185))</f>
        <v>67.548550520686746</v>
      </c>
      <c r="P1185" s="126" t="str">
        <f>IF(O1185="","",3.6*200/(O1185))</f>
        <v/>
      </c>
      <c r="S1185" s="126" t="str">
        <f>IF(R1185="","",3.6*200/(R1185))</f>
        <v/>
      </c>
    </row>
    <row r="1186" spans="1:19">
      <c r="A1186" s="1" t="s">
        <v>223</v>
      </c>
      <c r="B1186" s="1">
        <v>2019</v>
      </c>
      <c r="C1186" s="2">
        <v>43485</v>
      </c>
      <c r="D1186" s="1" t="s">
        <v>64</v>
      </c>
      <c r="E1186" s="80" t="s">
        <v>533</v>
      </c>
      <c r="F1186" s="40">
        <v>2</v>
      </c>
      <c r="G1186" t="s">
        <v>981</v>
      </c>
      <c r="H1186" t="s">
        <v>196</v>
      </c>
      <c r="I1186" s="10">
        <f>(C1186-VLOOKUP(G1186,Riders!$A$2:$E$7777,4,FALSE))/365</f>
        <v>21.747945205479454</v>
      </c>
      <c r="J1186">
        <v>25</v>
      </c>
      <c r="K1186">
        <v>2</v>
      </c>
      <c r="L1186" s="15">
        <v>10.815000000000001</v>
      </c>
      <c r="M1186" s="126">
        <f>IF(L1186="","",3.6*200/(L1186))</f>
        <v>66.574202496532592</v>
      </c>
      <c r="P1186" s="126" t="str">
        <f>IF(O1186="","",3.6*200/(O1186))</f>
        <v/>
      </c>
      <c r="S1186" s="126" t="str">
        <f>IF(R1186="","",3.6*200/(R1186))</f>
        <v/>
      </c>
    </row>
    <row r="1187" spans="1:19">
      <c r="A1187" s="1" t="s">
        <v>223</v>
      </c>
      <c r="B1187" s="1">
        <v>2019</v>
      </c>
      <c r="C1187" s="2">
        <v>43485</v>
      </c>
      <c r="D1187" s="1" t="s">
        <v>64</v>
      </c>
      <c r="E1187" s="80" t="s">
        <v>533</v>
      </c>
      <c r="F1187">
        <v>3</v>
      </c>
      <c r="G1187" t="s">
        <v>199</v>
      </c>
      <c r="H1187" t="s">
        <v>37</v>
      </c>
      <c r="I1187" s="10">
        <f>(C1187-VLOOKUP(G1187,Riders!$A$2:$E$7777,4,FALSE))/365</f>
        <v>24.224657534246575</v>
      </c>
      <c r="J1187">
        <v>7</v>
      </c>
      <c r="K1187">
        <v>1</v>
      </c>
      <c r="L1187" s="15">
        <v>10.23</v>
      </c>
      <c r="M1187" s="126">
        <f>IF(L1187="","",3.6*200/(L1187))</f>
        <v>70.381231671554247</v>
      </c>
      <c r="P1187" s="126" t="str">
        <f>IF(O1187="","",3.6*200/(O1187))</f>
        <v/>
      </c>
      <c r="S1187" s="126" t="str">
        <f>IF(R1187="","",3.6*200/(R1187))</f>
        <v/>
      </c>
    </row>
    <row r="1188" spans="1:19">
      <c r="A1188" s="1" t="s">
        <v>223</v>
      </c>
      <c r="B1188" s="1">
        <v>2019</v>
      </c>
      <c r="C1188" s="2">
        <v>43485</v>
      </c>
      <c r="D1188" s="1" t="s">
        <v>64</v>
      </c>
      <c r="E1188" s="80" t="s">
        <v>533</v>
      </c>
      <c r="F1188">
        <v>3</v>
      </c>
      <c r="G1188" t="s">
        <v>132</v>
      </c>
      <c r="H1188" t="s">
        <v>214</v>
      </c>
      <c r="I1188" s="10">
        <f>(C1188-VLOOKUP(G1188,Riders!$A$2:$E$7777,4,FALSE))/365</f>
        <v>19.263013698630136</v>
      </c>
      <c r="J1188">
        <v>24</v>
      </c>
      <c r="K1188">
        <v>2</v>
      </c>
      <c r="L1188" s="15">
        <v>10.445</v>
      </c>
      <c r="M1188" s="126">
        <f>IF(L1188="","",3.6*200/(L1188))</f>
        <v>68.93250359023456</v>
      </c>
      <c r="P1188" s="126" t="str">
        <f>IF(O1188="","",3.6*200/(O1188))</f>
        <v/>
      </c>
      <c r="S1188" s="126" t="str">
        <f>IF(R1188="","",3.6*200/(R1188))</f>
        <v/>
      </c>
    </row>
    <row r="1189" spans="1:19">
      <c r="A1189" s="1" t="s">
        <v>223</v>
      </c>
      <c r="B1189" s="1">
        <v>2019</v>
      </c>
      <c r="C1189" s="2">
        <v>43485</v>
      </c>
      <c r="D1189" s="1" t="s">
        <v>64</v>
      </c>
      <c r="E1189" s="80" t="s">
        <v>533</v>
      </c>
      <c r="F1189">
        <v>4</v>
      </c>
      <c r="G1189" t="s">
        <v>255</v>
      </c>
      <c r="H1189" t="s">
        <v>30</v>
      </c>
      <c r="I1189" s="10">
        <f>(C1189-VLOOKUP(G1189,Riders!$A$2:$E$7777,4,FALSE))/365</f>
        <v>29.065753424657533</v>
      </c>
      <c r="J1189">
        <v>8</v>
      </c>
      <c r="K1189">
        <v>1</v>
      </c>
      <c r="L1189" s="15">
        <v>10.500999999999999</v>
      </c>
      <c r="M1189" s="126">
        <f>IF(L1189="","",3.6*200/(L1189))</f>
        <v>68.564898581087519</v>
      </c>
      <c r="P1189" s="126" t="str">
        <f>IF(O1189="","",3.6*200/(O1189))</f>
        <v/>
      </c>
      <c r="S1189" s="126" t="str">
        <f>IF(R1189="","",3.6*200/(R1189))</f>
        <v/>
      </c>
    </row>
    <row r="1190" spans="1:19">
      <c r="A1190" s="1" t="s">
        <v>223</v>
      </c>
      <c r="B1190" s="1">
        <v>2019</v>
      </c>
      <c r="C1190" s="2">
        <v>43485</v>
      </c>
      <c r="D1190" s="1" t="s">
        <v>64</v>
      </c>
      <c r="E1190" s="80" t="s">
        <v>533</v>
      </c>
      <c r="F1190">
        <v>4</v>
      </c>
      <c r="G1190" t="s">
        <v>207</v>
      </c>
      <c r="H1190" t="s">
        <v>196</v>
      </c>
      <c r="I1190" s="10">
        <f>(C1190-VLOOKUP(G1190,Riders!$A$2:$E$7777,4,FALSE))/365</f>
        <v>23.934246575342467</v>
      </c>
      <c r="J1190">
        <v>23</v>
      </c>
      <c r="K1190">
        <v>2</v>
      </c>
      <c r="L1190" s="15">
        <v>10.548</v>
      </c>
      <c r="M1190" s="126">
        <f>IF(L1190="","",3.6*200/(L1190))</f>
        <v>68.25938566552901</v>
      </c>
      <c r="P1190" s="126" t="str">
        <f>IF(O1190="","",3.6*200/(O1190))</f>
        <v/>
      </c>
      <c r="S1190" s="126" t="str">
        <f>IF(R1190="","",3.6*200/(R1190))</f>
        <v/>
      </c>
    </row>
    <row r="1191" spans="1:19">
      <c r="A1191" s="1" t="s">
        <v>223</v>
      </c>
      <c r="B1191" s="1">
        <v>2019</v>
      </c>
      <c r="C1191" s="2">
        <v>43485</v>
      </c>
      <c r="D1191" s="1" t="s">
        <v>64</v>
      </c>
      <c r="E1191" s="80" t="s">
        <v>533</v>
      </c>
      <c r="F1191">
        <v>5</v>
      </c>
      <c r="G1191" t="s">
        <v>211</v>
      </c>
      <c r="H1191" t="s">
        <v>40</v>
      </c>
      <c r="I1191" s="10">
        <f>(C1191-VLOOKUP(G1191,Riders!$A$2:$E$7777,4,FALSE))/365</f>
        <v>27.668493150684931</v>
      </c>
      <c r="J1191">
        <v>11</v>
      </c>
      <c r="K1191">
        <v>1</v>
      </c>
      <c r="L1191" s="15">
        <v>10.464</v>
      </c>
      <c r="M1191" s="126">
        <f>IF(L1191="","",3.6*200/(L1191))</f>
        <v>68.807339449541288</v>
      </c>
      <c r="P1191" s="126" t="str">
        <f>IF(O1191="","",3.6*200/(O1191))</f>
        <v/>
      </c>
      <c r="S1191" s="126" t="str">
        <f>IF(R1191="","",3.6*200/(R1191))</f>
        <v/>
      </c>
    </row>
    <row r="1192" spans="1:19">
      <c r="A1192" s="1" t="s">
        <v>223</v>
      </c>
      <c r="B1192" s="1">
        <v>2019</v>
      </c>
      <c r="C1192" s="2">
        <v>43485</v>
      </c>
      <c r="D1192" s="1" t="s">
        <v>64</v>
      </c>
      <c r="E1192" s="80" t="s">
        <v>533</v>
      </c>
      <c r="F1192">
        <v>5</v>
      </c>
      <c r="G1192" t="s">
        <v>206</v>
      </c>
      <c r="H1192" t="s">
        <v>56</v>
      </c>
      <c r="I1192" s="10">
        <f>(C1192-VLOOKUP(G1192,Riders!$A$2:$E$7777,4,FALSE))/365</f>
        <v>25.328767123287673</v>
      </c>
      <c r="J1192">
        <v>22</v>
      </c>
      <c r="K1192">
        <v>2</v>
      </c>
      <c r="L1192" s="15">
        <v>10.513</v>
      </c>
      <c r="M1192" s="126">
        <f>IF(L1192="","",3.6*200/(L1192))</f>
        <v>68.486635594026438</v>
      </c>
      <c r="P1192" s="126" t="str">
        <f>IF(O1192="","",3.6*200/(O1192))</f>
        <v/>
      </c>
      <c r="S1192" s="126" t="str">
        <f>IF(R1192="","",3.6*200/(R1192))</f>
        <v/>
      </c>
    </row>
    <row r="1193" spans="1:19">
      <c r="A1193" s="1" t="s">
        <v>223</v>
      </c>
      <c r="B1193" s="1">
        <v>2019</v>
      </c>
      <c r="C1193" s="2">
        <v>43485</v>
      </c>
      <c r="D1193" s="1" t="s">
        <v>64</v>
      </c>
      <c r="E1193" s="80" t="s">
        <v>533</v>
      </c>
      <c r="F1193">
        <v>6</v>
      </c>
      <c r="G1193" t="s">
        <v>181</v>
      </c>
      <c r="H1193" t="s">
        <v>32</v>
      </c>
      <c r="I1193" s="10">
        <f>(C1193-VLOOKUP(G1193,Riders!$A$2:$E$7777,4,FALSE))/365</f>
        <v>27.567123287671233</v>
      </c>
      <c r="J1193">
        <v>12</v>
      </c>
      <c r="K1193">
        <v>1</v>
      </c>
      <c r="L1193" s="15">
        <v>10.462999999999999</v>
      </c>
      <c r="M1193" s="126">
        <f>IF(L1193="","",3.6*200/(L1193))</f>
        <v>68.813915702953267</v>
      </c>
      <c r="P1193" s="126" t="str">
        <f>IF(O1193="","",3.6*200/(O1193))</f>
        <v/>
      </c>
      <c r="S1193" s="126" t="str">
        <f>IF(R1193="","",3.6*200/(R1193))</f>
        <v/>
      </c>
    </row>
    <row r="1194" spans="1:19">
      <c r="A1194" s="28" t="s">
        <v>223</v>
      </c>
      <c r="B1194" s="28">
        <v>2019</v>
      </c>
      <c r="C1194" s="145">
        <v>43485</v>
      </c>
      <c r="D1194" s="28" t="s">
        <v>64</v>
      </c>
      <c r="E1194" s="80" t="s">
        <v>533</v>
      </c>
      <c r="F1194">
        <v>6</v>
      </c>
      <c r="G1194" t="s">
        <v>246</v>
      </c>
      <c r="H1194" t="s">
        <v>1042</v>
      </c>
      <c r="I1194" s="10">
        <f>(C1194-VLOOKUP(G1194,Riders!$A$2:$E$7777,4,FALSE))/365</f>
        <v>23.517808219178082</v>
      </c>
      <c r="J1194">
        <v>21</v>
      </c>
      <c r="K1194">
        <v>2</v>
      </c>
      <c r="L1194" s="15">
        <v>10.665999999999999</v>
      </c>
      <c r="M1194" s="126">
        <f>IF(L1194="","",3.6*200/(L1194))</f>
        <v>67.50421901368837</v>
      </c>
      <c r="P1194" s="126" t="str">
        <f>IF(O1194="","",3.6*200/(O1194))</f>
        <v/>
      </c>
      <c r="S1194" s="126" t="str">
        <f>IF(R1194="","",3.6*200/(R1194))</f>
        <v/>
      </c>
    </row>
    <row r="1195" spans="1:19">
      <c r="A1195" s="28" t="s">
        <v>223</v>
      </c>
      <c r="B1195" s="28">
        <v>2019</v>
      </c>
      <c r="C1195" s="145">
        <v>43485</v>
      </c>
      <c r="D1195" s="28" t="s">
        <v>64</v>
      </c>
      <c r="E1195" s="80" t="s">
        <v>533</v>
      </c>
      <c r="F1195">
        <v>7</v>
      </c>
      <c r="G1195" t="s">
        <v>172</v>
      </c>
      <c r="H1195" t="s">
        <v>35</v>
      </c>
      <c r="I1195" s="10">
        <f>(C1195-VLOOKUP(G1195,Riders!$A$2:$E$7777,4,FALSE))/365</f>
        <v>28.698630136986303</v>
      </c>
      <c r="J1195">
        <v>13</v>
      </c>
      <c r="K1195">
        <v>1</v>
      </c>
      <c r="L1195" s="15">
        <v>10.420999999999999</v>
      </c>
      <c r="M1195" s="126">
        <f>IF(L1195="","",3.6*200/(L1195))</f>
        <v>69.091258036656754</v>
      </c>
      <c r="P1195" s="126" t="str">
        <f>IF(O1195="","",3.6*200/(O1195))</f>
        <v/>
      </c>
      <c r="S1195" s="126" t="str">
        <f>IF(R1195="","",3.6*200/(R1195))</f>
        <v/>
      </c>
    </row>
    <row r="1196" spans="1:19">
      <c r="A1196" s="28" t="s">
        <v>223</v>
      </c>
      <c r="B1196" s="28">
        <v>2019</v>
      </c>
      <c r="C1196" s="145">
        <v>43485</v>
      </c>
      <c r="D1196" s="28" t="s">
        <v>64</v>
      </c>
      <c r="E1196" s="80" t="s">
        <v>533</v>
      </c>
      <c r="F1196">
        <v>7</v>
      </c>
      <c r="G1196" t="s">
        <v>908</v>
      </c>
      <c r="H1196" t="s">
        <v>56</v>
      </c>
      <c r="I1196" s="10">
        <f>(C1196-VLOOKUP(G1196,Riders!$A$2:$E$7777,4,FALSE))/365</f>
        <v>20.542465753424658</v>
      </c>
      <c r="J1196">
        <v>20</v>
      </c>
      <c r="K1196">
        <v>2</v>
      </c>
      <c r="L1196" s="15">
        <v>10.786</v>
      </c>
      <c r="M1196" s="126">
        <f>IF(L1196="","",3.6*200/(L1196))</f>
        <v>66.753198590765805</v>
      </c>
      <c r="P1196" s="126" t="str">
        <f>IF(O1196="","",3.6*200/(O1196))</f>
        <v/>
      </c>
      <c r="S1196" s="126" t="str">
        <f>IF(R1196="","",3.6*200/(R1196))</f>
        <v/>
      </c>
    </row>
    <row r="1197" spans="1:19">
      <c r="A1197" s="28" t="s">
        <v>223</v>
      </c>
      <c r="B1197" s="28">
        <v>2019</v>
      </c>
      <c r="C1197" s="145">
        <v>43485</v>
      </c>
      <c r="D1197" s="28" t="s">
        <v>64</v>
      </c>
      <c r="E1197" s="80" t="s">
        <v>533</v>
      </c>
      <c r="F1197">
        <v>8</v>
      </c>
      <c r="G1197" t="s">
        <v>191</v>
      </c>
      <c r="H1197" t="s">
        <v>30</v>
      </c>
      <c r="I1197" s="10">
        <f>(C1197-VLOOKUP(G1197,Riders!$A$2:$E$7777,4,FALSE))/365</f>
        <v>33.008219178082193</v>
      </c>
      <c r="J1197">
        <v>14</v>
      </c>
      <c r="K1197">
        <v>1</v>
      </c>
      <c r="L1197" s="15">
        <v>10.555999999999999</v>
      </c>
      <c r="M1197" s="126">
        <f>IF(L1197="","",3.6*200/(L1197))</f>
        <v>68.207654414550973</v>
      </c>
      <c r="P1197" s="126" t="str">
        <f>IF(O1197="","",3.6*200/(O1197))</f>
        <v/>
      </c>
      <c r="S1197" s="126" t="str">
        <f>IF(R1197="","",3.6*200/(R1197))</f>
        <v/>
      </c>
    </row>
    <row r="1198" spans="1:19">
      <c r="A1198" s="28" t="s">
        <v>223</v>
      </c>
      <c r="B1198" s="28">
        <v>2019</v>
      </c>
      <c r="C1198" s="145">
        <v>43485</v>
      </c>
      <c r="D1198" s="28" t="s">
        <v>64</v>
      </c>
      <c r="E1198" s="80" t="s">
        <v>533</v>
      </c>
      <c r="F1198">
        <v>8</v>
      </c>
      <c r="G1198" t="s">
        <v>285</v>
      </c>
      <c r="H1198" t="s">
        <v>225</v>
      </c>
      <c r="I1198" s="10">
        <f>(C1198-VLOOKUP(G1198,Riders!$A$2:$E$7777,4,FALSE))/365</f>
        <v>35.465753424657535</v>
      </c>
      <c r="J1198">
        <v>19</v>
      </c>
      <c r="K1198">
        <v>2</v>
      </c>
      <c r="L1198" s="15">
        <v>10.607999999999999</v>
      </c>
      <c r="M1198" s="126">
        <f>IF(L1198="","",3.6*200/(L1198))</f>
        <v>67.873303167420829</v>
      </c>
      <c r="P1198" s="126" t="str">
        <f>IF(O1198="","",3.6*200/(O1198))</f>
        <v/>
      </c>
      <c r="S1198" s="126" t="str">
        <f>IF(R1198="","",3.6*200/(R1198))</f>
        <v/>
      </c>
    </row>
    <row r="1199" spans="1:19">
      <c r="A1199" s="28" t="s">
        <v>223</v>
      </c>
      <c r="B1199" s="28">
        <v>2019</v>
      </c>
      <c r="C1199" s="145">
        <v>43485</v>
      </c>
      <c r="D1199" s="28" t="s">
        <v>64</v>
      </c>
      <c r="E1199" s="80" t="s">
        <v>533</v>
      </c>
      <c r="F1199">
        <v>9</v>
      </c>
      <c r="G1199" t="s">
        <v>770</v>
      </c>
      <c r="H1199" t="s">
        <v>44</v>
      </c>
      <c r="I1199" s="10">
        <f>(C1199-VLOOKUP(G1199,Riders!$A$2:$E$7777,4,FALSE))/365</f>
        <v>31.695890410958903</v>
      </c>
      <c r="J1199">
        <v>16</v>
      </c>
      <c r="K1199">
        <v>1</v>
      </c>
      <c r="L1199" s="15">
        <v>10.609</v>
      </c>
      <c r="M1199" s="126">
        <f>IF(L1199="","",3.6*200/(L1199))</f>
        <v>67.86690545763031</v>
      </c>
      <c r="P1199" s="126" t="str">
        <f>IF(O1199="","",3.6*200/(O1199))</f>
        <v/>
      </c>
      <c r="S1199" s="126" t="str">
        <f>IF(R1199="","",3.6*200/(R1199))</f>
        <v/>
      </c>
    </row>
    <row r="1200" spans="1:19">
      <c r="A1200" s="28" t="s">
        <v>223</v>
      </c>
      <c r="B1200" s="28">
        <v>2019</v>
      </c>
      <c r="C1200" s="145">
        <v>43485</v>
      </c>
      <c r="D1200" s="28" t="s">
        <v>64</v>
      </c>
      <c r="E1200" s="80" t="s">
        <v>533</v>
      </c>
      <c r="F1200">
        <v>9</v>
      </c>
      <c r="G1200" t="s">
        <v>39</v>
      </c>
      <c r="H1200" t="s">
        <v>40</v>
      </c>
      <c r="I1200" s="10">
        <f>(C1200-VLOOKUP(G1200,Riders!$A$2:$E$7777,4,FALSE))/365</f>
        <v>25.964383561643835</v>
      </c>
      <c r="J1200">
        <v>17</v>
      </c>
      <c r="K1200">
        <v>2</v>
      </c>
      <c r="L1200" s="15">
        <v>10.667</v>
      </c>
      <c r="M1200" s="126">
        <f>IF(L1200="","",3.6*200/(L1200))</f>
        <v>67.497890690915909</v>
      </c>
      <c r="P1200" s="126" t="str">
        <f>IF(O1200="","",3.6*200/(O1200))</f>
        <v/>
      </c>
      <c r="S1200" s="126" t="str">
        <f>IF(R1200="","",3.6*200/(R1200))</f>
        <v/>
      </c>
    </row>
    <row r="1201" spans="1:19">
      <c r="A1201" s="28" t="s">
        <v>223</v>
      </c>
      <c r="B1201" s="28">
        <v>2019</v>
      </c>
      <c r="C1201" s="145">
        <v>43485</v>
      </c>
      <c r="D1201" s="28" t="s">
        <v>64</v>
      </c>
      <c r="E1201" s="80" t="s">
        <v>533</v>
      </c>
      <c r="F1201">
        <v>10</v>
      </c>
      <c r="G1201" t="s">
        <v>57</v>
      </c>
      <c r="H1201" t="s">
        <v>35</v>
      </c>
      <c r="I1201" s="10">
        <f>(C1201-VLOOKUP(G1201,Riders!$A$2:$E$7777,4,FALSE))/365</f>
        <v>25.18904109589041</v>
      </c>
      <c r="J1201">
        <v>15</v>
      </c>
      <c r="K1201">
        <v>1</v>
      </c>
      <c r="L1201" s="15">
        <v>10.279</v>
      </c>
      <c r="M1201" s="126">
        <f>IF(L1201="","",3.6*200/(L1201))</f>
        <v>70.045724292246334</v>
      </c>
      <c r="P1201" s="126" t="str">
        <f>IF(O1201="","",3.6*200/(O1201))</f>
        <v/>
      </c>
      <c r="S1201" s="126" t="str">
        <f>IF(R1201="","",3.6*200/(R1201))</f>
        <v/>
      </c>
    </row>
    <row r="1202" spans="1:19">
      <c r="A1202" s="28" t="s">
        <v>223</v>
      </c>
      <c r="B1202" s="28">
        <v>2019</v>
      </c>
      <c r="C1202" s="145">
        <v>43485</v>
      </c>
      <c r="D1202" s="28" t="s">
        <v>64</v>
      </c>
      <c r="E1202" s="80" t="s">
        <v>533</v>
      </c>
      <c r="F1202">
        <v>10</v>
      </c>
      <c r="G1202" t="s">
        <v>91</v>
      </c>
      <c r="H1202" t="s">
        <v>50</v>
      </c>
      <c r="I1202" s="10">
        <f>(C1202-VLOOKUP(G1202,Riders!$A$2:$E$7777,4,FALSE))/365</f>
        <v>23.167123287671235</v>
      </c>
      <c r="J1202">
        <v>18</v>
      </c>
      <c r="K1202">
        <v>2</v>
      </c>
      <c r="L1202" s="15">
        <v>10.315</v>
      </c>
      <c r="M1202" s="126">
        <f>IF(L1202="","",3.6*200/(L1202))</f>
        <v>69.801260300533201</v>
      </c>
      <c r="P1202" s="126" t="str">
        <f>IF(O1202="","",3.6*200/(O1202))</f>
        <v/>
      </c>
      <c r="S1202" s="126" t="str">
        <f>IF(R1202="","",3.6*200/(R1202))</f>
        <v/>
      </c>
    </row>
    <row r="1203" spans="1:19">
      <c r="A1203" s="28" t="s">
        <v>223</v>
      </c>
      <c r="B1203" s="28">
        <v>2019</v>
      </c>
      <c r="C1203" s="145">
        <v>43485</v>
      </c>
      <c r="D1203" s="28" t="s">
        <v>64</v>
      </c>
      <c r="E1203" s="80" t="s">
        <v>533</v>
      </c>
      <c r="F1203" s="40">
        <v>1</v>
      </c>
      <c r="G1203" t="s">
        <v>184</v>
      </c>
      <c r="H1203" t="s">
        <v>93</v>
      </c>
      <c r="I1203" s="10">
        <f>(C1203-VLOOKUP(G1203,Riders!$A$2:$E$7777,4,FALSE))/365</f>
        <v>24.065753424657533</v>
      </c>
      <c r="J1203">
        <v>26</v>
      </c>
      <c r="K1203">
        <v>2</v>
      </c>
      <c r="L1203" s="15">
        <v>10.702</v>
      </c>
      <c r="M1203" s="126">
        <f>IF(L1203="","",3.6*200/(L1203))</f>
        <v>67.277144458979635</v>
      </c>
      <c r="P1203" s="126" t="str">
        <f>IF(O1203="","",3.6*200/(O1203))</f>
        <v/>
      </c>
      <c r="S1203" s="126" t="str">
        <f>IF(R1203="","",3.6*200/(R1203))</f>
        <v/>
      </c>
    </row>
    <row r="1204" spans="1:19">
      <c r="A1204" s="28" t="s">
        <v>223</v>
      </c>
      <c r="B1204" s="28">
        <v>2019</v>
      </c>
      <c r="C1204" s="145">
        <v>43485</v>
      </c>
      <c r="D1204" s="28" t="s">
        <v>64</v>
      </c>
      <c r="E1204" s="80" t="s">
        <v>536</v>
      </c>
      <c r="F1204">
        <v>7</v>
      </c>
      <c r="G1204" t="s">
        <v>1998</v>
      </c>
      <c r="H1204" t="s">
        <v>26</v>
      </c>
      <c r="I1204" s="10">
        <f>(C1204-VLOOKUP(G1204,Riders!$A$2:$E$7777,4,FALSE))/365</f>
        <v>33.991780821917807</v>
      </c>
      <c r="J1204">
        <v>9</v>
      </c>
      <c r="K1204">
        <v>2</v>
      </c>
      <c r="L1204" s="15">
        <v>10.375</v>
      </c>
      <c r="M1204" s="126">
        <f>IF(L1204="","",3.6*200/(L1204))</f>
        <v>69.397590361445779</v>
      </c>
      <c r="P1204" s="126" t="str">
        <f>IF(O1204="","",3.6*200/(O1204))</f>
        <v/>
      </c>
      <c r="S1204" s="126" t="str">
        <f>IF(R1204="","",3.6*200/(R1204))</f>
        <v/>
      </c>
    </row>
    <row r="1205" spans="1:19">
      <c r="A1205" s="28" t="s">
        <v>223</v>
      </c>
      <c r="B1205" s="28">
        <v>2019</v>
      </c>
      <c r="C1205" s="145">
        <v>43485</v>
      </c>
      <c r="D1205" s="28" t="s">
        <v>64</v>
      </c>
      <c r="E1205" s="80" t="s">
        <v>536</v>
      </c>
      <c r="F1205">
        <v>1</v>
      </c>
      <c r="G1205" t="s">
        <v>200</v>
      </c>
      <c r="H1205" t="s">
        <v>44</v>
      </c>
      <c r="I1205" s="10">
        <f>(C1205-VLOOKUP(G1205,Riders!$A$2:$E$7777,4,FALSE))/365</f>
        <v>23.520547945205479</v>
      </c>
      <c r="J1205">
        <v>2</v>
      </c>
      <c r="K1205">
        <v>1</v>
      </c>
      <c r="L1205" s="15">
        <v>10.193</v>
      </c>
      <c r="M1205" s="126">
        <f>IF(L1205="","",3.6*200/(L1205))</f>
        <v>70.636711468654966</v>
      </c>
      <c r="P1205" s="126" t="str">
        <f>IF(O1205="","",3.6*200/(O1205))</f>
        <v/>
      </c>
      <c r="S1205" s="126" t="str">
        <f>IF(R1205="","",3.6*200/(R1205))</f>
        <v/>
      </c>
    </row>
    <row r="1206" spans="1:19">
      <c r="A1206" s="28" t="s">
        <v>223</v>
      </c>
      <c r="B1206" s="28">
        <v>2019</v>
      </c>
      <c r="C1206" s="145">
        <v>43485</v>
      </c>
      <c r="D1206" s="28" t="s">
        <v>64</v>
      </c>
      <c r="E1206" s="80" t="s">
        <v>536</v>
      </c>
      <c r="F1206">
        <v>1</v>
      </c>
      <c r="G1206" t="s">
        <v>57</v>
      </c>
      <c r="H1206" t="s">
        <v>35</v>
      </c>
      <c r="I1206" s="10">
        <f>(C1206-VLOOKUP(G1206,Riders!$A$2:$E$7777,4,FALSE))/365</f>
        <v>25.18904109589041</v>
      </c>
      <c r="J1206">
        <v>15</v>
      </c>
      <c r="K1206">
        <v>2</v>
      </c>
      <c r="L1206" s="15">
        <v>10.260999999999999</v>
      </c>
      <c r="M1206" s="126">
        <f>IF(L1206="","",3.6*200/(L1206))</f>
        <v>70.168599551700623</v>
      </c>
      <c r="P1206" s="126" t="str">
        <f>IF(O1206="","",3.6*200/(O1206))</f>
        <v/>
      </c>
      <c r="S1206" s="126" t="str">
        <f>IF(R1206="","",3.6*200/(R1206))</f>
        <v/>
      </c>
    </row>
    <row r="1207" spans="1:19">
      <c r="A1207" s="28" t="s">
        <v>223</v>
      </c>
      <c r="B1207" s="28">
        <v>2019</v>
      </c>
      <c r="C1207" s="145">
        <v>43485</v>
      </c>
      <c r="D1207" s="28" t="s">
        <v>64</v>
      </c>
      <c r="E1207" s="80" t="s">
        <v>536</v>
      </c>
      <c r="F1207">
        <v>2</v>
      </c>
      <c r="G1207" t="s">
        <v>240</v>
      </c>
      <c r="H1207" t="s">
        <v>100</v>
      </c>
      <c r="I1207" s="10">
        <f>(C1207-VLOOKUP(G1207,Riders!$A$2:$E$7777,4,FALSE))/365</f>
        <v>25.898630136986302</v>
      </c>
      <c r="J1207">
        <v>1</v>
      </c>
      <c r="K1207">
        <v>1</v>
      </c>
      <c r="L1207" s="15">
        <v>10.363</v>
      </c>
      <c r="M1207" s="126">
        <f>IF(L1207="","",3.6*200/(L1207))</f>
        <v>69.477950400463186</v>
      </c>
      <c r="P1207" s="126" t="str">
        <f>IF(O1207="","",3.6*200/(O1207))</f>
        <v/>
      </c>
      <c r="S1207" s="126" t="str">
        <f>IF(R1207="","",3.6*200/(R1207))</f>
        <v/>
      </c>
    </row>
    <row r="1208" spans="1:19">
      <c r="A1208" s="28" t="s">
        <v>223</v>
      </c>
      <c r="B1208" s="28">
        <v>2019</v>
      </c>
      <c r="C1208" s="145">
        <v>43485</v>
      </c>
      <c r="D1208" s="28" t="s">
        <v>64</v>
      </c>
      <c r="E1208" s="80" t="s">
        <v>536</v>
      </c>
      <c r="F1208">
        <v>2</v>
      </c>
      <c r="G1208" t="s">
        <v>770</v>
      </c>
      <c r="H1208" t="s">
        <v>44</v>
      </c>
      <c r="I1208" s="10">
        <f>(C1208-VLOOKUP(G1208,Riders!$A$2:$E$7777,4,FALSE))/365</f>
        <v>31.695890410958903</v>
      </c>
      <c r="J1208">
        <v>16</v>
      </c>
      <c r="K1208">
        <v>2</v>
      </c>
      <c r="L1208" s="15">
        <v>10.865</v>
      </c>
      <c r="M1208" s="126">
        <f>IF(L1208="","",3.6*200/(L1208))</f>
        <v>66.267832489645656</v>
      </c>
      <c r="P1208" s="126" t="str">
        <f>IF(O1208="","",3.6*200/(O1208))</f>
        <v/>
      </c>
      <c r="S1208" s="126" t="str">
        <f>IF(R1208="","",3.6*200/(R1208))</f>
        <v/>
      </c>
    </row>
    <row r="1209" spans="1:19">
      <c r="A1209" s="28" t="s">
        <v>223</v>
      </c>
      <c r="B1209" s="28">
        <v>2019</v>
      </c>
      <c r="C1209" s="145">
        <v>43485</v>
      </c>
      <c r="D1209" s="28" t="s">
        <v>64</v>
      </c>
      <c r="E1209" s="80" t="s">
        <v>536</v>
      </c>
      <c r="F1209">
        <v>3</v>
      </c>
      <c r="G1209" t="s">
        <v>284</v>
      </c>
      <c r="H1209" t="s">
        <v>100</v>
      </c>
      <c r="I1209" s="10">
        <f>(C1209-VLOOKUP(G1209,Riders!$A$2:$E$7777,4,FALSE))/365</f>
        <v>25.021917808219179</v>
      </c>
      <c r="J1209">
        <v>5</v>
      </c>
      <c r="K1209">
        <v>1</v>
      </c>
      <c r="L1209" s="15">
        <v>10.605</v>
      </c>
      <c r="M1209" s="126">
        <f>IF(L1209="","",3.6*200/(L1209))</f>
        <v>67.892503536067892</v>
      </c>
      <c r="P1209" s="126" t="str">
        <f>IF(O1209="","",3.6*200/(O1209))</f>
        <v/>
      </c>
      <c r="S1209" s="126" t="str">
        <f>IF(R1209="","",3.6*200/(R1209))</f>
        <v/>
      </c>
    </row>
    <row r="1210" spans="1:19">
      <c r="A1210" s="28" t="s">
        <v>223</v>
      </c>
      <c r="B1210" s="28">
        <v>2019</v>
      </c>
      <c r="C1210" s="145">
        <v>43485</v>
      </c>
      <c r="D1210" s="28" t="s">
        <v>64</v>
      </c>
      <c r="E1210" s="80" t="s">
        <v>536</v>
      </c>
      <c r="F1210">
        <v>3</v>
      </c>
      <c r="G1210" t="s">
        <v>191</v>
      </c>
      <c r="H1210" t="s">
        <v>30</v>
      </c>
      <c r="I1210" s="10">
        <f>(C1210-VLOOKUP(G1210,Riders!$A$2:$E$7777,4,FALSE))/365</f>
        <v>33.008219178082193</v>
      </c>
      <c r="J1210">
        <v>14</v>
      </c>
      <c r="K1210">
        <v>2</v>
      </c>
      <c r="L1210" s="15">
        <v>11.217000000000001</v>
      </c>
      <c r="M1210" s="126">
        <f>IF(L1210="","",3.6*200/(L1210))</f>
        <v>64.18828563787109</v>
      </c>
      <c r="P1210" s="126" t="str">
        <f>IF(O1210="","",3.6*200/(O1210))</f>
        <v/>
      </c>
      <c r="S1210" s="126" t="str">
        <f>IF(R1210="","",3.6*200/(R1210))</f>
        <v/>
      </c>
    </row>
    <row r="1211" spans="1:19">
      <c r="A1211" s="28" t="s">
        <v>223</v>
      </c>
      <c r="B1211" s="28">
        <v>2019</v>
      </c>
      <c r="C1211" s="145">
        <v>43485</v>
      </c>
      <c r="D1211" s="28" t="s">
        <v>64</v>
      </c>
      <c r="E1211" s="80" t="s">
        <v>536</v>
      </c>
      <c r="F1211">
        <v>4</v>
      </c>
      <c r="G1211" t="s">
        <v>127</v>
      </c>
      <c r="H1211" t="s">
        <v>33</v>
      </c>
      <c r="I1211" s="10">
        <f>(C1211-VLOOKUP(G1211,Riders!$A$2:$E$7777,4,FALSE))/365</f>
        <v>27.534246575342465</v>
      </c>
      <c r="J1211">
        <v>6</v>
      </c>
      <c r="K1211">
        <v>1</v>
      </c>
      <c r="L1211" s="15">
        <v>10.4</v>
      </c>
      <c r="M1211" s="126">
        <f>IF(L1211="","",3.6*200/(L1211))</f>
        <v>69.230769230769226</v>
      </c>
      <c r="P1211" s="126" t="str">
        <f>IF(O1211="","",3.6*200/(O1211))</f>
        <v/>
      </c>
      <c r="S1211" s="126" t="str">
        <f>IF(R1211="","",3.6*200/(R1211))</f>
        <v/>
      </c>
    </row>
    <row r="1212" spans="1:19">
      <c r="A1212" s="28" t="s">
        <v>223</v>
      </c>
      <c r="B1212" s="28">
        <v>2019</v>
      </c>
      <c r="C1212" s="145">
        <v>43485</v>
      </c>
      <c r="D1212" s="28" t="s">
        <v>64</v>
      </c>
      <c r="E1212" s="80" t="s">
        <v>536</v>
      </c>
      <c r="F1212">
        <v>4</v>
      </c>
      <c r="G1212" t="s">
        <v>172</v>
      </c>
      <c r="H1212" t="s">
        <v>35</v>
      </c>
      <c r="I1212" s="10">
        <f>(C1212-VLOOKUP(G1212,Riders!$A$2:$E$7777,4,FALSE))/365</f>
        <v>28.698630136986303</v>
      </c>
      <c r="J1212">
        <v>13</v>
      </c>
      <c r="K1212">
        <v>2</v>
      </c>
      <c r="L1212" s="15">
        <v>10.852</v>
      </c>
      <c r="M1212" s="126">
        <f>IF(L1212="","",3.6*200/(L1212))</f>
        <v>66.347217102838187</v>
      </c>
      <c r="P1212" s="126" t="str">
        <f>IF(O1212="","",3.6*200/(O1212))</f>
        <v/>
      </c>
      <c r="S1212" s="126" t="str">
        <f>IF(R1212="","",3.6*200/(R1212))</f>
        <v/>
      </c>
    </row>
    <row r="1213" spans="1:19">
      <c r="A1213" s="28" t="s">
        <v>223</v>
      </c>
      <c r="B1213" s="28">
        <v>2019</v>
      </c>
      <c r="C1213" s="145">
        <v>43485</v>
      </c>
      <c r="D1213" s="28" t="s">
        <v>64</v>
      </c>
      <c r="E1213" s="80" t="s">
        <v>536</v>
      </c>
      <c r="F1213">
        <v>5</v>
      </c>
      <c r="G1213" t="s">
        <v>904</v>
      </c>
      <c r="H1213" t="s">
        <v>33</v>
      </c>
      <c r="I1213" s="10">
        <f>(C1213-VLOOKUP(G1213,Riders!$A$2:$E$7777,4,FALSE))/365</f>
        <v>27.936986301369863</v>
      </c>
      <c r="J1213">
        <v>4</v>
      </c>
      <c r="K1213">
        <v>1</v>
      </c>
      <c r="L1213" s="15">
        <v>10.039</v>
      </c>
      <c r="M1213" s="126">
        <f>IF(L1213="","",3.6*200/(L1213))</f>
        <v>71.720290865624065</v>
      </c>
      <c r="P1213" s="126" t="str">
        <f>IF(O1213="","",3.6*200/(O1213))</f>
        <v/>
      </c>
      <c r="S1213" s="126" t="str">
        <f>IF(R1213="","",3.6*200/(R1213))</f>
        <v/>
      </c>
    </row>
    <row r="1214" spans="1:19">
      <c r="A1214" s="28" t="s">
        <v>223</v>
      </c>
      <c r="B1214" s="28">
        <v>2019</v>
      </c>
      <c r="C1214" s="145">
        <v>43485</v>
      </c>
      <c r="D1214" s="28" t="s">
        <v>64</v>
      </c>
      <c r="E1214" s="80" t="s">
        <v>536</v>
      </c>
      <c r="F1214">
        <v>5</v>
      </c>
      <c r="G1214" t="s">
        <v>181</v>
      </c>
      <c r="H1214" t="s">
        <v>32</v>
      </c>
      <c r="I1214" s="10">
        <f>(C1214-VLOOKUP(G1214,Riders!$A$2:$E$7777,4,FALSE))/365</f>
        <v>27.567123287671233</v>
      </c>
      <c r="J1214">
        <v>12</v>
      </c>
      <c r="K1214">
        <v>2</v>
      </c>
      <c r="L1214" s="15">
        <v>10.125</v>
      </c>
      <c r="M1214" s="126">
        <f>IF(L1214="","",3.6*200/(L1214))</f>
        <v>71.111111111111114</v>
      </c>
      <c r="P1214" s="126" t="str">
        <f>IF(O1214="","",3.6*200/(O1214))</f>
        <v/>
      </c>
      <c r="S1214" s="126" t="str">
        <f>IF(R1214="","",3.6*200/(R1214))</f>
        <v/>
      </c>
    </row>
    <row r="1215" spans="1:19">
      <c r="A1215" s="28" t="s">
        <v>223</v>
      </c>
      <c r="B1215" s="28">
        <v>2019</v>
      </c>
      <c r="C1215" s="145">
        <v>43485</v>
      </c>
      <c r="D1215" s="28" t="s">
        <v>64</v>
      </c>
      <c r="E1215" s="80" t="s">
        <v>536</v>
      </c>
      <c r="F1215">
        <v>6</v>
      </c>
      <c r="G1215" t="s">
        <v>97</v>
      </c>
      <c r="H1215" t="s">
        <v>26</v>
      </c>
      <c r="I1215" s="10">
        <f>(C1215-VLOOKUP(G1215,Riders!$A$2:$E$7777,4,FALSE))/365</f>
        <v>21.772602739726029</v>
      </c>
      <c r="J1215">
        <v>3</v>
      </c>
      <c r="K1215">
        <v>1</v>
      </c>
      <c r="L1215" s="15">
        <v>10.243</v>
      </c>
      <c r="M1215" s="126">
        <f>IF(L1215="","",3.6*200/(L1215))</f>
        <v>70.291906667968362</v>
      </c>
      <c r="P1215" s="126" t="str">
        <f>IF(O1215="","",3.6*200/(O1215))</f>
        <v/>
      </c>
      <c r="S1215" s="126" t="str">
        <f>IF(R1215="","",3.6*200/(R1215))</f>
        <v/>
      </c>
    </row>
    <row r="1216" spans="1:19">
      <c r="A1216" s="28" t="s">
        <v>223</v>
      </c>
      <c r="B1216" s="28">
        <v>2019</v>
      </c>
      <c r="C1216" s="145">
        <v>43485</v>
      </c>
      <c r="D1216" s="28" t="s">
        <v>64</v>
      </c>
      <c r="E1216" s="80" t="s">
        <v>536</v>
      </c>
      <c r="F1216">
        <v>6</v>
      </c>
      <c r="G1216" t="s">
        <v>211</v>
      </c>
      <c r="H1216" t="s">
        <v>40</v>
      </c>
      <c r="I1216" s="10">
        <f>(C1216-VLOOKUP(G1216,Riders!$A$2:$E$7777,4,FALSE))/365</f>
        <v>27.668493150684931</v>
      </c>
      <c r="J1216">
        <v>11</v>
      </c>
      <c r="K1216">
        <v>2</v>
      </c>
      <c r="L1216" s="15">
        <v>10.328000000000001</v>
      </c>
      <c r="M1216" s="126">
        <f>IF(L1216="","",3.6*200/(L1216))</f>
        <v>69.713400464755992</v>
      </c>
      <c r="P1216" s="126" t="str">
        <f>IF(O1216="","",3.6*200/(O1216))</f>
        <v/>
      </c>
      <c r="S1216" s="126" t="str">
        <f>IF(R1216="","",3.6*200/(R1216))</f>
        <v/>
      </c>
    </row>
    <row r="1217" spans="1:19">
      <c r="A1217" s="28" t="s">
        <v>223</v>
      </c>
      <c r="B1217" s="28">
        <v>2019</v>
      </c>
      <c r="C1217" s="145">
        <v>43485</v>
      </c>
      <c r="D1217" s="28" t="s">
        <v>64</v>
      </c>
      <c r="E1217" s="80" t="s">
        <v>536</v>
      </c>
      <c r="F1217">
        <v>7</v>
      </c>
      <c r="G1217" t="s">
        <v>255</v>
      </c>
      <c r="H1217" t="s">
        <v>30</v>
      </c>
      <c r="I1217" s="10">
        <f>(C1217-VLOOKUP(G1217,Riders!$A$2:$E$7777,4,FALSE))/365</f>
        <v>29.065753424657533</v>
      </c>
      <c r="J1217">
        <v>8</v>
      </c>
      <c r="K1217">
        <v>1</v>
      </c>
      <c r="L1217" s="15">
        <v>10.284000000000001</v>
      </c>
      <c r="M1217" s="126">
        <f>IF(L1217="","",3.6*200/(L1217))</f>
        <v>70.01166861143524</v>
      </c>
      <c r="P1217" s="126" t="str">
        <f>IF(O1217="","",3.6*200/(O1217))</f>
        <v/>
      </c>
      <c r="S1217" s="126" t="str">
        <f>IF(R1217="","",3.6*200/(R1217))</f>
        <v/>
      </c>
    </row>
    <row r="1218" spans="1:19">
      <c r="A1218" s="28" t="s">
        <v>223</v>
      </c>
      <c r="B1218" s="28">
        <v>2019</v>
      </c>
      <c r="C1218" s="145">
        <v>43485</v>
      </c>
      <c r="D1218" s="28" t="s">
        <v>64</v>
      </c>
      <c r="E1218" s="80" t="s">
        <v>536</v>
      </c>
      <c r="F1218">
        <v>8</v>
      </c>
      <c r="G1218" t="s">
        <v>199</v>
      </c>
      <c r="H1218" t="s">
        <v>37</v>
      </c>
      <c r="I1218" s="10">
        <f>(C1218-VLOOKUP(G1218,Riders!$A$2:$E$7777,4,FALSE))/365</f>
        <v>24.224657534246575</v>
      </c>
      <c r="J1218">
        <v>7</v>
      </c>
      <c r="K1218">
        <v>1</v>
      </c>
      <c r="L1218" s="15">
        <v>10.346</v>
      </c>
      <c r="M1218" s="126">
        <f>IF(L1218="","",3.6*200/(L1218))</f>
        <v>69.592112893872027</v>
      </c>
      <c r="P1218" s="126" t="str">
        <f>IF(O1218="","",3.6*200/(O1218))</f>
        <v/>
      </c>
      <c r="S1218" s="126" t="str">
        <f>IF(R1218="","",3.6*200/(R1218))</f>
        <v/>
      </c>
    </row>
    <row r="1219" spans="1:19">
      <c r="A1219" s="28" t="s">
        <v>223</v>
      </c>
      <c r="B1219" s="28">
        <v>2019</v>
      </c>
      <c r="C1219" s="145">
        <v>43485</v>
      </c>
      <c r="D1219" s="28" t="s">
        <v>64</v>
      </c>
      <c r="E1219" s="80" t="s">
        <v>536</v>
      </c>
      <c r="F1219">
        <v>8</v>
      </c>
      <c r="G1219" t="s">
        <v>169</v>
      </c>
      <c r="H1219" t="s">
        <v>80</v>
      </c>
      <c r="I1219" s="10">
        <f>(C1219-VLOOKUP(G1219,Riders!$A$2:$E$7777,4,FALSE))/365</f>
        <v>28.56986301369863</v>
      </c>
      <c r="J1219">
        <v>10</v>
      </c>
      <c r="K1219">
        <v>2</v>
      </c>
      <c r="L1219" s="15">
        <v>10.37</v>
      </c>
      <c r="M1219" s="126">
        <f>IF(L1219="","",3.6*200/(L1219))</f>
        <v>69.431051108968177</v>
      </c>
      <c r="P1219" s="126" t="str">
        <f>IF(O1219="","",3.6*200/(O1219))</f>
        <v/>
      </c>
      <c r="S1219" s="126" t="str">
        <f>IF(R1219="","",3.6*200/(R1219))</f>
        <v/>
      </c>
    </row>
    <row r="1220" spans="1:19">
      <c r="A1220" s="28" t="s">
        <v>223</v>
      </c>
      <c r="B1220" s="28">
        <v>2019</v>
      </c>
      <c r="C1220" s="145">
        <v>43485</v>
      </c>
      <c r="D1220" s="28" t="s">
        <v>64</v>
      </c>
      <c r="E1220" s="80" t="s">
        <v>537</v>
      </c>
      <c r="F1220">
        <v>1</v>
      </c>
      <c r="G1220" t="s">
        <v>200</v>
      </c>
      <c r="H1220" t="s">
        <v>44</v>
      </c>
      <c r="I1220" s="10">
        <f>(C1220-VLOOKUP(G1220,Riders!$A$2:$E$7777,4,FALSE))/365</f>
        <v>23.520547945205479</v>
      </c>
      <c r="J1220">
        <v>2</v>
      </c>
      <c r="K1220">
        <v>1</v>
      </c>
      <c r="L1220" s="15">
        <v>10.205</v>
      </c>
      <c r="M1220" s="126">
        <f>IF(L1220="","",3.6*200/(L1220))</f>
        <v>70.553650171484563</v>
      </c>
      <c r="N1220">
        <v>1</v>
      </c>
      <c r="O1220">
        <v>10.236000000000001</v>
      </c>
      <c r="P1220" s="126">
        <f>IF(O1220="","",3.6*200/(O1220))</f>
        <v>70.339976553341145</v>
      </c>
      <c r="S1220" s="126" t="str">
        <f>IF(R1220="","",3.6*200/(R1220))</f>
        <v/>
      </c>
    </row>
    <row r="1221" spans="1:19">
      <c r="A1221" s="28" t="s">
        <v>223</v>
      </c>
      <c r="B1221" s="28">
        <v>2019</v>
      </c>
      <c r="C1221" s="145">
        <v>43485</v>
      </c>
      <c r="D1221" s="28" t="s">
        <v>64</v>
      </c>
      <c r="E1221" s="80" t="s">
        <v>537</v>
      </c>
      <c r="F1221">
        <v>1</v>
      </c>
      <c r="G1221" t="s">
        <v>199</v>
      </c>
      <c r="H1221" t="s">
        <v>37</v>
      </c>
      <c r="I1221" s="10">
        <f>(C1221-VLOOKUP(G1221,Riders!$A$2:$E$7777,4,FALSE))/365</f>
        <v>24.224657534246575</v>
      </c>
      <c r="J1221">
        <v>7</v>
      </c>
      <c r="K1221">
        <v>2</v>
      </c>
      <c r="L1221" s="15">
        <v>10.427</v>
      </c>
      <c r="M1221" s="126">
        <f>IF(L1221="","",3.6*200/(L1221))</f>
        <v>69.051500911096198</v>
      </c>
      <c r="N1221">
        <v>2</v>
      </c>
      <c r="O1221">
        <v>10.302000000000001</v>
      </c>
      <c r="P1221" s="126">
        <f>IF(O1221="","",3.6*200/(O1221))</f>
        <v>69.889341875363996</v>
      </c>
      <c r="S1221" s="126" t="str">
        <f>IF(R1221="","",3.6*200/(R1221))</f>
        <v/>
      </c>
    </row>
    <row r="1222" spans="1:19">
      <c r="A1222" s="28" t="s">
        <v>223</v>
      </c>
      <c r="B1222" s="28">
        <v>2019</v>
      </c>
      <c r="C1222" s="145">
        <v>43485</v>
      </c>
      <c r="D1222" s="28" t="s">
        <v>64</v>
      </c>
      <c r="E1222" s="80" t="s">
        <v>537</v>
      </c>
      <c r="F1222">
        <v>2</v>
      </c>
      <c r="G1222" t="s">
        <v>240</v>
      </c>
      <c r="H1222" t="s">
        <v>100</v>
      </c>
      <c r="I1222" s="10">
        <f>(C1222-VLOOKUP(G1222,Riders!$A$2:$E$7777,4,FALSE))/365</f>
        <v>25.898630136986302</v>
      </c>
      <c r="J1222">
        <v>1</v>
      </c>
      <c r="K1222">
        <v>1</v>
      </c>
      <c r="L1222" s="15">
        <v>10.4</v>
      </c>
      <c r="M1222" s="126">
        <f>IF(L1222="","",3.6*200/(L1222))</f>
        <v>69.230769230769226</v>
      </c>
      <c r="N1222">
        <v>1</v>
      </c>
      <c r="O1222">
        <v>10.148</v>
      </c>
      <c r="P1222" s="126">
        <f>IF(O1222="","",3.6*200/(O1222))</f>
        <v>70.949940875049279</v>
      </c>
      <c r="S1222" s="126" t="str">
        <f>IF(R1222="","",3.6*200/(R1222))</f>
        <v/>
      </c>
    </row>
    <row r="1223" spans="1:19">
      <c r="A1223" s="28" t="s">
        <v>223</v>
      </c>
      <c r="B1223" s="28">
        <v>2019</v>
      </c>
      <c r="C1223" s="145">
        <v>43485</v>
      </c>
      <c r="D1223" s="28" t="s">
        <v>64</v>
      </c>
      <c r="E1223" s="80" t="s">
        <v>537</v>
      </c>
      <c r="F1223">
        <v>2</v>
      </c>
      <c r="G1223" t="s">
        <v>255</v>
      </c>
      <c r="H1223" t="s">
        <v>30</v>
      </c>
      <c r="I1223" s="10">
        <f>(C1223-VLOOKUP(G1223,Riders!$A$2:$E$7777,4,FALSE))/365</f>
        <v>29.065753424657533</v>
      </c>
      <c r="J1223">
        <v>8</v>
      </c>
      <c r="K1223">
        <v>2</v>
      </c>
      <c r="L1223" s="15">
        <v>10.776</v>
      </c>
      <c r="M1223" s="126">
        <f>IF(L1223="","",3.6*200/(L1223))</f>
        <v>66.815144766147</v>
      </c>
      <c r="N1223">
        <v>2</v>
      </c>
      <c r="O1223">
        <v>10.815</v>
      </c>
      <c r="P1223" s="126">
        <f>IF(O1223="","",3.6*200/(O1223))</f>
        <v>66.574202496532592</v>
      </c>
      <c r="S1223" s="126" t="str">
        <f>IF(R1223="","",3.6*200/(R1223))</f>
        <v/>
      </c>
    </row>
    <row r="1224" spans="1:19">
      <c r="A1224" s="28" t="s">
        <v>223</v>
      </c>
      <c r="B1224" s="28">
        <v>2019</v>
      </c>
      <c r="C1224" s="145">
        <v>43485</v>
      </c>
      <c r="D1224" s="28" t="s">
        <v>64</v>
      </c>
      <c r="E1224" s="80" t="s">
        <v>537</v>
      </c>
      <c r="F1224">
        <v>3</v>
      </c>
      <c r="G1224" t="s">
        <v>97</v>
      </c>
      <c r="H1224" t="s">
        <v>26</v>
      </c>
      <c r="I1224" s="10">
        <f>(C1224-VLOOKUP(G1224,Riders!$A$2:$E$7777,4,FALSE))/365</f>
        <v>21.772602739726029</v>
      </c>
      <c r="J1224">
        <v>3</v>
      </c>
      <c r="K1224">
        <v>1</v>
      </c>
      <c r="L1224" s="15">
        <v>10.179</v>
      </c>
      <c r="M1224" s="126">
        <f>IF(L1224="","",3.6*200/(L1224))</f>
        <v>70.733863837312114</v>
      </c>
      <c r="N1224">
        <v>2</v>
      </c>
      <c r="O1224">
        <v>10.407999999999999</v>
      </c>
      <c r="P1224" s="126">
        <f>IF(O1224="","",3.6*200/(O1224))</f>
        <v>69.177555726364332</v>
      </c>
      <c r="Q1224">
        <v>1</v>
      </c>
      <c r="R1224">
        <v>10.420999999999999</v>
      </c>
      <c r="S1224" s="126">
        <f>IF(R1224="","",3.6*200/(R1224))</f>
        <v>69.091258036656754</v>
      </c>
    </row>
    <row r="1225" spans="1:19">
      <c r="A1225" s="28" t="s">
        <v>223</v>
      </c>
      <c r="B1225" s="28">
        <v>2019</v>
      </c>
      <c r="C1225" s="145">
        <v>43485</v>
      </c>
      <c r="D1225" s="28" t="s">
        <v>64</v>
      </c>
      <c r="E1225" s="80" t="s">
        <v>537</v>
      </c>
      <c r="F1225">
        <v>3</v>
      </c>
      <c r="G1225" t="s">
        <v>284</v>
      </c>
      <c r="H1225" t="s">
        <v>100</v>
      </c>
      <c r="I1225" s="10">
        <f>(C1225-VLOOKUP(G1225,Riders!$A$2:$E$7777,4,FALSE))/365</f>
        <v>25.021917808219179</v>
      </c>
      <c r="J1225">
        <v>5</v>
      </c>
      <c r="K1225">
        <v>2</v>
      </c>
      <c r="L1225" s="15">
        <v>10.319000000000001</v>
      </c>
      <c r="M1225" s="126">
        <f>IF(L1225="","",3.6*200/(L1225))</f>
        <v>69.774202926640172</v>
      </c>
      <c r="N1225">
        <v>1</v>
      </c>
      <c r="O1225">
        <v>10.314</v>
      </c>
      <c r="P1225" s="126">
        <f>IF(O1225="","",3.6*200/(O1225))</f>
        <v>69.808027923211171</v>
      </c>
      <c r="Q1225">
        <v>2</v>
      </c>
      <c r="R1225">
        <v>10.433</v>
      </c>
      <c r="S1225" s="126">
        <f>IF(R1225="","",3.6*200/(R1225))</f>
        <v>69.011789514041979</v>
      </c>
    </row>
    <row r="1226" spans="1:19">
      <c r="A1226" s="28" t="s">
        <v>223</v>
      </c>
      <c r="B1226" s="28">
        <v>2019</v>
      </c>
      <c r="C1226" s="145">
        <v>43485</v>
      </c>
      <c r="D1226" s="28" t="s">
        <v>64</v>
      </c>
      <c r="E1226" s="80" t="s">
        <v>537</v>
      </c>
      <c r="F1226">
        <v>4</v>
      </c>
      <c r="G1226" t="s">
        <v>904</v>
      </c>
      <c r="H1226" t="s">
        <v>33</v>
      </c>
      <c r="I1226" s="10">
        <f>(C1226-VLOOKUP(G1226,Riders!$A$2:$E$7777,4,FALSE))/365</f>
        <v>27.936986301369863</v>
      </c>
      <c r="J1226">
        <v>4</v>
      </c>
      <c r="K1226">
        <v>2</v>
      </c>
      <c r="L1226" s="15">
        <v>10.256</v>
      </c>
      <c r="M1226" s="126">
        <f>IF(L1226="","",3.6*200/(L1226))</f>
        <v>70.20280811232449</v>
      </c>
      <c r="N1226">
        <v>1</v>
      </c>
      <c r="O1226">
        <v>10.048</v>
      </c>
      <c r="P1226" s="126">
        <f>IF(O1226="","",3.6*200/(O1226))</f>
        <v>71.656050955414017</v>
      </c>
      <c r="Q1226">
        <v>1</v>
      </c>
      <c r="R1226">
        <v>10.555</v>
      </c>
      <c r="S1226" s="126">
        <f>IF(R1226="","",3.6*200/(R1226))</f>
        <v>68.214116532449083</v>
      </c>
    </row>
    <row r="1227" spans="1:19">
      <c r="A1227" s="28" t="s">
        <v>223</v>
      </c>
      <c r="B1227" s="28">
        <v>2019</v>
      </c>
      <c r="C1227" s="145">
        <v>43485</v>
      </c>
      <c r="D1227" s="28" t="s">
        <v>64</v>
      </c>
      <c r="E1227" s="80" t="s">
        <v>537</v>
      </c>
      <c r="F1227">
        <v>4</v>
      </c>
      <c r="G1227" t="s">
        <v>127</v>
      </c>
      <c r="H1227" t="s">
        <v>33</v>
      </c>
      <c r="I1227" s="10">
        <f>(C1227-VLOOKUP(G1227,Riders!$A$2:$E$7777,4,FALSE))/365</f>
        <v>27.534246575342465</v>
      </c>
      <c r="J1227">
        <v>6</v>
      </c>
      <c r="K1227">
        <v>1</v>
      </c>
      <c r="L1227" s="15">
        <v>10.052</v>
      </c>
      <c r="M1227" s="126">
        <f>IF(L1227="","",3.6*200/(L1227))</f>
        <v>71.627536808595309</v>
      </c>
      <c r="N1227">
        <v>2</v>
      </c>
      <c r="O1227">
        <v>10.083</v>
      </c>
      <c r="P1227" s="126">
        <f>IF(O1227="","",3.6*200/(O1227))</f>
        <v>71.407319250223154</v>
      </c>
      <c r="Q1227">
        <v>2</v>
      </c>
      <c r="R1227">
        <v>10.935</v>
      </c>
      <c r="S1227" s="126">
        <f>IF(R1227="","",3.6*200/(R1227))</f>
        <v>65.843621399176953</v>
      </c>
    </row>
    <row r="1228" spans="1:19">
      <c r="A1228" s="28" t="s">
        <v>223</v>
      </c>
      <c r="B1228" s="28">
        <v>2019</v>
      </c>
      <c r="C1228" s="145">
        <v>43485</v>
      </c>
      <c r="D1228" s="28" t="s">
        <v>64</v>
      </c>
      <c r="E1228" s="80" t="s">
        <v>538</v>
      </c>
      <c r="F1228">
        <v>1</v>
      </c>
      <c r="G1228" t="s">
        <v>200</v>
      </c>
      <c r="H1228" t="s">
        <v>44</v>
      </c>
      <c r="I1228" s="10">
        <f>(C1228-VLOOKUP(G1228,Riders!$A$2:$E$7777,4,FALSE))/365</f>
        <v>23.520547945205479</v>
      </c>
      <c r="J1228">
        <v>2</v>
      </c>
      <c r="K1228">
        <v>1</v>
      </c>
      <c r="L1228" s="15">
        <v>10.132</v>
      </c>
      <c r="M1228" s="126">
        <f>IF(L1228="","",3.6*200/(L1228))</f>
        <v>71.061981839715756</v>
      </c>
      <c r="N1228">
        <v>1</v>
      </c>
      <c r="O1228">
        <v>10.355</v>
      </c>
      <c r="P1228" s="126">
        <f>IF(O1228="","",3.6*200/(O1228))</f>
        <v>69.531627233220661</v>
      </c>
      <c r="S1228" s="126" t="str">
        <f>IF(R1228="","",3.6*200/(R1228))</f>
        <v/>
      </c>
    </row>
    <row r="1229" spans="1:19">
      <c r="A1229" s="28" t="s">
        <v>223</v>
      </c>
      <c r="B1229" s="28">
        <v>2019</v>
      </c>
      <c r="C1229" s="145">
        <v>43485</v>
      </c>
      <c r="D1229" s="28" t="s">
        <v>64</v>
      </c>
      <c r="E1229" s="80" t="s">
        <v>538</v>
      </c>
      <c r="F1229">
        <v>1</v>
      </c>
      <c r="G1229" t="s">
        <v>904</v>
      </c>
      <c r="H1229" t="s">
        <v>33</v>
      </c>
      <c r="I1229" s="10">
        <f>(C1229-VLOOKUP(G1229,Riders!$A$2:$E$7777,4,FALSE))/365</f>
        <v>27.936986301369863</v>
      </c>
      <c r="J1229">
        <v>4</v>
      </c>
      <c r="K1229">
        <v>2</v>
      </c>
      <c r="L1229" s="15">
        <v>10.148</v>
      </c>
      <c r="M1229" s="126">
        <f>IF(L1229="","",3.6*200/(L1229))</f>
        <v>70.949940875049279</v>
      </c>
      <c r="N1229">
        <v>2</v>
      </c>
      <c r="O1229">
        <v>10.369</v>
      </c>
      <c r="P1229" s="126">
        <f>IF(O1229="","",3.6*200/(O1229))</f>
        <v>69.437747130870861</v>
      </c>
      <c r="S1229" s="126" t="str">
        <f>IF(R1229="","",3.6*200/(R1229))</f>
        <v/>
      </c>
    </row>
    <row r="1230" spans="1:19">
      <c r="A1230" s="28" t="s">
        <v>223</v>
      </c>
      <c r="B1230" s="28">
        <v>2019</v>
      </c>
      <c r="C1230" s="145">
        <v>43485</v>
      </c>
      <c r="D1230" s="28" t="s">
        <v>64</v>
      </c>
      <c r="E1230" s="80" t="s">
        <v>538</v>
      </c>
      <c r="F1230">
        <v>2</v>
      </c>
      <c r="G1230" t="s">
        <v>240</v>
      </c>
      <c r="H1230" t="s">
        <v>100</v>
      </c>
      <c r="I1230" s="10">
        <f>(C1230-VLOOKUP(G1230,Riders!$A$2:$E$7777,4,FALSE))/365</f>
        <v>25.898630136986302</v>
      </c>
      <c r="J1230">
        <v>1</v>
      </c>
      <c r="K1230">
        <v>1</v>
      </c>
      <c r="L1230" s="15">
        <v>10.361000000000001</v>
      </c>
      <c r="M1230" s="126">
        <f>IF(L1230="","",3.6*200/(L1230))</f>
        <v>69.491361837660449</v>
      </c>
      <c r="N1230">
        <v>1</v>
      </c>
      <c r="O1230">
        <v>10.077999999999999</v>
      </c>
      <c r="P1230" s="126">
        <f>IF(O1230="","",3.6*200/(O1230))</f>
        <v>71.442746576701737</v>
      </c>
      <c r="S1230" s="126" t="str">
        <f>IF(R1230="","",3.6*200/(R1230))</f>
        <v/>
      </c>
    </row>
    <row r="1231" spans="1:19">
      <c r="A1231" s="28" t="s">
        <v>223</v>
      </c>
      <c r="B1231" s="28">
        <v>2019</v>
      </c>
      <c r="C1231" s="145">
        <v>43485</v>
      </c>
      <c r="D1231" s="28" t="s">
        <v>64</v>
      </c>
      <c r="E1231" s="80" t="s">
        <v>538</v>
      </c>
      <c r="F1231">
        <v>2</v>
      </c>
      <c r="G1231" t="s">
        <v>97</v>
      </c>
      <c r="H1231" t="s">
        <v>26</v>
      </c>
      <c r="I1231" s="10">
        <f>(C1231-VLOOKUP(G1231,Riders!$A$2:$E$7777,4,FALSE))/365</f>
        <v>21.772602739726029</v>
      </c>
      <c r="J1231">
        <v>3</v>
      </c>
      <c r="K1231">
        <v>2</v>
      </c>
      <c r="L1231" s="15">
        <v>10.408000000000001</v>
      </c>
      <c r="M1231" s="126">
        <f>IF(L1231="","",3.6*200/(L1231))</f>
        <v>69.177555726364332</v>
      </c>
      <c r="N1231">
        <v>2</v>
      </c>
      <c r="O1231">
        <v>10.975</v>
      </c>
      <c r="P1231" s="126">
        <f>IF(O1231="","",3.6*200/(O1231))</f>
        <v>65.603644646924835</v>
      </c>
      <c r="S1231" s="126" t="str">
        <f>IF(R1231="","",3.6*200/(R1231))</f>
        <v/>
      </c>
    </row>
    <row r="1232" spans="1:19">
      <c r="A1232" s="28" t="s">
        <v>223</v>
      </c>
      <c r="B1232" s="28">
        <v>2019</v>
      </c>
      <c r="C1232" s="145">
        <v>43485</v>
      </c>
      <c r="D1232" s="28" t="s">
        <v>64</v>
      </c>
      <c r="E1232" s="80" t="s">
        <v>62</v>
      </c>
      <c r="F1232" t="s">
        <v>539</v>
      </c>
      <c r="G1232" t="s">
        <v>240</v>
      </c>
      <c r="H1232" t="s">
        <v>100</v>
      </c>
      <c r="I1232" s="10">
        <f>(C1232-VLOOKUP(G1232,Riders!$A$2:$E$7777,4,FALSE))/365</f>
        <v>25.898630136986302</v>
      </c>
      <c r="J1232">
        <v>1</v>
      </c>
      <c r="K1232">
        <v>1</v>
      </c>
      <c r="L1232" s="15">
        <v>10.391</v>
      </c>
      <c r="M1232" s="126">
        <f>IF(L1232="","",3.6*200/(L1232))</f>
        <v>69.290732364546244</v>
      </c>
      <c r="N1232">
        <v>1</v>
      </c>
      <c r="O1232">
        <v>10.115</v>
      </c>
      <c r="P1232" s="126">
        <f>IF(O1232="","",3.6*200/(O1232))</f>
        <v>71.181413741967376</v>
      </c>
      <c r="S1232" s="126" t="str">
        <f>IF(R1232="","",3.6*200/(R1232))</f>
        <v/>
      </c>
    </row>
    <row r="1233" spans="1:19">
      <c r="A1233" s="28" t="s">
        <v>223</v>
      </c>
      <c r="B1233" s="28">
        <v>2019</v>
      </c>
      <c r="C1233" s="145">
        <v>43485</v>
      </c>
      <c r="D1233" s="28" t="s">
        <v>64</v>
      </c>
      <c r="E1233" s="80" t="s">
        <v>62</v>
      </c>
      <c r="F1233" t="s">
        <v>539</v>
      </c>
      <c r="G1233" t="s">
        <v>200</v>
      </c>
      <c r="H1233" t="s">
        <v>44</v>
      </c>
      <c r="I1233" s="10">
        <f>(C1233-VLOOKUP(G1233,Riders!$A$2:$E$7777,4,FALSE))/365</f>
        <v>23.520547945205479</v>
      </c>
      <c r="J1233">
        <v>2</v>
      </c>
      <c r="K1233">
        <v>2</v>
      </c>
      <c r="L1233" s="15">
        <v>10.736000000000001</v>
      </c>
      <c r="M1233" s="126">
        <f>IF(L1233="","",3.6*200/(L1233))</f>
        <v>67.064083457526081</v>
      </c>
      <c r="N1233">
        <v>2</v>
      </c>
      <c r="O1233">
        <v>10.222</v>
      </c>
      <c r="P1233" s="126">
        <f>IF(O1233="","",3.6*200/(O1233))</f>
        <v>70.43631383290942</v>
      </c>
      <c r="S1233" s="126" t="str">
        <f>IF(R1233="","",3.6*200/(R1233))</f>
        <v/>
      </c>
    </row>
    <row r="1234" spans="1:19">
      <c r="A1234" s="28" t="s">
        <v>223</v>
      </c>
      <c r="B1234" s="28">
        <v>2019</v>
      </c>
      <c r="C1234" s="145">
        <v>43485</v>
      </c>
      <c r="D1234" s="28" t="s">
        <v>64</v>
      </c>
      <c r="E1234" s="80" t="s">
        <v>62</v>
      </c>
      <c r="F1234" t="s">
        <v>540</v>
      </c>
      <c r="G1234" t="s">
        <v>97</v>
      </c>
      <c r="H1234" t="s">
        <v>26</v>
      </c>
      <c r="I1234" s="10">
        <f>(C1234-VLOOKUP(G1234,Riders!$A$2:$E$7777,4,FALSE))/365</f>
        <v>21.772602739726029</v>
      </c>
      <c r="J1234">
        <v>3</v>
      </c>
      <c r="K1234">
        <v>1</v>
      </c>
      <c r="L1234" s="15">
        <v>10.298</v>
      </c>
      <c r="M1234" s="126">
        <f>IF(L1234="","",3.6*200/(L1234))</f>
        <v>69.916488638570598</v>
      </c>
      <c r="N1234">
        <v>2</v>
      </c>
      <c r="O1234">
        <v>10.282</v>
      </c>
      <c r="P1234" s="126">
        <f>IF(O1234="","",3.6*200/(O1234))</f>
        <v>70.025286909161636</v>
      </c>
      <c r="Q1234">
        <v>1</v>
      </c>
      <c r="R1234">
        <v>10.342000000000001</v>
      </c>
      <c r="S1234" s="126">
        <f>IF(R1234="","",3.6*200/(R1234))</f>
        <v>69.619029201315016</v>
      </c>
    </row>
    <row r="1235" spans="1:19">
      <c r="A1235" s="28" t="s">
        <v>223</v>
      </c>
      <c r="B1235" s="28">
        <v>2019</v>
      </c>
      <c r="C1235" s="145">
        <v>43485</v>
      </c>
      <c r="D1235" s="28" t="s">
        <v>64</v>
      </c>
      <c r="E1235" s="80" t="s">
        <v>62</v>
      </c>
      <c r="F1235" t="s">
        <v>540</v>
      </c>
      <c r="G1235" t="s">
        <v>904</v>
      </c>
      <c r="H1235" t="s">
        <v>33</v>
      </c>
      <c r="I1235" s="10">
        <f>(C1235-VLOOKUP(G1235,Riders!$A$2:$E$7777,4,FALSE))/365</f>
        <v>27.936986301369863</v>
      </c>
      <c r="J1235">
        <v>4</v>
      </c>
      <c r="K1235">
        <v>2</v>
      </c>
      <c r="L1235" s="15">
        <v>10.385999999999999</v>
      </c>
      <c r="M1235" s="126">
        <f>IF(L1235="","",3.6*200/(L1235))</f>
        <v>69.32409012131717</v>
      </c>
      <c r="N1235">
        <v>1</v>
      </c>
      <c r="O1235">
        <v>10.259</v>
      </c>
      <c r="P1235" s="126">
        <f>IF(O1235="","",3.6*200/(O1235))</f>
        <v>70.182278974558926</v>
      </c>
      <c r="Q1235">
        <v>2</v>
      </c>
      <c r="R1235">
        <v>10.476000000000001</v>
      </c>
      <c r="S1235" s="126">
        <f>IF(R1235="","",3.6*200/(R1235))</f>
        <v>68.728522336769757</v>
      </c>
    </row>
    <row r="1236" spans="1:19">
      <c r="A1236" s="21" t="s">
        <v>286</v>
      </c>
      <c r="B1236" s="21">
        <v>2018</v>
      </c>
      <c r="C1236" s="143">
        <v>43450</v>
      </c>
      <c r="D1236" s="21" t="s">
        <v>64</v>
      </c>
      <c r="E1236" s="80" t="s">
        <v>533</v>
      </c>
      <c r="F1236">
        <v>1</v>
      </c>
      <c r="G1236" t="s">
        <v>110</v>
      </c>
      <c r="H1236" t="s">
        <v>73</v>
      </c>
      <c r="I1236" s="10">
        <f>(C1236-VLOOKUP(G1236,Riders!$A$2:$E$7777,4,FALSE))/365</f>
        <v>21.663013698630138</v>
      </c>
      <c r="J1236">
        <v>4</v>
      </c>
      <c r="K1236">
        <v>1</v>
      </c>
      <c r="L1236" s="15">
        <v>10.236000000000001</v>
      </c>
      <c r="M1236" s="126">
        <f>IF(L1236="","",3.6*200/(L1236))</f>
        <v>70.339976553341145</v>
      </c>
      <c r="P1236" s="126" t="str">
        <f>IF(O1236="","",3.6*200/(O1236))</f>
        <v/>
      </c>
      <c r="S1236" s="126" t="str">
        <f>IF(R1236="","",3.6*200/(R1236))</f>
        <v/>
      </c>
    </row>
    <row r="1237" spans="1:19">
      <c r="A1237" s="21" t="s">
        <v>286</v>
      </c>
      <c r="B1237" s="21">
        <v>2018</v>
      </c>
      <c r="C1237" s="143">
        <v>43450</v>
      </c>
      <c r="D1237" s="21" t="s">
        <v>64</v>
      </c>
      <c r="E1237" s="80" t="s">
        <v>533</v>
      </c>
      <c r="F1237">
        <v>1</v>
      </c>
      <c r="G1237" t="s">
        <v>57</v>
      </c>
      <c r="H1237" t="s">
        <v>35</v>
      </c>
      <c r="I1237" s="10">
        <f>(C1237-VLOOKUP(G1237,Riders!$A$2:$E$7777,4,FALSE))/365</f>
        <v>25.093150684931508</v>
      </c>
      <c r="J1237">
        <v>28</v>
      </c>
      <c r="K1237">
        <v>2</v>
      </c>
      <c r="L1237" s="15">
        <v>10.559000000000001</v>
      </c>
      <c r="M1237" s="126">
        <f>IF(L1237="","",3.6*200/(L1237))</f>
        <v>68.188275404867881</v>
      </c>
      <c r="P1237" s="126" t="str">
        <f>IF(O1237="","",3.6*200/(O1237))</f>
        <v/>
      </c>
      <c r="S1237" s="126" t="str">
        <f>IF(R1237="","",3.6*200/(R1237))</f>
        <v/>
      </c>
    </row>
    <row r="1238" spans="1:19">
      <c r="A1238" s="21" t="s">
        <v>286</v>
      </c>
      <c r="B1238" s="21">
        <v>2018</v>
      </c>
      <c r="C1238" s="143">
        <v>43450</v>
      </c>
      <c r="D1238" s="21" t="s">
        <v>64</v>
      </c>
      <c r="E1238" s="80" t="s">
        <v>533</v>
      </c>
      <c r="F1238">
        <v>2</v>
      </c>
      <c r="G1238" t="s">
        <v>213</v>
      </c>
      <c r="H1238" t="s">
        <v>214</v>
      </c>
      <c r="I1238" s="10">
        <f>(C1238-VLOOKUP(G1238,Riders!$A$2:$E$7777,4,FALSE))/365</f>
        <v>26.709589041095889</v>
      </c>
      <c r="J1238">
        <v>27</v>
      </c>
      <c r="K1238">
        <v>2</v>
      </c>
      <c r="L1238" s="15">
        <v>11.048</v>
      </c>
      <c r="M1238" s="126">
        <f>IF(L1238="","",3.6*200/(L1238))</f>
        <v>65.170166545981175</v>
      </c>
      <c r="P1238" s="126" t="str">
        <f>IF(O1238="","",3.6*200/(O1238))</f>
        <v/>
      </c>
      <c r="S1238" s="126" t="str">
        <f>IF(R1238="","",3.6*200/(R1238))</f>
        <v/>
      </c>
    </row>
    <row r="1239" spans="1:19">
      <c r="A1239" s="21" t="s">
        <v>286</v>
      </c>
      <c r="B1239" s="21">
        <v>2018</v>
      </c>
      <c r="C1239" s="143">
        <v>43450</v>
      </c>
      <c r="D1239" s="21" t="s">
        <v>64</v>
      </c>
      <c r="E1239" s="80" t="s">
        <v>533</v>
      </c>
      <c r="F1239">
        <v>3</v>
      </c>
      <c r="G1239" t="s">
        <v>309</v>
      </c>
      <c r="H1239" t="s">
        <v>111</v>
      </c>
      <c r="I1239" s="10">
        <f>(C1239-VLOOKUP(G1239,Riders!$A$2:$E$7777,4,FALSE))/365</f>
        <v>23.230136986301371</v>
      </c>
      <c r="J1239">
        <v>7</v>
      </c>
      <c r="K1239">
        <v>1</v>
      </c>
      <c r="L1239" s="15">
        <v>10.259</v>
      </c>
      <c r="M1239" s="126">
        <f>IF(L1239="","",3.6*200/(L1239))</f>
        <v>70.182278974558926</v>
      </c>
      <c r="P1239" s="126" t="str">
        <f>IF(O1239="","",3.6*200/(O1239))</f>
        <v/>
      </c>
      <c r="S1239" s="126" t="str">
        <f>IF(R1239="","",3.6*200/(R1239))</f>
        <v/>
      </c>
    </row>
    <row r="1240" spans="1:19">
      <c r="A1240" s="21" t="s">
        <v>286</v>
      </c>
      <c r="B1240" s="21">
        <v>2018</v>
      </c>
      <c r="C1240" s="143">
        <v>43450</v>
      </c>
      <c r="D1240" s="21" t="s">
        <v>64</v>
      </c>
      <c r="E1240" s="80" t="s">
        <v>533</v>
      </c>
      <c r="F1240">
        <v>3</v>
      </c>
      <c r="G1240" t="s">
        <v>375</v>
      </c>
      <c r="H1240" t="s">
        <v>196</v>
      </c>
      <c r="I1240" s="10">
        <f>(C1240-VLOOKUP(G1240,Riders!$A$2:$E$7777,4,FALSE))/365</f>
        <v>29.794520547945204</v>
      </c>
      <c r="J1240">
        <v>26</v>
      </c>
      <c r="K1240">
        <v>2</v>
      </c>
      <c r="L1240" s="15">
        <v>10.738</v>
      </c>
      <c r="M1240" s="126">
        <f>IF(L1240="","",3.6*200/(L1240))</f>
        <v>67.051592475321286</v>
      </c>
      <c r="P1240" s="126" t="str">
        <f>IF(O1240="","",3.6*200/(O1240))</f>
        <v/>
      </c>
      <c r="S1240" s="126" t="str">
        <f>IF(R1240="","",3.6*200/(R1240))</f>
        <v/>
      </c>
    </row>
    <row r="1241" spans="1:19">
      <c r="A1241" s="21" t="s">
        <v>286</v>
      </c>
      <c r="B1241" s="21">
        <v>2018</v>
      </c>
      <c r="C1241" s="143">
        <v>43450</v>
      </c>
      <c r="D1241" s="21" t="s">
        <v>64</v>
      </c>
      <c r="E1241" s="80" t="s">
        <v>533</v>
      </c>
      <c r="F1241">
        <v>4</v>
      </c>
      <c r="G1241" t="s">
        <v>200</v>
      </c>
      <c r="H1241" t="s">
        <v>44</v>
      </c>
      <c r="I1241" s="10">
        <f>(C1241-VLOOKUP(G1241,Riders!$A$2:$E$7777,4,FALSE))/365</f>
        <v>23.424657534246574</v>
      </c>
      <c r="J1241">
        <v>8</v>
      </c>
      <c r="K1241">
        <v>1</v>
      </c>
      <c r="L1241" s="15">
        <v>10.599</v>
      </c>
      <c r="M1241" s="126">
        <f>IF(L1241="","",3.6*200/(L1241))</f>
        <v>67.93093688083782</v>
      </c>
      <c r="P1241" s="126" t="str">
        <f>IF(O1241="","",3.6*200/(O1241))</f>
        <v/>
      </c>
      <c r="S1241" s="126" t="str">
        <f>IF(R1241="","",3.6*200/(R1241))</f>
        <v/>
      </c>
    </row>
    <row r="1242" spans="1:19">
      <c r="A1242" s="21" t="s">
        <v>286</v>
      </c>
      <c r="B1242" s="21">
        <v>2018</v>
      </c>
      <c r="C1242" s="143">
        <v>43450</v>
      </c>
      <c r="D1242" s="21" t="s">
        <v>64</v>
      </c>
      <c r="E1242" s="80" t="s">
        <v>533</v>
      </c>
      <c r="F1242">
        <v>4</v>
      </c>
      <c r="G1242" t="s">
        <v>287</v>
      </c>
      <c r="H1242" t="s">
        <v>205</v>
      </c>
      <c r="I1242" s="10">
        <f>(C1242-VLOOKUP(G1242,Riders!$A$2:$E$7777,4,FALSE))/365</f>
        <v>36.364383561643834</v>
      </c>
      <c r="J1242">
        <v>25</v>
      </c>
      <c r="K1242">
        <v>2</v>
      </c>
      <c r="L1242" s="15">
        <v>10.673</v>
      </c>
      <c r="M1242" s="126">
        <f>IF(L1242="","",3.6*200/(L1242))</f>
        <v>67.459945657266005</v>
      </c>
      <c r="P1242" s="126" t="str">
        <f>IF(O1242="","",3.6*200/(O1242))</f>
        <v/>
      </c>
      <c r="S1242" s="126" t="str">
        <f>IF(R1242="","",3.6*200/(R1242))</f>
        <v/>
      </c>
    </row>
    <row r="1243" spans="1:19">
      <c r="A1243" s="21" t="s">
        <v>286</v>
      </c>
      <c r="B1243" s="21">
        <v>2018</v>
      </c>
      <c r="C1243" s="143">
        <v>43450</v>
      </c>
      <c r="D1243" s="21" t="s">
        <v>64</v>
      </c>
      <c r="E1243" s="80" t="s">
        <v>533</v>
      </c>
      <c r="F1243">
        <v>5</v>
      </c>
      <c r="G1243" t="s">
        <v>190</v>
      </c>
      <c r="H1243" t="s">
        <v>111</v>
      </c>
      <c r="I1243" s="10">
        <f>(C1243-VLOOKUP(G1243,Riders!$A$2:$E$7777,4,FALSE))/365</f>
        <v>30.753424657534246</v>
      </c>
      <c r="J1243">
        <v>9</v>
      </c>
      <c r="K1243">
        <v>1</v>
      </c>
      <c r="L1243" s="15">
        <v>10.609</v>
      </c>
      <c r="M1243" s="126">
        <f>IF(L1243="","",3.6*200/(L1243))</f>
        <v>67.86690545763031</v>
      </c>
      <c r="P1243" s="126" t="str">
        <f>IF(O1243="","",3.6*200/(O1243))</f>
        <v/>
      </c>
      <c r="S1243" s="126" t="str">
        <f>IF(R1243="","",3.6*200/(R1243))</f>
        <v/>
      </c>
    </row>
    <row r="1244" spans="1:19">
      <c r="A1244" s="21" t="s">
        <v>286</v>
      </c>
      <c r="B1244" s="21">
        <v>2018</v>
      </c>
      <c r="C1244" s="143">
        <v>43450</v>
      </c>
      <c r="D1244" s="21" t="s">
        <v>64</v>
      </c>
      <c r="E1244" s="80" t="s">
        <v>533</v>
      </c>
      <c r="F1244">
        <v>5</v>
      </c>
      <c r="G1244" t="s">
        <v>91</v>
      </c>
      <c r="H1244" t="s">
        <v>50</v>
      </c>
      <c r="I1244" s="10">
        <f>(C1244-VLOOKUP(G1244,Riders!$A$2:$E$7777,4,FALSE))/365</f>
        <v>23.07123287671233</v>
      </c>
      <c r="J1244">
        <v>24</v>
      </c>
      <c r="K1244">
        <v>2</v>
      </c>
      <c r="L1244" s="15">
        <v>12.157</v>
      </c>
      <c r="M1244" s="126">
        <f>IF(L1244="","",3.6*200/(L1244))</f>
        <v>59.225137780702475</v>
      </c>
      <c r="P1244" s="126" t="str">
        <f>IF(O1244="","",3.6*200/(O1244))</f>
        <v/>
      </c>
      <c r="S1244" s="126" t="str">
        <f>IF(R1244="","",3.6*200/(R1244))</f>
        <v/>
      </c>
    </row>
    <row r="1245" spans="1:19">
      <c r="A1245" s="21" t="s">
        <v>286</v>
      </c>
      <c r="B1245" s="21">
        <v>2018</v>
      </c>
      <c r="C1245" s="143">
        <v>43450</v>
      </c>
      <c r="D1245" s="21" t="s">
        <v>64</v>
      </c>
      <c r="E1245" s="80" t="s">
        <v>533</v>
      </c>
      <c r="F1245">
        <v>6</v>
      </c>
      <c r="G1245" t="s">
        <v>256</v>
      </c>
      <c r="H1245" t="s">
        <v>254</v>
      </c>
      <c r="I1245" s="10">
        <f>(C1245-VLOOKUP(G1245,Riders!$A$2:$E$7777,4,FALSE))/365</f>
        <v>21.257534246575343</v>
      </c>
      <c r="J1245">
        <v>16</v>
      </c>
      <c r="K1245">
        <v>1</v>
      </c>
      <c r="L1245" s="15">
        <v>10.426</v>
      </c>
      <c r="M1245" s="126">
        <f>IF(L1245="","",3.6*200/(L1245))</f>
        <v>69.058123920966807</v>
      </c>
      <c r="P1245" s="126" t="str">
        <f>IF(O1245="","",3.6*200/(O1245))</f>
        <v/>
      </c>
      <c r="S1245" s="126" t="str">
        <f>IF(R1245="","",3.6*200/(R1245))</f>
        <v/>
      </c>
    </row>
    <row r="1246" spans="1:19">
      <c r="A1246" s="21" t="s">
        <v>286</v>
      </c>
      <c r="B1246" s="21">
        <v>2018</v>
      </c>
      <c r="C1246" s="143">
        <v>43450</v>
      </c>
      <c r="D1246" s="21" t="s">
        <v>64</v>
      </c>
      <c r="E1246" s="80" t="s">
        <v>533</v>
      </c>
      <c r="F1246">
        <v>6</v>
      </c>
      <c r="G1246" t="s">
        <v>217</v>
      </c>
      <c r="H1246" t="s">
        <v>226</v>
      </c>
      <c r="I1246" s="10">
        <f>(C1246-VLOOKUP(G1246,Riders!$A$2:$E$7777,4,FALSE))/365</f>
        <v>35.342465753424655</v>
      </c>
      <c r="J1246">
        <v>17</v>
      </c>
      <c r="K1246">
        <v>2</v>
      </c>
      <c r="L1246" s="15">
        <v>10.429</v>
      </c>
      <c r="M1246" s="126">
        <f>IF(L1246="","",3.6*200/(L1246))</f>
        <v>69.038258701697188</v>
      </c>
      <c r="P1246" s="126" t="str">
        <f>IF(O1246="","",3.6*200/(O1246))</f>
        <v/>
      </c>
      <c r="S1246" s="126" t="str">
        <f>IF(R1246="","",3.6*200/(R1246))</f>
        <v/>
      </c>
    </row>
    <row r="1247" spans="1:19">
      <c r="A1247" s="21" t="s">
        <v>286</v>
      </c>
      <c r="B1247" s="21">
        <v>2018</v>
      </c>
      <c r="C1247" s="143">
        <v>43450</v>
      </c>
      <c r="D1247" s="21" t="s">
        <v>64</v>
      </c>
      <c r="E1247" s="80" t="s">
        <v>533</v>
      </c>
      <c r="F1247">
        <v>7</v>
      </c>
      <c r="G1247" t="s">
        <v>141</v>
      </c>
      <c r="H1247" t="s">
        <v>93</v>
      </c>
      <c r="I1247" s="10">
        <f>(C1247-VLOOKUP(G1247,Riders!$A$2:$E$7777,4,FALSE))/365</f>
        <v>23.704109589041096</v>
      </c>
      <c r="J1247">
        <v>10</v>
      </c>
      <c r="K1247">
        <v>1</v>
      </c>
      <c r="L1247" s="15">
        <v>10.239000000000001</v>
      </c>
      <c r="M1247" s="126">
        <f>IF(L1247="","",3.6*200/(L1247))</f>
        <v>70.319367125695862</v>
      </c>
      <c r="P1247" s="126" t="str">
        <f>IF(O1247="","",3.6*200/(O1247))</f>
        <v/>
      </c>
      <c r="S1247" s="126" t="str">
        <f>IF(R1247="","",3.6*200/(R1247))</f>
        <v/>
      </c>
    </row>
    <row r="1248" spans="1:19">
      <c r="A1248" s="21" t="s">
        <v>286</v>
      </c>
      <c r="B1248" s="21">
        <v>2018</v>
      </c>
      <c r="C1248" s="143">
        <v>43450</v>
      </c>
      <c r="D1248" s="21" t="s">
        <v>64</v>
      </c>
      <c r="E1248" s="80" t="s">
        <v>533</v>
      </c>
      <c r="F1248">
        <v>7</v>
      </c>
      <c r="G1248" t="s">
        <v>169</v>
      </c>
      <c r="H1248" t="s">
        <v>80</v>
      </c>
      <c r="I1248" s="10">
        <f>(C1248-VLOOKUP(G1248,Riders!$A$2:$E$7777,4,FALSE))/365</f>
        <v>28.473972602739725</v>
      </c>
      <c r="J1248">
        <v>23</v>
      </c>
      <c r="K1248">
        <v>2</v>
      </c>
      <c r="L1248" s="15">
        <v>10.520000000000001</v>
      </c>
      <c r="M1248" s="126">
        <f>IF(L1248="","",3.6*200/(L1248))</f>
        <v>68.44106463878326</v>
      </c>
      <c r="P1248" s="126" t="str">
        <f>IF(O1248="","",3.6*200/(O1248))</f>
        <v/>
      </c>
      <c r="S1248" s="126" t="str">
        <f>IF(R1248="","",3.6*200/(R1248))</f>
        <v/>
      </c>
    </row>
    <row r="1249" spans="1:19">
      <c r="A1249" s="21" t="s">
        <v>286</v>
      </c>
      <c r="B1249" s="21">
        <v>2018</v>
      </c>
      <c r="C1249" s="143">
        <v>43450</v>
      </c>
      <c r="D1249" s="21" t="s">
        <v>64</v>
      </c>
      <c r="E1249" s="80" t="s">
        <v>533</v>
      </c>
      <c r="F1249">
        <v>8</v>
      </c>
      <c r="G1249" t="s">
        <v>194</v>
      </c>
      <c r="H1249" t="s">
        <v>50</v>
      </c>
      <c r="I1249" s="10">
        <f>(C1249-VLOOKUP(G1249,Riders!$A$2:$E$7777,4,FALSE))/365</f>
        <v>30.967123287671232</v>
      </c>
      <c r="J1249">
        <v>15</v>
      </c>
      <c r="K1249">
        <v>1</v>
      </c>
      <c r="L1249" s="15">
        <v>10.215999999999999</v>
      </c>
      <c r="M1249" s="126">
        <f>IF(L1249="","",3.6*200/(L1249))</f>
        <v>70.477682067345341</v>
      </c>
      <c r="P1249" s="126" t="str">
        <f>IF(O1249="","",3.6*200/(O1249))</f>
        <v/>
      </c>
      <c r="S1249" s="126" t="str">
        <f>IF(R1249="","",3.6*200/(R1249))</f>
        <v/>
      </c>
    </row>
    <row r="1250" spans="1:19">
      <c r="A1250" s="21" t="s">
        <v>286</v>
      </c>
      <c r="B1250" s="21">
        <v>2018</v>
      </c>
      <c r="C1250" s="75">
        <v>43450</v>
      </c>
      <c r="D1250" s="21" t="s">
        <v>64</v>
      </c>
      <c r="E1250" s="80" t="s">
        <v>533</v>
      </c>
      <c r="F1250">
        <v>8</v>
      </c>
      <c r="G1250" t="s">
        <v>310</v>
      </c>
      <c r="H1250" t="s">
        <v>102</v>
      </c>
      <c r="I1250" s="10">
        <f>(C1250-VLOOKUP(G1250,Riders!$A$2:$E$7777,4,FALSE))/365</f>
        <v>27.56986301369863</v>
      </c>
      <c r="J1250">
        <v>18</v>
      </c>
      <c r="K1250">
        <v>2</v>
      </c>
      <c r="L1250" s="15">
        <v>10.28</v>
      </c>
      <c r="M1250" s="126">
        <f>IF(L1250="","",3.6*200/(L1250))</f>
        <v>70.038910505836583</v>
      </c>
      <c r="P1250" s="126" t="str">
        <f>IF(O1250="","",3.6*200/(O1250))</f>
        <v/>
      </c>
      <c r="S1250" s="126" t="str">
        <f>IF(R1250="","",3.6*200/(R1250))</f>
        <v/>
      </c>
    </row>
    <row r="1251" spans="1:19">
      <c r="A1251" s="21" t="s">
        <v>286</v>
      </c>
      <c r="B1251" s="21">
        <v>2018</v>
      </c>
      <c r="C1251" s="75">
        <v>43450</v>
      </c>
      <c r="D1251" s="21" t="s">
        <v>64</v>
      </c>
      <c r="E1251" s="80" t="s">
        <v>533</v>
      </c>
      <c r="F1251">
        <v>9</v>
      </c>
      <c r="G1251" t="s">
        <v>98</v>
      </c>
      <c r="H1251" t="s">
        <v>42</v>
      </c>
      <c r="I1251" s="10">
        <f>(C1251-VLOOKUP(G1251,Riders!$A$2:$E$7777,4,FALSE))/365</f>
        <v>20.147945205479452</v>
      </c>
      <c r="J1251">
        <v>14</v>
      </c>
      <c r="K1251">
        <v>1</v>
      </c>
      <c r="L1251" s="15">
        <v>10.365</v>
      </c>
      <c r="M1251" s="126">
        <f>IF(L1251="","",3.6*200/(L1251))</f>
        <v>69.464544138929085</v>
      </c>
      <c r="P1251" s="126" t="str">
        <f>IF(O1251="","",3.6*200/(O1251))</f>
        <v/>
      </c>
      <c r="S1251" s="126" t="str">
        <f>IF(R1251="","",3.6*200/(R1251))</f>
        <v/>
      </c>
    </row>
    <row r="1252" spans="1:19">
      <c r="A1252" s="21" t="s">
        <v>286</v>
      </c>
      <c r="B1252" s="21">
        <v>2018</v>
      </c>
      <c r="C1252" s="75">
        <v>43450</v>
      </c>
      <c r="D1252" s="21" t="s">
        <v>64</v>
      </c>
      <c r="E1252" s="80" t="s">
        <v>533</v>
      </c>
      <c r="F1252">
        <v>9</v>
      </c>
      <c r="G1252" t="s">
        <v>46</v>
      </c>
      <c r="H1252" t="s">
        <v>26</v>
      </c>
      <c r="I1252" s="10">
        <f>(C1252-VLOOKUP(G1252,Riders!$A$2:$E$7777,4,FALSE))/365</f>
        <v>28.098630136986301</v>
      </c>
      <c r="J1252">
        <v>19</v>
      </c>
      <c r="K1252">
        <v>2</v>
      </c>
      <c r="L1252" s="15">
        <v>10.369</v>
      </c>
      <c r="M1252" s="126">
        <f>IF(L1252="","",3.6*200/(L1252))</f>
        <v>69.437747130870861</v>
      </c>
      <c r="P1252" s="126" t="str">
        <f>IF(O1252="","",3.6*200/(O1252))</f>
        <v/>
      </c>
      <c r="S1252" s="126" t="str">
        <f>IF(R1252="","",3.6*200/(R1252))</f>
        <v/>
      </c>
    </row>
    <row r="1253" spans="1:19">
      <c r="A1253" s="21" t="s">
        <v>286</v>
      </c>
      <c r="B1253" s="21">
        <v>2018</v>
      </c>
      <c r="C1253" s="75">
        <v>43450</v>
      </c>
      <c r="D1253" s="21" t="s">
        <v>64</v>
      </c>
      <c r="E1253" s="80" t="s">
        <v>533</v>
      </c>
      <c r="F1253">
        <v>10</v>
      </c>
      <c r="G1253" t="s">
        <v>25</v>
      </c>
      <c r="H1253" t="s">
        <v>26</v>
      </c>
      <c r="I1253" s="10">
        <f>(C1253-VLOOKUP(G1253,Riders!$A$2:$E$7777,4,FALSE))/365</f>
        <v>21.230136986301371</v>
      </c>
      <c r="J1253">
        <v>13</v>
      </c>
      <c r="K1253">
        <v>1</v>
      </c>
      <c r="L1253" s="15">
        <v>10.378</v>
      </c>
      <c r="M1253" s="126">
        <f>IF(L1253="","",3.6*200/(L1253))</f>
        <v>69.377529389092317</v>
      </c>
      <c r="P1253" s="126" t="str">
        <f>IF(O1253="","",3.6*200/(O1253))</f>
        <v/>
      </c>
      <c r="S1253" s="126" t="str">
        <f>IF(R1253="","",3.6*200/(R1253))</f>
        <v/>
      </c>
    </row>
    <row r="1254" spans="1:19">
      <c r="A1254" s="21" t="s">
        <v>286</v>
      </c>
      <c r="B1254" s="21">
        <v>2018</v>
      </c>
      <c r="C1254" s="75">
        <v>43450</v>
      </c>
      <c r="D1254" s="21" t="s">
        <v>64</v>
      </c>
      <c r="E1254" s="80" t="s">
        <v>533</v>
      </c>
      <c r="F1254">
        <v>10</v>
      </c>
      <c r="G1254" t="s">
        <v>181</v>
      </c>
      <c r="H1254" t="s">
        <v>32</v>
      </c>
      <c r="I1254" s="10">
        <f>(C1254-VLOOKUP(G1254,Riders!$A$2:$E$7777,4,FALSE))/365</f>
        <v>27.471232876712328</v>
      </c>
      <c r="J1254">
        <v>20</v>
      </c>
      <c r="K1254">
        <v>2</v>
      </c>
      <c r="L1254" s="15">
        <v>10.382</v>
      </c>
      <c r="M1254" s="126">
        <f>IF(L1254="","",3.6*200/(L1254))</f>
        <v>69.35079946060489</v>
      </c>
      <c r="P1254" s="126" t="str">
        <f>IF(O1254="","",3.6*200/(O1254))</f>
        <v/>
      </c>
      <c r="S1254" s="126" t="str">
        <f>IF(R1254="","",3.6*200/(R1254))</f>
        <v/>
      </c>
    </row>
    <row r="1255" spans="1:19">
      <c r="A1255" s="21" t="s">
        <v>286</v>
      </c>
      <c r="B1255" s="21">
        <v>2018</v>
      </c>
      <c r="C1255" s="75">
        <v>43450</v>
      </c>
      <c r="D1255" s="21" t="s">
        <v>64</v>
      </c>
      <c r="E1255" s="80" t="s">
        <v>533</v>
      </c>
      <c r="F1255">
        <v>11</v>
      </c>
      <c r="G1255" t="s">
        <v>211</v>
      </c>
      <c r="H1255" t="s">
        <v>40</v>
      </c>
      <c r="I1255" s="10">
        <f>(C1255-VLOOKUP(G1255,Riders!$A$2:$E$7777,4,FALSE))/365</f>
        <v>27.572602739726026</v>
      </c>
      <c r="J1255">
        <v>22</v>
      </c>
      <c r="K1255">
        <v>2</v>
      </c>
      <c r="L1255" s="15">
        <v>10.420999999999999</v>
      </c>
      <c r="M1255" s="126">
        <f>IF(L1255="","",3.6*200/(L1255))</f>
        <v>69.091258036656754</v>
      </c>
      <c r="P1255" s="126" t="str">
        <f>IF(O1255="","",3.6*200/(O1255))</f>
        <v/>
      </c>
      <c r="S1255" s="126" t="str">
        <f>IF(R1255="","",3.6*200/(R1255))</f>
        <v/>
      </c>
    </row>
    <row r="1256" spans="1:19">
      <c r="A1256" s="21" t="s">
        <v>286</v>
      </c>
      <c r="B1256" s="21">
        <v>2018</v>
      </c>
      <c r="C1256" s="75">
        <v>43450</v>
      </c>
      <c r="D1256" s="21" t="s">
        <v>64</v>
      </c>
      <c r="E1256" s="80" t="s">
        <v>533</v>
      </c>
      <c r="F1256">
        <v>12</v>
      </c>
      <c r="G1256" t="s">
        <v>172</v>
      </c>
      <c r="H1256" t="s">
        <v>35</v>
      </c>
      <c r="I1256" s="10">
        <f>(C1256-VLOOKUP(G1256,Riders!$A$2:$E$7777,4,FALSE))/365</f>
        <v>28.602739726027398</v>
      </c>
      <c r="J1256">
        <v>21</v>
      </c>
      <c r="K1256">
        <v>2</v>
      </c>
      <c r="L1256" s="15">
        <v>10.577</v>
      </c>
      <c r="M1256" s="126">
        <f>IF(L1256="","",3.6*200/(L1256))</f>
        <v>68.072232201947628</v>
      </c>
      <c r="P1256" s="126" t="str">
        <f>IF(O1256="","",3.6*200/(O1256))</f>
        <v/>
      </c>
      <c r="S1256" s="126" t="str">
        <f>IF(R1256="","",3.6*200/(R1256))</f>
        <v/>
      </c>
    </row>
    <row r="1257" spans="1:19">
      <c r="A1257" s="21" t="s">
        <v>286</v>
      </c>
      <c r="B1257" s="21">
        <v>2018</v>
      </c>
      <c r="C1257" s="75">
        <v>43450</v>
      </c>
      <c r="D1257" s="21" t="s">
        <v>64</v>
      </c>
      <c r="E1257" s="80" t="s">
        <v>533</v>
      </c>
      <c r="F1257">
        <v>11</v>
      </c>
      <c r="G1257" t="s">
        <v>95</v>
      </c>
      <c r="H1257" t="s">
        <v>28</v>
      </c>
      <c r="I1257" s="10">
        <f>(C1257-VLOOKUP(G1257,Riders!$A$2:$E$7777,4,FALSE))/365</f>
        <v>26.890410958904109</v>
      </c>
      <c r="J1257">
        <v>11</v>
      </c>
      <c r="K1257">
        <v>1</v>
      </c>
      <c r="L1257" s="15">
        <v>10.356999999999999</v>
      </c>
      <c r="M1257" s="126">
        <f>IF(L1257="","",3.6*200/(L1257))</f>
        <v>69.518200251037953</v>
      </c>
      <c r="P1257" s="126" t="str">
        <f>IF(O1257="","",3.6*200/(O1257))</f>
        <v/>
      </c>
      <c r="S1257" s="126" t="str">
        <f>IF(R1257="","",3.6*200/(R1257))</f>
        <v/>
      </c>
    </row>
    <row r="1258" spans="1:19">
      <c r="A1258" s="21" t="s">
        <v>286</v>
      </c>
      <c r="B1258" s="21">
        <v>2018</v>
      </c>
      <c r="C1258" s="75">
        <v>43450</v>
      </c>
      <c r="D1258" s="21" t="s">
        <v>64</v>
      </c>
      <c r="E1258" s="80" t="s">
        <v>533</v>
      </c>
      <c r="F1258">
        <v>12</v>
      </c>
      <c r="G1258" t="s">
        <v>27</v>
      </c>
      <c r="H1258" t="s">
        <v>28</v>
      </c>
      <c r="I1258" s="10">
        <f>(C1258-VLOOKUP(G1258,Riders!$A$2:$E$7777,4,FALSE))/365</f>
        <v>22.994520547945207</v>
      </c>
      <c r="J1258">
        <v>12</v>
      </c>
      <c r="K1258">
        <v>1</v>
      </c>
      <c r="L1258" s="15">
        <v>10.528</v>
      </c>
      <c r="M1258" s="126">
        <f>IF(L1258="","",3.6*200/(L1258))</f>
        <v>68.389057750759875</v>
      </c>
      <c r="P1258" s="126" t="str">
        <f>IF(O1258="","",3.6*200/(O1258))</f>
        <v/>
      </c>
      <c r="S1258" s="126" t="str">
        <f>IF(R1258="","",3.6*200/(R1258))</f>
        <v/>
      </c>
    </row>
    <row r="1259" spans="1:19">
      <c r="A1259" s="21" t="s">
        <v>286</v>
      </c>
      <c r="B1259" s="21">
        <v>2018</v>
      </c>
      <c r="C1259" s="75">
        <v>43450</v>
      </c>
      <c r="D1259" s="21" t="s">
        <v>64</v>
      </c>
      <c r="E1259" s="80" t="s">
        <v>533</v>
      </c>
      <c r="F1259">
        <v>2</v>
      </c>
      <c r="G1259" t="s">
        <v>106</v>
      </c>
      <c r="H1259" t="s">
        <v>107</v>
      </c>
      <c r="I1259" s="10">
        <f>(C1259-VLOOKUP(G1259,Riders!$A$2:$E$7777,4,FALSE))/365</f>
        <v>25.175342465753424</v>
      </c>
      <c r="J1259">
        <v>6</v>
      </c>
      <c r="K1259">
        <v>1</v>
      </c>
      <c r="L1259" s="15">
        <v>10.444000000000001</v>
      </c>
      <c r="M1259" s="126">
        <f>IF(L1259="","",3.6*200/(L1259))</f>
        <v>68.939103791650709</v>
      </c>
      <c r="P1259" s="126" t="str">
        <f>IF(O1259="","",3.6*200/(O1259))</f>
        <v/>
      </c>
      <c r="S1259" s="126" t="str">
        <f>IF(R1259="","",3.6*200/(R1259))</f>
        <v/>
      </c>
    </row>
    <row r="1260" spans="1:19">
      <c r="A1260" s="21" t="s">
        <v>286</v>
      </c>
      <c r="B1260" s="21">
        <v>2018</v>
      </c>
      <c r="C1260" s="75">
        <v>43450</v>
      </c>
      <c r="D1260" s="21" t="s">
        <v>64</v>
      </c>
      <c r="E1260" s="80" t="s">
        <v>536</v>
      </c>
      <c r="F1260">
        <v>1</v>
      </c>
      <c r="G1260" t="s">
        <v>90</v>
      </c>
      <c r="H1260" t="s">
        <v>22</v>
      </c>
      <c r="I1260" s="10">
        <f>(C1260-VLOOKUP(G1260,Riders!$A$2:$E$7777,4,FALSE))/365</f>
        <v>21.772602739726029</v>
      </c>
      <c r="J1260">
        <v>1</v>
      </c>
      <c r="K1260">
        <v>1</v>
      </c>
      <c r="L1260" s="15">
        <v>10.074999999999999</v>
      </c>
      <c r="M1260" s="126">
        <f>IF(L1260="","",3.6*200/(L1260))</f>
        <v>71.464019851116632</v>
      </c>
      <c r="P1260" s="126" t="str">
        <f>IF(O1260="","",3.6*200/(O1260))</f>
        <v/>
      </c>
      <c r="S1260" s="126" t="str">
        <f>IF(R1260="","",3.6*200/(R1260))</f>
        <v/>
      </c>
    </row>
    <row r="1261" spans="1:19">
      <c r="A1261" s="21" t="s">
        <v>286</v>
      </c>
      <c r="B1261" s="21">
        <v>2018</v>
      </c>
      <c r="C1261" s="75">
        <v>43450</v>
      </c>
      <c r="D1261" s="21" t="s">
        <v>64</v>
      </c>
      <c r="E1261" s="80" t="s">
        <v>536</v>
      </c>
      <c r="F1261">
        <v>2</v>
      </c>
      <c r="G1261" t="s">
        <v>21</v>
      </c>
      <c r="H1261" t="s">
        <v>22</v>
      </c>
      <c r="I1261" s="10">
        <f>(C1261-VLOOKUP(G1261,Riders!$A$2:$E$7777,4,FALSE))/365</f>
        <v>25.769863013698629</v>
      </c>
      <c r="J1261">
        <v>3</v>
      </c>
      <c r="K1261">
        <v>1</v>
      </c>
      <c r="L1261" s="15">
        <v>10.106999999999999</v>
      </c>
      <c r="M1261" s="126">
        <f>IF(L1261="","",3.6*200/(L1261))</f>
        <v>71.237756010685672</v>
      </c>
      <c r="P1261" s="126" t="str">
        <f>IF(O1261="","",3.6*200/(O1261))</f>
        <v/>
      </c>
      <c r="S1261" s="126" t="str">
        <f>IF(R1261="","",3.6*200/(R1261))</f>
        <v/>
      </c>
    </row>
    <row r="1262" spans="1:19">
      <c r="A1262" s="21" t="s">
        <v>286</v>
      </c>
      <c r="B1262" s="21">
        <v>2018</v>
      </c>
      <c r="C1262" s="75">
        <v>43450</v>
      </c>
      <c r="D1262" s="21" t="s">
        <v>64</v>
      </c>
      <c r="E1262" s="80" t="s">
        <v>536</v>
      </c>
      <c r="F1262">
        <v>3</v>
      </c>
      <c r="G1262" t="s">
        <v>104</v>
      </c>
      <c r="H1262" t="s">
        <v>100</v>
      </c>
      <c r="I1262" s="10">
        <f>(C1262-VLOOKUP(G1262,Riders!$A$2:$E$7777,4,FALSE))/365</f>
        <v>26.328767123287673</v>
      </c>
      <c r="J1262">
        <v>2</v>
      </c>
      <c r="K1262">
        <v>1</v>
      </c>
      <c r="L1262" s="15">
        <v>10.179</v>
      </c>
      <c r="M1262" s="126">
        <f>IF(L1262="","",3.6*200/(L1262))</f>
        <v>70.733863837312114</v>
      </c>
      <c r="P1262" s="126" t="str">
        <f>IF(O1262="","",3.6*200/(O1262))</f>
        <v/>
      </c>
      <c r="S1262" s="126" t="str">
        <f>IF(R1262="","",3.6*200/(R1262))</f>
        <v/>
      </c>
    </row>
    <row r="1263" spans="1:19">
      <c r="A1263" s="21" t="s">
        <v>286</v>
      </c>
      <c r="B1263" s="21">
        <v>2018</v>
      </c>
      <c r="C1263" s="75">
        <v>43450</v>
      </c>
      <c r="D1263" s="21" t="s">
        <v>64</v>
      </c>
      <c r="E1263" s="80" t="s">
        <v>536</v>
      </c>
      <c r="F1263">
        <v>3</v>
      </c>
      <c r="G1263" t="s">
        <v>25</v>
      </c>
      <c r="H1263" t="s">
        <v>26</v>
      </c>
      <c r="I1263" s="10">
        <f>(C1263-VLOOKUP(G1263,Riders!$A$2:$E$7777,4,FALSE))/365</f>
        <v>21.230136986301371</v>
      </c>
      <c r="J1263">
        <v>13</v>
      </c>
      <c r="K1263">
        <v>2</v>
      </c>
      <c r="L1263" s="15">
        <v>10.333</v>
      </c>
      <c r="M1263" s="126">
        <f>IF(L1263="","",3.6*200/(L1263))</f>
        <v>69.679667086035039</v>
      </c>
      <c r="P1263" s="126" t="str">
        <f>IF(O1263="","",3.6*200/(O1263))</f>
        <v/>
      </c>
      <c r="S1263" s="126" t="str">
        <f>IF(R1263="","",3.6*200/(R1263))</f>
        <v/>
      </c>
    </row>
    <row r="1264" spans="1:19">
      <c r="A1264" s="21" t="s">
        <v>286</v>
      </c>
      <c r="B1264" s="21">
        <v>2018</v>
      </c>
      <c r="C1264" s="75">
        <v>43450</v>
      </c>
      <c r="D1264" s="21" t="s">
        <v>64</v>
      </c>
      <c r="E1264" s="80" t="s">
        <v>536</v>
      </c>
      <c r="F1264">
        <v>4</v>
      </c>
      <c r="G1264" t="s">
        <v>126</v>
      </c>
      <c r="H1264" t="s">
        <v>102</v>
      </c>
      <c r="I1264" s="10">
        <f>(C1264-VLOOKUP(G1264,Riders!$A$2:$E$7777,4,FALSE))/365</f>
        <v>20.243835616438357</v>
      </c>
      <c r="J1264">
        <v>5</v>
      </c>
      <c r="K1264">
        <v>1</v>
      </c>
      <c r="L1264" s="15">
        <v>10.173999999999999</v>
      </c>
      <c r="M1264" s="126">
        <f>IF(L1264="","",3.6*200/(L1264))</f>
        <v>70.768625909180273</v>
      </c>
      <c r="P1264" s="126" t="str">
        <f>IF(O1264="","",3.6*200/(O1264))</f>
        <v/>
      </c>
      <c r="S1264" s="126" t="str">
        <f>IF(R1264="","",3.6*200/(R1264))</f>
        <v/>
      </c>
    </row>
    <row r="1265" spans="1:19">
      <c r="A1265" s="21" t="s">
        <v>286</v>
      </c>
      <c r="B1265" s="21">
        <v>2018</v>
      </c>
      <c r="C1265" s="75">
        <v>43450</v>
      </c>
      <c r="D1265" s="21" t="s">
        <v>64</v>
      </c>
      <c r="E1265" s="80" t="s">
        <v>536</v>
      </c>
      <c r="F1265">
        <v>4</v>
      </c>
      <c r="G1265" t="s">
        <v>98</v>
      </c>
      <c r="H1265" t="s">
        <v>42</v>
      </c>
      <c r="I1265" s="10">
        <f>(C1265-VLOOKUP(G1265,Riders!$A$2:$E$7777,4,FALSE))/365</f>
        <v>20.147945205479452</v>
      </c>
      <c r="J1265">
        <v>14</v>
      </c>
      <c r="K1265">
        <v>2</v>
      </c>
      <c r="L1265" s="15">
        <v>10.253</v>
      </c>
      <c r="M1265" s="126">
        <f>IF(L1265="","",3.6*200/(L1265))</f>
        <v>70.223349263630155</v>
      </c>
      <c r="P1265" s="126" t="str">
        <f>IF(O1265="","",3.6*200/(O1265))</f>
        <v/>
      </c>
      <c r="S1265" s="126" t="str">
        <f>IF(R1265="","",3.6*200/(R1265))</f>
        <v/>
      </c>
    </row>
    <row r="1266" spans="1:19">
      <c r="A1266" s="21" t="s">
        <v>286</v>
      </c>
      <c r="B1266" s="21">
        <v>2018</v>
      </c>
      <c r="C1266" s="75">
        <v>43450</v>
      </c>
      <c r="D1266" s="21" t="s">
        <v>64</v>
      </c>
      <c r="E1266" s="80" t="s">
        <v>536</v>
      </c>
      <c r="F1266">
        <v>5</v>
      </c>
      <c r="G1266" t="s">
        <v>110</v>
      </c>
      <c r="H1266" t="s">
        <v>73</v>
      </c>
      <c r="I1266" s="10">
        <f>(C1266-VLOOKUP(G1266,Riders!$A$2:$E$7777,4,FALSE))/365</f>
        <v>21.663013698630138</v>
      </c>
      <c r="J1266">
        <v>4</v>
      </c>
      <c r="K1266">
        <v>1</v>
      </c>
      <c r="L1266" s="15">
        <v>10.262</v>
      </c>
      <c r="M1266" s="126">
        <f>IF(L1266="","",3.6*200/(L1266))</f>
        <v>70.161761839797308</v>
      </c>
      <c r="P1266" s="126" t="str">
        <f>IF(O1266="","",3.6*200/(O1266))</f>
        <v/>
      </c>
      <c r="S1266" s="126" t="str">
        <f>IF(R1266="","",3.6*200/(R1266))</f>
        <v/>
      </c>
    </row>
    <row r="1267" spans="1:19">
      <c r="A1267" s="21" t="s">
        <v>286</v>
      </c>
      <c r="B1267" s="21">
        <v>2018</v>
      </c>
      <c r="C1267" s="75">
        <v>43450</v>
      </c>
      <c r="D1267" s="21" t="s">
        <v>64</v>
      </c>
      <c r="E1267" s="80" t="s">
        <v>536</v>
      </c>
      <c r="F1267">
        <v>5</v>
      </c>
      <c r="G1267" t="s">
        <v>194</v>
      </c>
      <c r="H1267" t="s">
        <v>50</v>
      </c>
      <c r="I1267" s="10">
        <f>(C1267-VLOOKUP(G1267,Riders!$A$2:$E$7777,4,FALSE))/365</f>
        <v>30.967123287671232</v>
      </c>
      <c r="J1267">
        <v>15</v>
      </c>
      <c r="K1267">
        <v>2</v>
      </c>
      <c r="L1267" s="15">
        <v>10.275</v>
      </c>
      <c r="M1267" s="126">
        <f>IF(L1267="","",3.6*200/(L1267))</f>
        <v>70.072992700729927</v>
      </c>
      <c r="P1267" s="126" t="str">
        <f>IF(O1267="","",3.6*200/(O1267))</f>
        <v/>
      </c>
      <c r="S1267" s="126" t="str">
        <f>IF(R1267="","",3.6*200/(R1267))</f>
        <v/>
      </c>
    </row>
    <row r="1268" spans="1:19">
      <c r="A1268" s="21" t="s">
        <v>286</v>
      </c>
      <c r="B1268" s="21">
        <v>2018</v>
      </c>
      <c r="C1268" s="75">
        <v>43450</v>
      </c>
      <c r="D1268" s="21" t="s">
        <v>64</v>
      </c>
      <c r="E1268" s="80" t="s">
        <v>536</v>
      </c>
      <c r="F1268">
        <v>6</v>
      </c>
      <c r="G1268" t="s">
        <v>141</v>
      </c>
      <c r="H1268" t="s">
        <v>93</v>
      </c>
      <c r="I1268" s="10">
        <f>(C1268-VLOOKUP(G1268,Riders!$A$2:$E$7777,4,FALSE))/365</f>
        <v>23.704109589041096</v>
      </c>
      <c r="J1268">
        <v>10</v>
      </c>
      <c r="K1268">
        <v>2</v>
      </c>
      <c r="L1268" s="15">
        <v>10.272</v>
      </c>
      <c r="M1268" s="126">
        <f>IF(L1268="","",3.6*200/(L1268))</f>
        <v>70.09345794392523</v>
      </c>
      <c r="P1268" s="126" t="str">
        <f>IF(O1268="","",3.6*200/(O1268))</f>
        <v/>
      </c>
      <c r="S1268" s="126" t="str">
        <f>IF(R1268="","",3.6*200/(R1268))</f>
        <v/>
      </c>
    </row>
    <row r="1269" spans="1:19">
      <c r="A1269" s="21" t="s">
        <v>286</v>
      </c>
      <c r="B1269" s="21">
        <v>2018</v>
      </c>
      <c r="C1269" s="75">
        <v>43450</v>
      </c>
      <c r="D1269" s="21" t="s">
        <v>64</v>
      </c>
      <c r="E1269" s="80" t="s">
        <v>536</v>
      </c>
      <c r="F1269">
        <v>7</v>
      </c>
      <c r="G1269" t="s">
        <v>309</v>
      </c>
      <c r="H1269" t="s">
        <v>111</v>
      </c>
      <c r="I1269" s="10">
        <f>(C1269-VLOOKUP(G1269,Riders!$A$2:$E$7777,4,FALSE))/365</f>
        <v>23.230136986301371</v>
      </c>
      <c r="J1269">
        <v>7</v>
      </c>
      <c r="K1269">
        <v>1</v>
      </c>
      <c r="L1269" s="15">
        <v>10.343999999999999</v>
      </c>
      <c r="M1269" s="126">
        <f>IF(L1269="","",3.6*200/(L1269))</f>
        <v>69.60556844547564</v>
      </c>
      <c r="P1269" s="126" t="str">
        <f>IF(O1269="","",3.6*200/(O1269))</f>
        <v/>
      </c>
      <c r="S1269" s="126" t="str">
        <f>IF(R1269="","",3.6*200/(R1269))</f>
        <v/>
      </c>
    </row>
    <row r="1270" spans="1:19">
      <c r="A1270" s="21" t="s">
        <v>286</v>
      </c>
      <c r="B1270" s="21">
        <v>2018</v>
      </c>
      <c r="C1270" s="75">
        <v>43450</v>
      </c>
      <c r="D1270" s="21" t="s">
        <v>64</v>
      </c>
      <c r="E1270" s="80" t="s">
        <v>536</v>
      </c>
      <c r="F1270">
        <v>7</v>
      </c>
      <c r="G1270" t="s">
        <v>256</v>
      </c>
      <c r="H1270" t="s">
        <v>254</v>
      </c>
      <c r="I1270" s="10">
        <f>(C1270-VLOOKUP(G1270,Riders!$A$2:$E$7777,4,FALSE))/365</f>
        <v>21.257534246575343</v>
      </c>
      <c r="J1270">
        <v>16</v>
      </c>
      <c r="K1270">
        <v>2</v>
      </c>
      <c r="L1270" s="15">
        <v>10.376999999999999</v>
      </c>
      <c r="M1270" s="126">
        <f>IF(L1270="","",3.6*200/(L1270))</f>
        <v>69.384215091066793</v>
      </c>
      <c r="P1270" s="126" t="str">
        <f>IF(O1270="","",3.6*200/(O1270))</f>
        <v/>
      </c>
      <c r="S1270" s="126" t="str">
        <f>IF(R1270="","",3.6*200/(R1270))</f>
        <v/>
      </c>
    </row>
    <row r="1271" spans="1:19">
      <c r="A1271" s="21" t="s">
        <v>286</v>
      </c>
      <c r="B1271" s="21">
        <v>2018</v>
      </c>
      <c r="C1271" s="75">
        <v>43450</v>
      </c>
      <c r="D1271" s="21" t="s">
        <v>64</v>
      </c>
      <c r="E1271" s="80" t="s">
        <v>536</v>
      </c>
      <c r="F1271">
        <v>8</v>
      </c>
      <c r="G1271" t="s">
        <v>200</v>
      </c>
      <c r="H1271" t="s">
        <v>44</v>
      </c>
      <c r="I1271" s="10">
        <f>(C1271-VLOOKUP(G1271,Riders!$A$2:$E$7777,4,FALSE))/365</f>
        <v>23.424657534246574</v>
      </c>
      <c r="J1271">
        <v>8</v>
      </c>
      <c r="K1271">
        <v>1</v>
      </c>
      <c r="L1271" s="15">
        <v>10.271000000000001</v>
      </c>
      <c r="M1271" s="126">
        <f>IF(L1271="","",3.6*200/(L1271))</f>
        <v>70.100282348359457</v>
      </c>
      <c r="P1271" s="126" t="str">
        <f>IF(O1271="","",3.6*200/(O1271))</f>
        <v/>
      </c>
      <c r="S1271" s="126" t="str">
        <f>IF(R1271="","",3.6*200/(R1271))</f>
        <v/>
      </c>
    </row>
    <row r="1272" spans="1:19">
      <c r="A1272" s="21" t="s">
        <v>286</v>
      </c>
      <c r="B1272" s="21">
        <v>2018</v>
      </c>
      <c r="C1272" s="75">
        <v>43450</v>
      </c>
      <c r="D1272" s="21" t="s">
        <v>64</v>
      </c>
      <c r="E1272" s="80" t="s">
        <v>536</v>
      </c>
      <c r="F1272">
        <v>8</v>
      </c>
      <c r="G1272" t="s">
        <v>190</v>
      </c>
      <c r="H1272" t="s">
        <v>111</v>
      </c>
      <c r="I1272" s="10">
        <f>(C1272-VLOOKUP(G1272,Riders!$A$2:$E$7777,4,FALSE))/365</f>
        <v>30.753424657534246</v>
      </c>
      <c r="J1272">
        <v>9</v>
      </c>
      <c r="K1272">
        <v>2</v>
      </c>
      <c r="L1272" s="15">
        <v>10.346</v>
      </c>
      <c r="M1272" s="126">
        <f>IF(L1272="","",3.6*200/(L1272))</f>
        <v>69.592112893872027</v>
      </c>
      <c r="P1272" s="126" t="str">
        <f>IF(O1272="","",3.6*200/(O1272))</f>
        <v/>
      </c>
      <c r="S1272" s="126" t="str">
        <f>IF(R1272="","",3.6*200/(R1272))</f>
        <v/>
      </c>
    </row>
    <row r="1273" spans="1:19">
      <c r="A1273" s="21" t="s">
        <v>286</v>
      </c>
      <c r="B1273" s="21">
        <v>2018</v>
      </c>
      <c r="C1273" s="75">
        <v>43450</v>
      </c>
      <c r="D1273" s="21" t="s">
        <v>64</v>
      </c>
      <c r="E1273" s="80" t="s">
        <v>536</v>
      </c>
      <c r="F1273">
        <v>2</v>
      </c>
      <c r="G1273" t="s">
        <v>95</v>
      </c>
      <c r="H1273" t="s">
        <v>28</v>
      </c>
      <c r="I1273" s="10">
        <f>(C1273-VLOOKUP(G1273,Riders!$A$2:$E$7777,4,FALSE))/365</f>
        <v>26.890410958904109</v>
      </c>
      <c r="J1273">
        <v>11</v>
      </c>
      <c r="K1273">
        <v>2</v>
      </c>
      <c r="L1273" s="15">
        <v>10.148999999999999</v>
      </c>
      <c r="M1273" s="126">
        <f>IF(L1273="","",3.6*200/(L1273))</f>
        <v>70.942950044339355</v>
      </c>
      <c r="P1273" s="126" t="str">
        <f>IF(O1273="","",3.6*200/(O1273))</f>
        <v/>
      </c>
      <c r="S1273" s="126" t="str">
        <f>IF(R1273="","",3.6*200/(R1273))</f>
        <v/>
      </c>
    </row>
    <row r="1274" spans="1:19">
      <c r="A1274" s="21" t="s">
        <v>286</v>
      </c>
      <c r="B1274" s="21">
        <v>2018</v>
      </c>
      <c r="C1274" s="75">
        <v>43450</v>
      </c>
      <c r="D1274" s="21" t="s">
        <v>64</v>
      </c>
      <c r="E1274" s="80" t="s">
        <v>536</v>
      </c>
      <c r="F1274">
        <v>1</v>
      </c>
      <c r="G1274" t="s">
        <v>27</v>
      </c>
      <c r="H1274" t="s">
        <v>28</v>
      </c>
      <c r="I1274" s="10">
        <f>(C1274-VLOOKUP(G1274,Riders!$A$2:$E$7777,4,FALSE))/365</f>
        <v>22.994520547945207</v>
      </c>
      <c r="J1274">
        <v>12</v>
      </c>
      <c r="K1274">
        <v>2</v>
      </c>
      <c r="L1274" s="15">
        <v>10.154999999999999</v>
      </c>
      <c r="M1274" s="126">
        <f>IF(L1274="","",3.6*200/(L1274))</f>
        <v>70.901033973412112</v>
      </c>
      <c r="P1274" s="126" t="str">
        <f>IF(O1274="","",3.6*200/(O1274))</f>
        <v/>
      </c>
      <c r="S1274" s="126" t="str">
        <f>IF(R1274="","",3.6*200/(R1274))</f>
        <v/>
      </c>
    </row>
    <row r="1275" spans="1:19">
      <c r="A1275" s="21" t="s">
        <v>286</v>
      </c>
      <c r="B1275" s="21">
        <v>2018</v>
      </c>
      <c r="C1275" s="75">
        <v>43450</v>
      </c>
      <c r="D1275" s="21" t="s">
        <v>64</v>
      </c>
      <c r="E1275" s="80" t="s">
        <v>536</v>
      </c>
      <c r="F1275">
        <v>6</v>
      </c>
      <c r="G1275" t="s">
        <v>106</v>
      </c>
      <c r="H1275" t="s">
        <v>107</v>
      </c>
      <c r="I1275" s="10">
        <f>(C1275-VLOOKUP(G1275,Riders!$A$2:$E$7777,4,FALSE))/365</f>
        <v>25.175342465753424</v>
      </c>
      <c r="J1275">
        <v>6</v>
      </c>
      <c r="K1275">
        <v>1</v>
      </c>
      <c r="L1275" s="15">
        <v>10.27</v>
      </c>
      <c r="M1275" s="126">
        <f>IF(L1275="","",3.6*200/(L1275))</f>
        <v>70.107108081791623</v>
      </c>
      <c r="P1275" s="126" t="str">
        <f>IF(O1275="","",3.6*200/(O1275))</f>
        <v/>
      </c>
      <c r="S1275" s="126" t="str">
        <f>IF(R1275="","",3.6*200/(R1275))</f>
        <v/>
      </c>
    </row>
    <row r="1276" spans="1:19">
      <c r="A1276" s="21" t="s">
        <v>286</v>
      </c>
      <c r="B1276" s="21">
        <v>2018</v>
      </c>
      <c r="C1276" s="75">
        <v>43450</v>
      </c>
      <c r="D1276" s="21" t="s">
        <v>64</v>
      </c>
      <c r="E1276" s="80" t="s">
        <v>537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21.772602739726029</v>
      </c>
      <c r="J1276">
        <v>1</v>
      </c>
      <c r="K1276">
        <v>1</v>
      </c>
      <c r="L1276" s="15">
        <v>10.33</v>
      </c>
      <c r="M1276" s="126">
        <f>IF(L1276="","",3.6*200/(L1276))</f>
        <v>69.699903194578894</v>
      </c>
      <c r="N1276">
        <v>1</v>
      </c>
      <c r="O1276">
        <v>10.105</v>
      </c>
      <c r="P1276" s="126">
        <f>IF(O1276="","",3.6*200/(O1276))</f>
        <v>71.251855517070751</v>
      </c>
      <c r="S1276" s="126" t="str">
        <f>IF(R1276="","",3.6*200/(R1276))</f>
        <v/>
      </c>
    </row>
    <row r="1277" spans="1:19">
      <c r="A1277" s="21" t="s">
        <v>286</v>
      </c>
      <c r="B1277" s="21">
        <v>2018</v>
      </c>
      <c r="C1277" s="75">
        <v>43450</v>
      </c>
      <c r="D1277" s="21" t="s">
        <v>64</v>
      </c>
      <c r="E1277" s="80" t="s">
        <v>537</v>
      </c>
      <c r="F1277">
        <v>1</v>
      </c>
      <c r="G1277" t="s">
        <v>200</v>
      </c>
      <c r="H1277" t="s">
        <v>44</v>
      </c>
      <c r="I1277" s="10">
        <f>(C1277-VLOOKUP(G1277,Riders!$A$2:$E$7777,4,FALSE))/365</f>
        <v>23.424657534246574</v>
      </c>
      <c r="J1277">
        <v>8</v>
      </c>
      <c r="K1277">
        <v>2</v>
      </c>
      <c r="L1277" s="15">
        <v>10.411</v>
      </c>
      <c r="M1277" s="126">
        <f>IF(L1277="","",3.6*200/(L1277))</f>
        <v>69.15762174622995</v>
      </c>
      <c r="N1277">
        <v>2</v>
      </c>
      <c r="O1277">
        <v>10.163</v>
      </c>
      <c r="P1277" s="126">
        <f>IF(O1277="","",3.6*200/(O1277))</f>
        <v>70.845222867263601</v>
      </c>
      <c r="S1277" s="126" t="str">
        <f>IF(R1277="","",3.6*200/(R1277))</f>
        <v/>
      </c>
    </row>
    <row r="1278" spans="1:19">
      <c r="A1278" s="21" t="s">
        <v>286</v>
      </c>
      <c r="B1278" s="21">
        <v>2018</v>
      </c>
      <c r="C1278" s="75">
        <v>43450</v>
      </c>
      <c r="D1278" s="21" t="s">
        <v>64</v>
      </c>
      <c r="E1278" s="80" t="s">
        <v>537</v>
      </c>
      <c r="F1278">
        <v>2</v>
      </c>
      <c r="G1278" t="s">
        <v>21</v>
      </c>
      <c r="H1278" t="s">
        <v>22</v>
      </c>
      <c r="I1278" s="10">
        <f>(C1278-VLOOKUP(G1278,Riders!$A$2:$E$7777,4,FALSE))/365</f>
        <v>25.769863013698629</v>
      </c>
      <c r="J1278">
        <v>3</v>
      </c>
      <c r="K1278">
        <v>1</v>
      </c>
      <c r="L1278" s="15">
        <v>9.8889999999999993</v>
      </c>
      <c r="M1278" s="126">
        <f>IF(L1278="","",3.6*200/(L1278))</f>
        <v>72.808170694711293</v>
      </c>
      <c r="N1278">
        <v>1</v>
      </c>
      <c r="O1278">
        <v>10.092000000000001</v>
      </c>
      <c r="P1278" s="126">
        <f>IF(O1278="","",3.6*200/(O1278))</f>
        <v>71.343638525564799</v>
      </c>
      <c r="S1278" s="126" t="str">
        <f>IF(R1278="","",3.6*200/(R1278))</f>
        <v/>
      </c>
    </row>
    <row r="1279" spans="1:19">
      <c r="A1279" s="21" t="s">
        <v>286</v>
      </c>
      <c r="B1279" s="21">
        <v>2018</v>
      </c>
      <c r="C1279" s="75">
        <v>43450</v>
      </c>
      <c r="D1279" s="21" t="s">
        <v>64</v>
      </c>
      <c r="E1279" s="80" t="s">
        <v>537</v>
      </c>
      <c r="F1279">
        <v>2</v>
      </c>
      <c r="G1279" t="s">
        <v>309</v>
      </c>
      <c r="H1279" t="s">
        <v>111</v>
      </c>
      <c r="I1279" s="10">
        <f>(C1279-VLOOKUP(G1279,Riders!$A$2:$E$7777,4,FALSE))/365</f>
        <v>23.230136986301371</v>
      </c>
      <c r="J1279">
        <v>7</v>
      </c>
      <c r="K1279">
        <v>2</v>
      </c>
      <c r="L1279" s="15">
        <v>9.9179999999999993</v>
      </c>
      <c r="M1279" s="126">
        <f>IF(L1279="","",3.6*200/(L1279))</f>
        <v>72.595281306715066</v>
      </c>
      <c r="N1279">
        <v>2</v>
      </c>
      <c r="O1279">
        <v>11.021000000000001</v>
      </c>
      <c r="P1279" s="126">
        <f>IF(O1279="","",3.6*200/(O1279))</f>
        <v>65.329824879774975</v>
      </c>
      <c r="S1279" s="126" t="str">
        <f>IF(R1279="","",3.6*200/(R1279))</f>
        <v/>
      </c>
    </row>
    <row r="1280" spans="1:19">
      <c r="A1280" s="21" t="s">
        <v>286</v>
      </c>
      <c r="B1280" s="21">
        <v>2018</v>
      </c>
      <c r="C1280" s="75">
        <v>43450</v>
      </c>
      <c r="D1280" s="21" t="s">
        <v>64</v>
      </c>
      <c r="E1280" s="80" t="s">
        <v>537</v>
      </c>
      <c r="F1280">
        <v>3</v>
      </c>
      <c r="G1280" t="s">
        <v>104</v>
      </c>
      <c r="H1280" t="s">
        <v>100</v>
      </c>
      <c r="I1280" s="10">
        <f>(C1280-VLOOKUP(G1280,Riders!$A$2:$E$7777,4,FALSE))/365</f>
        <v>26.328767123287673</v>
      </c>
      <c r="J1280">
        <v>2</v>
      </c>
      <c r="K1280">
        <v>1</v>
      </c>
      <c r="L1280" s="15">
        <v>10.266</v>
      </c>
      <c r="M1280" s="126">
        <f>IF(L1280="","",3.6*200/(L1280))</f>
        <v>70.13442431326709</v>
      </c>
      <c r="N1280">
        <v>1</v>
      </c>
      <c r="O1280">
        <v>10.233000000000001</v>
      </c>
      <c r="P1280" s="126">
        <f>IF(O1280="","",3.6*200/(O1280))</f>
        <v>70.360598065083551</v>
      </c>
      <c r="S1280" s="126" t="str">
        <f>IF(R1280="","",3.6*200/(R1280))</f>
        <v/>
      </c>
    </row>
    <row r="1281" spans="1:19">
      <c r="A1281" s="21" t="s">
        <v>286</v>
      </c>
      <c r="B1281" s="21">
        <v>2018</v>
      </c>
      <c r="C1281" s="75">
        <v>43450</v>
      </c>
      <c r="D1281" s="21" t="s">
        <v>64</v>
      </c>
      <c r="E1281" s="80" t="s">
        <v>537</v>
      </c>
      <c r="F1281">
        <v>4</v>
      </c>
      <c r="G1281" t="s">
        <v>110</v>
      </c>
      <c r="H1281" t="s">
        <v>73</v>
      </c>
      <c r="I1281" s="10">
        <f>(C1281-VLOOKUP(G1281,Riders!$A$2:$E$7777,4,FALSE))/365</f>
        <v>21.663013698630138</v>
      </c>
      <c r="J1281">
        <v>4</v>
      </c>
      <c r="K1281">
        <v>1</v>
      </c>
      <c r="L1281" s="15">
        <v>10.669</v>
      </c>
      <c r="M1281" s="126">
        <f>IF(L1281="","",3.6*200/(L1281))</f>
        <v>67.485237604274062</v>
      </c>
      <c r="N1281">
        <v>1</v>
      </c>
      <c r="O1281">
        <v>10.199999999999999</v>
      </c>
      <c r="P1281" s="126">
        <f>IF(O1281="","",3.6*200/(O1281))</f>
        <v>70.588235294117652</v>
      </c>
      <c r="S1281" s="126" t="str">
        <f>IF(R1281="","",3.6*200/(R1281))</f>
        <v/>
      </c>
    </row>
    <row r="1282" spans="1:19">
      <c r="A1282" s="21" t="s">
        <v>286</v>
      </c>
      <c r="B1282" s="21">
        <v>2018</v>
      </c>
      <c r="C1282" s="75">
        <v>43450</v>
      </c>
      <c r="D1282" s="21" t="s">
        <v>64</v>
      </c>
      <c r="E1282" s="80" t="s">
        <v>537</v>
      </c>
      <c r="F1282">
        <v>4</v>
      </c>
      <c r="G1282" t="s">
        <v>126</v>
      </c>
      <c r="H1282" t="s">
        <v>102</v>
      </c>
      <c r="I1282" s="10">
        <f>(C1282-VLOOKUP(G1282,Riders!$A$2:$E$7777,4,FALSE))/365</f>
        <v>20.243835616438357</v>
      </c>
      <c r="J1282">
        <v>5</v>
      </c>
      <c r="K1282">
        <v>2</v>
      </c>
      <c r="L1282" s="15" t="s">
        <v>534</v>
      </c>
      <c r="M1282" s="126"/>
      <c r="N1282">
        <v>2</v>
      </c>
      <c r="O1282">
        <v>10.362</v>
      </c>
      <c r="P1282" s="126">
        <f>IF(O1282="","",3.6*200/(O1282))</f>
        <v>69.484655471916611</v>
      </c>
      <c r="S1282" s="126" t="str">
        <f>IF(R1282="","",3.6*200/(R1282))</f>
        <v/>
      </c>
    </row>
    <row r="1283" spans="1:19">
      <c r="A1283" s="21" t="s">
        <v>286</v>
      </c>
      <c r="B1283" s="21">
        <v>2018</v>
      </c>
      <c r="C1283" s="75">
        <v>43450</v>
      </c>
      <c r="D1283" s="21" t="s">
        <v>64</v>
      </c>
      <c r="E1283" s="80" t="s">
        <v>537</v>
      </c>
      <c r="F1283">
        <v>3</v>
      </c>
      <c r="G1283" t="s">
        <v>106</v>
      </c>
      <c r="H1283" t="s">
        <v>107</v>
      </c>
      <c r="I1283" s="10">
        <f>(C1283-VLOOKUP(G1283,Riders!$A$2:$E$7777,4,FALSE))/365</f>
        <v>25.175342465753424</v>
      </c>
      <c r="J1283">
        <v>6</v>
      </c>
      <c r="K1283">
        <v>2</v>
      </c>
      <c r="L1283" s="15">
        <v>10.42</v>
      </c>
      <c r="M1283" s="126">
        <f>IF(L1283="","",3.6*200/(L1283))</f>
        <v>69.097888675623807</v>
      </c>
      <c r="N1283">
        <v>2</v>
      </c>
      <c r="O1283">
        <v>10.373000000000001</v>
      </c>
      <c r="P1283" s="126">
        <f>IF(O1283="","",3.6*200/(O1283))</f>
        <v>69.410970789549779</v>
      </c>
      <c r="S1283" s="126" t="str">
        <f>IF(R1283="","",3.6*200/(R1283))</f>
        <v/>
      </c>
    </row>
    <row r="1284" spans="1:19">
      <c r="A1284" s="21" t="s">
        <v>286</v>
      </c>
      <c r="B1284" s="21">
        <v>2018</v>
      </c>
      <c r="C1284" s="75">
        <v>43450</v>
      </c>
      <c r="D1284" s="21" t="s">
        <v>64</v>
      </c>
      <c r="E1284" s="80" t="s">
        <v>538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21.772602739726029</v>
      </c>
      <c r="J1284">
        <v>1</v>
      </c>
      <c r="K1284">
        <v>2</v>
      </c>
      <c r="L1284" s="15">
        <v>15.459999999999999</v>
      </c>
      <c r="M1284" s="126">
        <f>IF(L1284="","",3.6*200/(L1284))</f>
        <v>46.571798188874517</v>
      </c>
      <c r="N1284">
        <v>1</v>
      </c>
      <c r="O1284">
        <v>10.182</v>
      </c>
      <c r="P1284" s="126">
        <f>IF(O1284="","",3.6*200/(O1284))</f>
        <v>70.713022981732465</v>
      </c>
      <c r="Q1284">
        <v>1</v>
      </c>
      <c r="R1284">
        <v>10.26</v>
      </c>
      <c r="S1284" s="126">
        <f>IF(R1284="","",3.6*200/(R1284))</f>
        <v>70.175438596491233</v>
      </c>
    </row>
    <row r="1285" spans="1:19">
      <c r="A1285" s="21" t="s">
        <v>286</v>
      </c>
      <c r="B1285" s="21">
        <v>2018</v>
      </c>
      <c r="C1285" s="75">
        <v>43450</v>
      </c>
      <c r="D1285" s="21" t="s">
        <v>64</v>
      </c>
      <c r="E1285" s="80" t="s">
        <v>538</v>
      </c>
      <c r="F1285">
        <v>1</v>
      </c>
      <c r="G1285" t="s">
        <v>110</v>
      </c>
      <c r="H1285" t="s">
        <v>73</v>
      </c>
      <c r="I1285" s="10">
        <f>(C1285-VLOOKUP(G1285,Riders!$A$2:$E$7777,4,FALSE))/365</f>
        <v>21.663013698630138</v>
      </c>
      <c r="J1285">
        <v>4</v>
      </c>
      <c r="K1285">
        <v>1</v>
      </c>
      <c r="L1285" s="15">
        <v>11.013999999999999</v>
      </c>
      <c r="M1285" s="126">
        <f>IF(L1285="","",3.6*200/(L1285))</f>
        <v>65.371345560196119</v>
      </c>
      <c r="N1285">
        <v>2</v>
      </c>
      <c r="O1285">
        <v>10.231</v>
      </c>
      <c r="P1285" s="126">
        <f>IF(O1285="","",3.6*200/(O1285))</f>
        <v>70.374352458215228</v>
      </c>
      <c r="Q1285">
        <v>2</v>
      </c>
      <c r="R1285">
        <v>10.353</v>
      </c>
      <c r="S1285" s="126">
        <f>IF(R1285="","",3.6*200/(R1285))</f>
        <v>69.545059403071576</v>
      </c>
    </row>
    <row r="1286" spans="1:19">
      <c r="A1286" s="21" t="s">
        <v>286</v>
      </c>
      <c r="B1286" s="21">
        <v>2018</v>
      </c>
      <c r="C1286" s="75">
        <v>43450</v>
      </c>
      <c r="D1286" s="21" t="s">
        <v>64</v>
      </c>
      <c r="E1286" s="80" t="s">
        <v>538</v>
      </c>
      <c r="F1286">
        <v>2</v>
      </c>
      <c r="G1286" t="s">
        <v>104</v>
      </c>
      <c r="H1286" t="s">
        <v>100</v>
      </c>
      <c r="I1286" s="10">
        <f>(C1286-VLOOKUP(G1286,Riders!$A$2:$E$7777,4,FALSE))/365</f>
        <v>26.328767123287673</v>
      </c>
      <c r="J1286">
        <v>2</v>
      </c>
      <c r="K1286">
        <v>1</v>
      </c>
      <c r="L1286" s="15">
        <v>10.536</v>
      </c>
      <c r="M1286" s="126">
        <f>IF(L1286="","",3.6*200/(L1286))</f>
        <v>68.337129840546694</v>
      </c>
      <c r="N1286">
        <v>2</v>
      </c>
      <c r="O1286">
        <v>10.144</v>
      </c>
      <c r="P1286" s="126">
        <f>IF(O1286="","",3.6*200/(O1286))</f>
        <v>70.977917981072551</v>
      </c>
      <c r="Q1286">
        <v>1</v>
      </c>
      <c r="R1286">
        <v>10.412000000000001</v>
      </c>
      <c r="S1286" s="126">
        <f>IF(R1286="","",3.6*200/(R1286))</f>
        <v>69.150979638878212</v>
      </c>
    </row>
    <row r="1287" spans="1:19">
      <c r="A1287" s="21" t="s">
        <v>286</v>
      </c>
      <c r="B1287" s="21">
        <v>2018</v>
      </c>
      <c r="C1287" s="75">
        <v>43450</v>
      </c>
      <c r="D1287" s="21" t="s">
        <v>64</v>
      </c>
      <c r="E1287" s="80" t="s">
        <v>538</v>
      </c>
      <c r="F1287">
        <v>2</v>
      </c>
      <c r="G1287" t="s">
        <v>21</v>
      </c>
      <c r="H1287" t="s">
        <v>22</v>
      </c>
      <c r="I1287" s="10">
        <f>(C1287-VLOOKUP(G1287,Riders!$A$2:$E$7777,4,FALSE))/365</f>
        <v>25.769863013698629</v>
      </c>
      <c r="J1287">
        <v>3</v>
      </c>
      <c r="K1287">
        <v>2</v>
      </c>
      <c r="L1287" s="15">
        <v>10.629999999999999</v>
      </c>
      <c r="M1287" s="126">
        <f>IF(L1287="","",3.6*200/(L1287))</f>
        <v>67.732831608654763</v>
      </c>
      <c r="N1287">
        <v>1</v>
      </c>
      <c r="O1287">
        <v>9.9860000000000007</v>
      </c>
      <c r="P1287" s="126">
        <f>IF(O1287="","",3.6*200/(O1287))</f>
        <v>72.100941317844985</v>
      </c>
      <c r="Q1287">
        <v>2</v>
      </c>
      <c r="R1287">
        <v>10.724</v>
      </c>
      <c r="S1287" s="126">
        <f>IF(R1287="","",3.6*200/(R1287))</f>
        <v>67.139127191346518</v>
      </c>
    </row>
    <row r="1288" spans="1:19">
      <c r="A1288" s="21" t="s">
        <v>286</v>
      </c>
      <c r="B1288" s="21">
        <v>2018</v>
      </c>
      <c r="C1288" s="75">
        <v>43450</v>
      </c>
      <c r="D1288" s="21" t="s">
        <v>64</v>
      </c>
      <c r="E1288" s="80" t="s">
        <v>62</v>
      </c>
      <c r="F1288" t="s">
        <v>539</v>
      </c>
      <c r="G1288" t="s">
        <v>90</v>
      </c>
      <c r="H1288" t="s">
        <v>22</v>
      </c>
      <c r="I1288" s="10">
        <f>(C1288-VLOOKUP(G1288,Riders!$A$2:$E$7777,4,FALSE))/365</f>
        <v>21.772602739726029</v>
      </c>
      <c r="J1288">
        <v>1</v>
      </c>
      <c r="K1288">
        <v>1</v>
      </c>
      <c r="L1288" s="15">
        <v>10.108000000000001</v>
      </c>
      <c r="M1288" s="126">
        <f>IF(L1288="","",3.6*200/(L1288))</f>
        <v>71.230708349821924</v>
      </c>
      <c r="N1288">
        <v>1</v>
      </c>
      <c r="O1288">
        <v>10.282</v>
      </c>
      <c r="P1288" s="126">
        <f>IF(O1288="","",3.6*200/(O1288))</f>
        <v>70.025286909161636</v>
      </c>
      <c r="S1288" s="126" t="str">
        <f>IF(R1288="","",3.6*200/(R1288))</f>
        <v/>
      </c>
    </row>
    <row r="1289" spans="1:19">
      <c r="A1289" s="21" t="s">
        <v>286</v>
      </c>
      <c r="B1289" s="21">
        <v>2018</v>
      </c>
      <c r="C1289" s="75">
        <v>43450</v>
      </c>
      <c r="D1289" s="21" t="s">
        <v>64</v>
      </c>
      <c r="E1289" s="80" t="s">
        <v>62</v>
      </c>
      <c r="F1289" t="s">
        <v>539</v>
      </c>
      <c r="G1289" t="s">
        <v>104</v>
      </c>
      <c r="H1289" t="s">
        <v>100</v>
      </c>
      <c r="I1289" s="10">
        <f>(C1289-VLOOKUP(G1289,Riders!$A$2:$E$7777,4,FALSE))/365</f>
        <v>26.328767123287673</v>
      </c>
      <c r="J1289">
        <v>2</v>
      </c>
      <c r="K1289">
        <v>2</v>
      </c>
      <c r="L1289" s="15">
        <v>10.200000000000001</v>
      </c>
      <c r="M1289" s="126">
        <f>IF(L1289="","",3.6*200/(L1289))</f>
        <v>70.588235294117638</v>
      </c>
      <c r="N1289">
        <v>2</v>
      </c>
      <c r="O1289">
        <v>10.693</v>
      </c>
      <c r="P1289" s="126">
        <f>IF(O1289="","",3.6*200/(O1289))</f>
        <v>67.333769755915085</v>
      </c>
      <c r="S1289" s="126" t="str">
        <f>IF(R1289="","",3.6*200/(R1289))</f>
        <v/>
      </c>
    </row>
    <row r="1290" spans="1:19">
      <c r="A1290" s="21" t="s">
        <v>286</v>
      </c>
      <c r="B1290" s="21">
        <v>2018</v>
      </c>
      <c r="C1290" s="75">
        <v>43450</v>
      </c>
      <c r="D1290" s="21" t="s">
        <v>64</v>
      </c>
      <c r="E1290" s="80" t="s">
        <v>62</v>
      </c>
      <c r="F1290" t="s">
        <v>540</v>
      </c>
      <c r="G1290" t="s">
        <v>21</v>
      </c>
      <c r="H1290" t="s">
        <v>22</v>
      </c>
      <c r="I1290" s="10">
        <f>(C1290-VLOOKUP(G1290,Riders!$A$2:$E$7777,4,FALSE))/365</f>
        <v>25.769863013698629</v>
      </c>
      <c r="J1290">
        <v>3</v>
      </c>
      <c r="K1290">
        <v>2</v>
      </c>
      <c r="L1290" s="15">
        <v>10.472000000000001</v>
      </c>
      <c r="M1290" s="126">
        <f>IF(L1290="","",3.6*200/(L1290))</f>
        <v>68.754774637127568</v>
      </c>
      <c r="N1290">
        <v>1</v>
      </c>
      <c r="O1290">
        <v>10.595000000000001</v>
      </c>
      <c r="P1290" s="126">
        <f>IF(O1290="","",3.6*200/(O1290))</f>
        <v>67.956583294006606</v>
      </c>
      <c r="Q1290">
        <v>1</v>
      </c>
      <c r="R1290">
        <v>10.294</v>
      </c>
      <c r="S1290" s="126">
        <f>IF(R1290="","",3.6*200/(R1290))</f>
        <v>69.943656498931418</v>
      </c>
    </row>
    <row r="1291" spans="1:19">
      <c r="A1291" s="21" t="s">
        <v>286</v>
      </c>
      <c r="B1291" s="21">
        <v>2018</v>
      </c>
      <c r="C1291" s="75">
        <v>43450</v>
      </c>
      <c r="D1291" s="21" t="s">
        <v>64</v>
      </c>
      <c r="E1291" s="80" t="s">
        <v>62</v>
      </c>
      <c r="F1291" t="s">
        <v>540</v>
      </c>
      <c r="G1291" t="s">
        <v>110</v>
      </c>
      <c r="H1291" t="s">
        <v>73</v>
      </c>
      <c r="I1291" s="10">
        <f>(C1291-VLOOKUP(G1291,Riders!$A$2:$E$7777,4,FALSE))/365</f>
        <v>21.663013698630138</v>
      </c>
      <c r="J1291">
        <v>4</v>
      </c>
      <c r="K1291">
        <v>1</v>
      </c>
      <c r="L1291" s="15">
        <v>10.451000000000001</v>
      </c>
      <c r="M1291" s="126">
        <f>IF(L1291="","",3.6*200/(L1291))</f>
        <v>68.892928906324755</v>
      </c>
      <c r="N1291">
        <v>2</v>
      </c>
      <c r="O1291">
        <v>10.716000000000001</v>
      </c>
      <c r="P1291" s="126">
        <f>IF(O1291="","",3.6*200/(O1291))</f>
        <v>67.189249720044785</v>
      </c>
      <c r="Q1291">
        <v>2</v>
      </c>
      <c r="R1291">
        <v>11.473000000000001</v>
      </c>
      <c r="S1291" s="126">
        <f>IF(R1291="","",3.6*200/(R1291))</f>
        <v>62.756035910398325</v>
      </c>
    </row>
    <row r="1292" spans="1:19">
      <c r="A1292" s="28" t="s">
        <v>215</v>
      </c>
      <c r="B1292" s="28">
        <v>2018</v>
      </c>
      <c r="C1292" s="44">
        <v>43436</v>
      </c>
      <c r="D1292" s="28" t="s">
        <v>64</v>
      </c>
      <c r="E1292" t="s">
        <v>533</v>
      </c>
      <c r="F1292">
        <v>1</v>
      </c>
      <c r="G1292" t="s">
        <v>237</v>
      </c>
      <c r="H1292" t="s">
        <v>196</v>
      </c>
      <c r="I1292" s="10">
        <f>(C1292-VLOOKUP(G1292,Riders!$A$2:$E$7777,4,FALSE))/365</f>
        <v>31.210958904109589</v>
      </c>
      <c r="K1292">
        <v>2</v>
      </c>
      <c r="L1292" s="15">
        <v>10.541</v>
      </c>
      <c r="M1292" s="126">
        <f>IF(L1292="","",3.6*200/(L1292))</f>
        <v>68.304714922682848</v>
      </c>
      <c r="P1292" s="126" t="str">
        <f>IF(O1292="","",3.6*200/(O1292))</f>
        <v/>
      </c>
      <c r="S1292" s="126" t="str">
        <f>IF(R1292="","",3.6*200/(R1292))</f>
        <v/>
      </c>
    </row>
    <row r="1293" spans="1:19">
      <c r="A1293" s="28" t="s">
        <v>215</v>
      </c>
      <c r="B1293" s="28">
        <v>2018</v>
      </c>
      <c r="C1293" s="44">
        <v>43436</v>
      </c>
      <c r="D1293" s="28" t="s">
        <v>64</v>
      </c>
      <c r="E1293" t="s">
        <v>533</v>
      </c>
      <c r="F1293">
        <v>2</v>
      </c>
      <c r="G1293" t="s">
        <v>126</v>
      </c>
      <c r="H1293" t="s">
        <v>102</v>
      </c>
      <c r="I1293" s="10">
        <f>(C1293-VLOOKUP(G1293,Riders!$A$2:$E$7777,4,FALSE))/365</f>
        <v>20.205479452054796</v>
      </c>
      <c r="K1293">
        <v>1</v>
      </c>
      <c r="L1293" s="15">
        <v>10.256</v>
      </c>
      <c r="M1293" s="126">
        <f>IF(L1293="","",3.6*200/(L1293))</f>
        <v>70.20280811232449</v>
      </c>
      <c r="P1293" s="126" t="str">
        <f>IF(O1293="","",3.6*200/(O1293))</f>
        <v/>
      </c>
      <c r="S1293" s="126" t="str">
        <f>IF(R1293="","",3.6*200/(R1293))</f>
        <v/>
      </c>
    </row>
    <row r="1294" spans="1:19">
      <c r="A1294" s="28" t="s">
        <v>215</v>
      </c>
      <c r="B1294" s="28">
        <v>2018</v>
      </c>
      <c r="C1294" s="44">
        <v>43436</v>
      </c>
      <c r="D1294" s="28" t="s">
        <v>64</v>
      </c>
      <c r="E1294" t="s">
        <v>533</v>
      </c>
      <c r="F1294">
        <v>2</v>
      </c>
      <c r="G1294" t="s">
        <v>165</v>
      </c>
      <c r="H1294" t="s">
        <v>44</v>
      </c>
      <c r="I1294" s="10">
        <f>(C1294-VLOOKUP(G1294,Riders!$A$2:$E$7777,4,FALSE))/365</f>
        <v>28.917808219178081</v>
      </c>
      <c r="K1294">
        <v>2</v>
      </c>
      <c r="L1294" s="15">
        <v>10.584</v>
      </c>
      <c r="M1294" s="126">
        <f>IF(L1294="","",3.6*200/(L1294))</f>
        <v>68.02721088435375</v>
      </c>
      <c r="P1294" s="126" t="str">
        <f>IF(O1294="","",3.6*200/(O1294))</f>
        <v/>
      </c>
      <c r="S1294" s="126" t="str">
        <f>IF(R1294="","",3.6*200/(R1294))</f>
        <v/>
      </c>
    </row>
    <row r="1295" spans="1:19">
      <c r="A1295" s="28" t="s">
        <v>215</v>
      </c>
      <c r="B1295" s="28">
        <v>2018</v>
      </c>
      <c r="C1295" s="44">
        <v>43436</v>
      </c>
      <c r="D1295" s="28" t="s">
        <v>64</v>
      </c>
      <c r="E1295" t="s">
        <v>533</v>
      </c>
      <c r="F1295">
        <v>3</v>
      </c>
      <c r="G1295" t="s">
        <v>94</v>
      </c>
      <c r="H1295" t="s">
        <v>26</v>
      </c>
      <c r="I1295" s="10">
        <f>(C1295-VLOOKUP(G1295,Riders!$A$2:$E$7777,4,FALSE))/365</f>
        <v>19.876712328767123</v>
      </c>
      <c r="J1295">
        <v>3</v>
      </c>
      <c r="K1295">
        <v>1</v>
      </c>
      <c r="L1295" s="15">
        <v>10.282</v>
      </c>
      <c r="M1295" s="126">
        <f>IF(L1295="","",3.6*200/(L1295))</f>
        <v>70.025286909161636</v>
      </c>
      <c r="P1295" s="126" t="str">
        <f>IF(O1295="","",3.6*200/(O1295))</f>
        <v/>
      </c>
      <c r="S1295" s="126" t="str">
        <f>IF(R1295="","",3.6*200/(R1295))</f>
        <v/>
      </c>
    </row>
    <row r="1296" spans="1:19">
      <c r="A1296" s="28" t="s">
        <v>215</v>
      </c>
      <c r="B1296" s="28">
        <v>2018</v>
      </c>
      <c r="C1296" s="44">
        <v>43436</v>
      </c>
      <c r="D1296" s="28" t="s">
        <v>64</v>
      </c>
      <c r="E1296" t="s">
        <v>533</v>
      </c>
      <c r="F1296">
        <v>3</v>
      </c>
      <c r="G1296" t="s">
        <v>256</v>
      </c>
      <c r="H1296" t="s">
        <v>254</v>
      </c>
      <c r="I1296" s="10">
        <f>(C1296-VLOOKUP(G1296,Riders!$A$2:$E$7777,4,FALSE))/365</f>
        <v>21.219178082191782</v>
      </c>
      <c r="K1296">
        <v>2</v>
      </c>
      <c r="L1296" s="15">
        <v>10.510999999999999</v>
      </c>
      <c r="M1296" s="126">
        <f>IF(L1296="","",3.6*200/(L1296))</f>
        <v>68.499667015507569</v>
      </c>
      <c r="P1296" s="126" t="str">
        <f>IF(O1296="","",3.6*200/(O1296))</f>
        <v/>
      </c>
      <c r="S1296" s="126" t="str">
        <f>IF(R1296="","",3.6*200/(R1296))</f>
        <v/>
      </c>
    </row>
    <row r="1297" spans="1:19">
      <c r="A1297" s="28" t="s">
        <v>215</v>
      </c>
      <c r="B1297" s="28">
        <v>2018</v>
      </c>
      <c r="C1297" s="44">
        <v>43436</v>
      </c>
      <c r="D1297" s="28" t="s">
        <v>64</v>
      </c>
      <c r="E1297" t="s">
        <v>533</v>
      </c>
      <c r="F1297">
        <v>4</v>
      </c>
      <c r="G1297" t="s">
        <v>199</v>
      </c>
      <c r="H1297" t="s">
        <v>37</v>
      </c>
      <c r="I1297" s="10">
        <f>(C1297-VLOOKUP(G1297,Riders!$A$2:$E$7777,4,FALSE))/365</f>
        <v>24.090410958904108</v>
      </c>
      <c r="K1297">
        <v>1</v>
      </c>
      <c r="L1297" s="15">
        <v>10.298999999999999</v>
      </c>
      <c r="M1297" s="126">
        <f>IF(L1297="","",3.6*200/(L1297))</f>
        <v>69.90969997087096</v>
      </c>
      <c r="P1297" s="126" t="str">
        <f>IF(O1297="","",3.6*200/(O1297))</f>
        <v/>
      </c>
      <c r="S1297" s="126" t="str">
        <f>IF(R1297="","",3.6*200/(R1297))</f>
        <v/>
      </c>
    </row>
    <row r="1298" spans="1:19">
      <c r="A1298" s="28" t="s">
        <v>215</v>
      </c>
      <c r="B1298" s="28">
        <v>2018</v>
      </c>
      <c r="C1298" s="44">
        <v>43436</v>
      </c>
      <c r="D1298" s="28" t="s">
        <v>64</v>
      </c>
      <c r="E1298" t="s">
        <v>533</v>
      </c>
      <c r="F1298">
        <v>5</v>
      </c>
      <c r="G1298" t="s">
        <v>192</v>
      </c>
      <c r="H1298" t="s">
        <v>28</v>
      </c>
      <c r="I1298" s="10">
        <f>(C1298-VLOOKUP(G1298,Riders!$A$2:$E$7777,4,FALSE))/365</f>
        <v>31.457534246575342</v>
      </c>
      <c r="K1298">
        <v>1</v>
      </c>
      <c r="L1298" s="15">
        <v>10.38</v>
      </c>
      <c r="M1298" s="126">
        <f>IF(L1298="","",3.6*200/(L1298))</f>
        <v>69.364161849710982</v>
      </c>
      <c r="P1298" s="126" t="str">
        <f>IF(O1298="","",3.6*200/(O1298))</f>
        <v/>
      </c>
      <c r="S1298" s="126" t="str">
        <f>IF(R1298="","",3.6*200/(R1298))</f>
        <v/>
      </c>
    </row>
    <row r="1299" spans="1:19">
      <c r="A1299" s="28" t="s">
        <v>215</v>
      </c>
      <c r="B1299" s="28">
        <v>2018</v>
      </c>
      <c r="C1299" s="44">
        <v>43436</v>
      </c>
      <c r="D1299" s="28" t="s">
        <v>64</v>
      </c>
      <c r="E1299" t="s">
        <v>533</v>
      </c>
      <c r="F1299">
        <v>5</v>
      </c>
      <c r="G1299" t="s">
        <v>255</v>
      </c>
      <c r="H1299" t="s">
        <v>30</v>
      </c>
      <c r="I1299" s="10">
        <f>(C1299-VLOOKUP(G1299,Riders!$A$2:$E$7777,4,FALSE))/365</f>
        <v>28.931506849315067</v>
      </c>
      <c r="K1299">
        <v>2</v>
      </c>
      <c r="L1299" s="15">
        <v>10.39</v>
      </c>
      <c r="M1299" s="126">
        <f>IF(L1299="","",3.6*200/(L1299))</f>
        <v>69.297401347449465</v>
      </c>
      <c r="P1299" s="126" t="str">
        <f>IF(O1299="","",3.6*200/(O1299))</f>
        <v/>
      </c>
      <c r="S1299" s="126" t="str">
        <f>IF(R1299="","",3.6*200/(R1299))</f>
        <v/>
      </c>
    </row>
    <row r="1300" spans="1:19">
      <c r="A1300" s="28" t="s">
        <v>215</v>
      </c>
      <c r="B1300" s="28">
        <v>2018</v>
      </c>
      <c r="C1300" s="44">
        <v>43436</v>
      </c>
      <c r="D1300" s="28" t="s">
        <v>64</v>
      </c>
      <c r="E1300" t="s">
        <v>533</v>
      </c>
      <c r="F1300">
        <v>6</v>
      </c>
      <c r="G1300" t="s">
        <v>190</v>
      </c>
      <c r="H1300" t="s">
        <v>111</v>
      </c>
      <c r="I1300" s="10">
        <f>(C1300-VLOOKUP(G1300,Riders!$A$2:$E$7777,4,FALSE))/365</f>
        <v>30.715068493150685</v>
      </c>
      <c r="K1300">
        <v>1</v>
      </c>
      <c r="L1300" s="15">
        <v>10.340999999999999</v>
      </c>
      <c r="M1300" s="126">
        <f>IF(L1300="","",3.6*200/(L1300))</f>
        <v>69.625761531766756</v>
      </c>
      <c r="P1300" s="126" t="str">
        <f>IF(O1300="","",3.6*200/(O1300))</f>
        <v/>
      </c>
      <c r="S1300" s="126" t="str">
        <f>IF(R1300="","",3.6*200/(R1300))</f>
        <v/>
      </c>
    </row>
    <row r="1301" spans="1:19">
      <c r="A1301" s="28" t="s">
        <v>215</v>
      </c>
      <c r="B1301" s="28">
        <v>2018</v>
      </c>
      <c r="C1301" s="44">
        <v>43436</v>
      </c>
      <c r="D1301" s="28" t="s">
        <v>64</v>
      </c>
      <c r="E1301" t="s">
        <v>533</v>
      </c>
      <c r="F1301">
        <v>7</v>
      </c>
      <c r="G1301" t="s">
        <v>195</v>
      </c>
      <c r="H1301" t="s">
        <v>196</v>
      </c>
      <c r="I1301" s="10">
        <f>(C1301-VLOOKUP(G1301,Riders!$A$2:$E$7777,4,FALSE))/365</f>
        <v>32.717808219178082</v>
      </c>
      <c r="K1301">
        <v>1</v>
      </c>
      <c r="L1301" s="15">
        <v>10.539</v>
      </c>
      <c r="M1301" s="126">
        <f>IF(L1301="","",3.6*200/(L1301))</f>
        <v>68.317677198975232</v>
      </c>
      <c r="P1301" s="126" t="str">
        <f>IF(O1301="","",3.6*200/(O1301))</f>
        <v/>
      </c>
      <c r="S1301" s="126" t="str">
        <f>IF(R1301="","",3.6*200/(R1301))</f>
        <v/>
      </c>
    </row>
    <row r="1302" spans="1:19">
      <c r="A1302" s="28" t="s">
        <v>215</v>
      </c>
      <c r="B1302" s="28">
        <v>2018</v>
      </c>
      <c r="C1302" s="44">
        <v>43436</v>
      </c>
      <c r="D1302" s="28" t="s">
        <v>64</v>
      </c>
      <c r="E1302" t="s">
        <v>533</v>
      </c>
      <c r="F1302">
        <v>7</v>
      </c>
      <c r="G1302" t="s">
        <v>98</v>
      </c>
      <c r="H1302" t="s">
        <v>42</v>
      </c>
      <c r="I1302" s="10">
        <f>(C1302-VLOOKUP(G1302,Riders!$A$2:$E$7777,4,FALSE))/365</f>
        <v>20.109589041095891</v>
      </c>
      <c r="K1302">
        <v>2</v>
      </c>
      <c r="L1302" s="15">
        <v>10.568999999999999</v>
      </c>
      <c r="M1302" s="126">
        <f>IF(L1302="","",3.6*200/(L1302))</f>
        <v>68.123758160658539</v>
      </c>
      <c r="P1302" s="126" t="str">
        <f>IF(O1302="","",3.6*200/(O1302))</f>
        <v/>
      </c>
      <c r="S1302" s="126" t="str">
        <f>IF(R1302="","",3.6*200/(R1302))</f>
        <v/>
      </c>
    </row>
    <row r="1303" spans="1:19">
      <c r="A1303" s="28" t="s">
        <v>215</v>
      </c>
      <c r="B1303" s="28">
        <v>2018</v>
      </c>
      <c r="C1303" s="44">
        <v>43436</v>
      </c>
      <c r="D1303" s="28" t="s">
        <v>64</v>
      </c>
      <c r="E1303" t="s">
        <v>533</v>
      </c>
      <c r="F1303">
        <v>8</v>
      </c>
      <c r="G1303" t="s">
        <v>259</v>
      </c>
      <c r="H1303" t="s">
        <v>111</v>
      </c>
      <c r="I1303" s="10">
        <f>(C1303-VLOOKUP(G1303,Riders!$A$2:$E$7777,4,FALSE))/365</f>
        <v>26.210958904109589</v>
      </c>
      <c r="K1303">
        <v>1</v>
      </c>
      <c r="L1303" s="15">
        <v>10.332000000000001</v>
      </c>
      <c r="M1303" s="126">
        <f>IF(L1303="","",3.6*200/(L1303))</f>
        <v>69.686411149825773</v>
      </c>
      <c r="P1303" s="126" t="str">
        <f>IF(O1303="","",3.6*200/(O1303))</f>
        <v/>
      </c>
      <c r="S1303" s="126" t="str">
        <f>IF(R1303="","",3.6*200/(R1303))</f>
        <v/>
      </c>
    </row>
    <row r="1304" spans="1:19">
      <c r="A1304" s="28" t="s">
        <v>215</v>
      </c>
      <c r="B1304" s="28">
        <v>2018</v>
      </c>
      <c r="C1304" s="44">
        <v>43436</v>
      </c>
      <c r="D1304" s="28" t="s">
        <v>64</v>
      </c>
      <c r="E1304" t="s">
        <v>533</v>
      </c>
      <c r="F1304">
        <v>8</v>
      </c>
      <c r="G1304" t="s">
        <v>287</v>
      </c>
      <c r="H1304" t="s">
        <v>205</v>
      </c>
      <c r="I1304" s="10">
        <f>(C1304-VLOOKUP(G1304,Riders!$A$2:$E$7777,4,FALSE))/365</f>
        <v>36.326027397260276</v>
      </c>
      <c r="K1304">
        <v>2</v>
      </c>
      <c r="L1304" s="15">
        <v>10.440000000000001</v>
      </c>
      <c r="M1304" s="126">
        <f>IF(L1304="","",3.6*200/(L1304))</f>
        <v>68.965517241379303</v>
      </c>
      <c r="P1304" s="126" t="str">
        <f>IF(O1304="","",3.6*200/(O1304))</f>
        <v/>
      </c>
      <c r="S1304" s="126" t="str">
        <f>IF(R1304="","",3.6*200/(R1304))</f>
        <v/>
      </c>
    </row>
    <row r="1305" spans="1:19">
      <c r="A1305" s="28" t="s">
        <v>215</v>
      </c>
      <c r="B1305" s="28">
        <v>2018</v>
      </c>
      <c r="C1305" s="44">
        <v>43436</v>
      </c>
      <c r="D1305" s="28" t="s">
        <v>64</v>
      </c>
      <c r="E1305" t="s">
        <v>533</v>
      </c>
      <c r="F1305">
        <v>9</v>
      </c>
      <c r="G1305" t="s">
        <v>211</v>
      </c>
      <c r="H1305" t="s">
        <v>40</v>
      </c>
      <c r="I1305" s="10">
        <f>(C1305-VLOOKUP(G1305,Riders!$A$2:$E$7777,4,FALSE))/365</f>
        <v>27.534246575342465</v>
      </c>
      <c r="K1305">
        <v>1</v>
      </c>
      <c r="L1305" s="15">
        <v>10.382</v>
      </c>
      <c r="M1305" s="126">
        <f>IF(L1305="","",3.6*200/(L1305))</f>
        <v>69.35079946060489</v>
      </c>
      <c r="P1305" s="126" t="str">
        <f>IF(O1305="","",3.6*200/(O1305))</f>
        <v/>
      </c>
      <c r="S1305" s="126" t="str">
        <f>IF(R1305="","",3.6*200/(R1305))</f>
        <v/>
      </c>
    </row>
    <row r="1306" spans="1:19">
      <c r="A1306" s="28" t="s">
        <v>215</v>
      </c>
      <c r="B1306" s="28">
        <v>2018</v>
      </c>
      <c r="C1306" s="44">
        <v>43436</v>
      </c>
      <c r="D1306" s="28" t="s">
        <v>64</v>
      </c>
      <c r="E1306" t="s">
        <v>533</v>
      </c>
      <c r="F1306">
        <v>9</v>
      </c>
      <c r="G1306" t="s">
        <v>39</v>
      </c>
      <c r="H1306" t="s">
        <v>40</v>
      </c>
      <c r="I1306" s="10">
        <f>(C1306-VLOOKUP(G1306,Riders!$A$2:$E$7777,4,FALSE))/365</f>
        <v>25.830136986301369</v>
      </c>
      <c r="K1306">
        <v>2</v>
      </c>
      <c r="L1306" s="15">
        <v>10.433</v>
      </c>
      <c r="M1306" s="126">
        <f>IF(L1306="","",3.6*200/(L1306))</f>
        <v>69.011789514041979</v>
      </c>
      <c r="P1306" s="126" t="str">
        <f>IF(O1306="","",3.6*200/(O1306))</f>
        <v/>
      </c>
      <c r="S1306" s="126" t="str">
        <f>IF(R1306="","",3.6*200/(R1306))</f>
        <v/>
      </c>
    </row>
    <row r="1307" spans="1:19">
      <c r="A1307" s="28" t="s">
        <v>215</v>
      </c>
      <c r="B1307" s="28">
        <v>2018</v>
      </c>
      <c r="C1307" s="44">
        <v>43436</v>
      </c>
      <c r="D1307" s="28" t="s">
        <v>64</v>
      </c>
      <c r="E1307" t="s">
        <v>533</v>
      </c>
      <c r="F1307">
        <v>10</v>
      </c>
      <c r="G1307" t="s">
        <v>141</v>
      </c>
      <c r="H1307" t="s">
        <v>93</v>
      </c>
      <c r="I1307" s="10">
        <f>(C1307-VLOOKUP(G1307,Riders!$A$2:$E$7777,4,FALSE))/365</f>
        <v>23.665753424657535</v>
      </c>
      <c r="K1307">
        <v>1</v>
      </c>
      <c r="L1307" s="15">
        <v>10.148</v>
      </c>
      <c r="M1307" s="126">
        <f>IF(L1307="","",3.6*200/(L1307))</f>
        <v>70.949940875049279</v>
      </c>
      <c r="P1307" s="126" t="str">
        <f>IF(O1307="","",3.6*200/(O1307))</f>
        <v/>
      </c>
      <c r="S1307" s="126" t="str">
        <f>IF(R1307="","",3.6*200/(R1307))</f>
        <v/>
      </c>
    </row>
    <row r="1308" spans="1:19">
      <c r="A1308" s="28" t="s">
        <v>215</v>
      </c>
      <c r="B1308" s="28">
        <v>2018</v>
      </c>
      <c r="C1308" s="44">
        <v>43436</v>
      </c>
      <c r="D1308" s="28" t="s">
        <v>64</v>
      </c>
      <c r="E1308" t="s">
        <v>533</v>
      </c>
      <c r="F1308">
        <v>10</v>
      </c>
      <c r="G1308" t="s">
        <v>293</v>
      </c>
      <c r="H1308" t="s">
        <v>22</v>
      </c>
      <c r="I1308" s="10">
        <f>(C1308-VLOOKUP(G1308,Riders!$A$2:$E$7777,4,FALSE))/365</f>
        <v>20.986301369863014</v>
      </c>
      <c r="K1308">
        <v>2</v>
      </c>
      <c r="L1308" s="15">
        <v>10.19</v>
      </c>
      <c r="M1308" s="126">
        <f>IF(L1308="","",3.6*200/(L1308))</f>
        <v>70.657507360157027</v>
      </c>
      <c r="P1308" s="126" t="str">
        <f>IF(O1308="","",3.6*200/(O1308))</f>
        <v/>
      </c>
      <c r="S1308" s="126" t="str">
        <f>IF(R1308="","",3.6*200/(R1308))</f>
        <v/>
      </c>
    </row>
    <row r="1309" spans="1:19">
      <c r="A1309" s="28" t="s">
        <v>215</v>
      </c>
      <c r="B1309" s="28">
        <v>2018</v>
      </c>
      <c r="C1309" s="44">
        <v>43436</v>
      </c>
      <c r="D1309" s="28" t="s">
        <v>64</v>
      </c>
      <c r="E1309" t="s">
        <v>533</v>
      </c>
      <c r="F1309">
        <v>11</v>
      </c>
      <c r="G1309" t="s">
        <v>123</v>
      </c>
      <c r="H1309" t="s">
        <v>73</v>
      </c>
      <c r="I1309" s="10">
        <f>(C1309-VLOOKUP(G1309,Riders!$A$2:$E$7777,4,FALSE))/365</f>
        <v>21.81095890410959</v>
      </c>
      <c r="K1309">
        <v>1</v>
      </c>
      <c r="L1309" s="15">
        <v>10.257999999999999</v>
      </c>
      <c r="M1309" s="126">
        <f>IF(L1309="","",3.6*200/(L1309))</f>
        <v>70.189120686293634</v>
      </c>
      <c r="P1309" s="126" t="str">
        <f>IF(O1309="","",3.6*200/(O1309))</f>
        <v/>
      </c>
      <c r="S1309" s="126" t="str">
        <f>IF(R1309="","",3.6*200/(R1309))</f>
        <v/>
      </c>
    </row>
    <row r="1310" spans="1:19">
      <c r="A1310" s="28" t="s">
        <v>215</v>
      </c>
      <c r="B1310" s="28">
        <v>2018</v>
      </c>
      <c r="C1310" s="44">
        <v>43436</v>
      </c>
      <c r="D1310" s="28" t="s">
        <v>64</v>
      </c>
      <c r="E1310" t="s">
        <v>533</v>
      </c>
      <c r="F1310">
        <v>11</v>
      </c>
      <c r="G1310" t="s">
        <v>310</v>
      </c>
      <c r="H1310" t="s">
        <v>102</v>
      </c>
      <c r="I1310" s="10">
        <f>(C1310-VLOOKUP(G1310,Riders!$A$2:$E$7777,4,FALSE))/365</f>
        <v>27.531506849315068</v>
      </c>
      <c r="K1310">
        <v>2</v>
      </c>
      <c r="L1310" s="15">
        <v>12.484999999999999</v>
      </c>
      <c r="M1310" s="126">
        <f>IF(L1310="","",3.6*200/(L1310))</f>
        <v>57.669203043652388</v>
      </c>
      <c r="P1310" s="126" t="str">
        <f>IF(O1310="","",3.6*200/(O1310))</f>
        <v/>
      </c>
      <c r="S1310" s="126" t="str">
        <f>IF(R1310="","",3.6*200/(R1310))</f>
        <v/>
      </c>
    </row>
    <row r="1311" spans="1:19">
      <c r="A1311" s="28" t="s">
        <v>215</v>
      </c>
      <c r="B1311" s="28">
        <v>2018</v>
      </c>
      <c r="C1311" s="44">
        <v>43436</v>
      </c>
      <c r="D1311" s="28" t="s">
        <v>64</v>
      </c>
      <c r="E1311" t="s">
        <v>533</v>
      </c>
      <c r="F1311">
        <v>12</v>
      </c>
      <c r="G1311" t="s">
        <v>172</v>
      </c>
      <c r="H1311" t="s">
        <v>35</v>
      </c>
      <c r="I1311" s="10">
        <f>(C1311-VLOOKUP(G1311,Riders!$A$2:$E$7777,4,FALSE))/365</f>
        <v>28.564383561643837</v>
      </c>
      <c r="K1311">
        <v>1</v>
      </c>
      <c r="L1311" s="15">
        <v>10.429</v>
      </c>
      <c r="M1311" s="126">
        <f>IF(L1311="","",3.6*200/(L1311))</f>
        <v>69.038258701697188</v>
      </c>
      <c r="P1311" s="126" t="str">
        <f>IF(O1311="","",3.6*200/(O1311))</f>
        <v/>
      </c>
      <c r="S1311" s="126" t="str">
        <f>IF(R1311="","",3.6*200/(R1311))</f>
        <v/>
      </c>
    </row>
    <row r="1312" spans="1:19">
      <c r="A1312" s="28" t="s">
        <v>215</v>
      </c>
      <c r="B1312" s="28">
        <v>2018</v>
      </c>
      <c r="C1312" s="44">
        <v>43436</v>
      </c>
      <c r="D1312" s="28" t="s">
        <v>64</v>
      </c>
      <c r="E1312" t="s">
        <v>533</v>
      </c>
      <c r="F1312">
        <v>12</v>
      </c>
      <c r="G1312" t="s">
        <v>181</v>
      </c>
      <c r="H1312" t="s">
        <v>32</v>
      </c>
      <c r="I1312" s="10">
        <f>(C1312-VLOOKUP(G1312,Riders!$A$2:$E$7777,4,FALSE))/365</f>
        <v>27.432876712328767</v>
      </c>
      <c r="K1312">
        <v>2</v>
      </c>
      <c r="L1312" s="15" t="s">
        <v>534</v>
      </c>
      <c r="M1312" s="126"/>
      <c r="P1312" s="126" t="str">
        <f>IF(O1312="","",3.6*200/(O1312))</f>
        <v/>
      </c>
      <c r="S1312" s="126" t="str">
        <f>IF(R1312="","",3.6*200/(R1312))</f>
        <v/>
      </c>
    </row>
    <row r="1313" spans="1:19">
      <c r="A1313" s="28" t="s">
        <v>215</v>
      </c>
      <c r="B1313" s="28">
        <v>2018</v>
      </c>
      <c r="C1313" s="44">
        <v>43436</v>
      </c>
      <c r="D1313" s="28" t="s">
        <v>64</v>
      </c>
      <c r="E1313" t="s">
        <v>533</v>
      </c>
      <c r="F1313">
        <v>6</v>
      </c>
      <c r="G1313" t="s">
        <v>95</v>
      </c>
      <c r="H1313" t="s">
        <v>28</v>
      </c>
      <c r="I1313" s="10">
        <f>(C1313-VLOOKUP(G1313,Riders!$A$2:$E$7777,4,FALSE))/365</f>
        <v>26.852054794520548</v>
      </c>
      <c r="K1313">
        <v>2</v>
      </c>
      <c r="L1313" s="15">
        <v>10.58</v>
      </c>
      <c r="M1313" s="126">
        <f>IF(L1313="","",3.6*200/(L1313))</f>
        <v>68.052930056710778</v>
      </c>
      <c r="P1313" s="126" t="str">
        <f>IF(O1313="","",3.6*200/(O1313))</f>
        <v/>
      </c>
      <c r="S1313" s="126" t="str">
        <f>IF(R1313="","",3.6*200/(R1313))</f>
        <v/>
      </c>
    </row>
    <row r="1314" spans="1:19">
      <c r="A1314" s="28" t="s">
        <v>215</v>
      </c>
      <c r="B1314" s="28">
        <v>2018</v>
      </c>
      <c r="C1314" s="44">
        <v>43436</v>
      </c>
      <c r="D1314" s="28" t="s">
        <v>64</v>
      </c>
      <c r="E1314" t="s">
        <v>533</v>
      </c>
      <c r="F1314">
        <v>1</v>
      </c>
      <c r="G1314" t="s">
        <v>198</v>
      </c>
      <c r="H1314" t="s">
        <v>226</v>
      </c>
      <c r="I1314" s="10">
        <f>(C1314-VLOOKUP(G1314,Riders!$A$2:$E$7777,4,FALSE))/365</f>
        <v>25.986301369863014</v>
      </c>
      <c r="J1314">
        <v>2</v>
      </c>
      <c r="K1314">
        <v>1</v>
      </c>
      <c r="L1314" s="15">
        <v>10.468</v>
      </c>
      <c r="M1314" s="126">
        <f>IF(L1314="","",3.6*200/(L1314))</f>
        <v>68.781047000382117</v>
      </c>
      <c r="P1314" s="126" t="str">
        <f>IF(O1314="","",3.6*200/(O1314))</f>
        <v/>
      </c>
      <c r="S1314" s="126" t="str">
        <f>IF(R1314="","",3.6*200/(R1314))</f>
        <v/>
      </c>
    </row>
    <row r="1315" spans="1:19">
      <c r="A1315" s="28" t="s">
        <v>215</v>
      </c>
      <c r="B1315" s="28">
        <v>2018</v>
      </c>
      <c r="C1315" s="44">
        <v>43436</v>
      </c>
      <c r="D1315" s="28" t="s">
        <v>64</v>
      </c>
      <c r="E1315" t="s">
        <v>533</v>
      </c>
      <c r="F1315">
        <v>4</v>
      </c>
      <c r="G1315" t="s">
        <v>106</v>
      </c>
      <c r="H1315" t="s">
        <v>107</v>
      </c>
      <c r="I1315" s="10">
        <f>(C1315-VLOOKUP(G1315,Riders!$A$2:$E$7777,4,FALSE))/365</f>
        <v>25.136986301369863</v>
      </c>
      <c r="K1315">
        <v>2</v>
      </c>
      <c r="L1315" s="15">
        <v>10.322999999999999</v>
      </c>
      <c r="M1315" s="126">
        <f>IF(L1315="","",3.6*200/(L1315))</f>
        <v>69.747166521360086</v>
      </c>
      <c r="P1315" s="126" t="str">
        <f>IF(O1315="","",3.6*200/(O1315))</f>
        <v/>
      </c>
      <c r="S1315" s="126" t="str">
        <f>IF(R1315="","",3.6*200/(R1315))</f>
        <v/>
      </c>
    </row>
    <row r="1316" spans="1:19">
      <c r="A1316" s="28" t="s">
        <v>215</v>
      </c>
      <c r="B1316" s="28">
        <v>2018</v>
      </c>
      <c r="C1316" s="44">
        <v>43436</v>
      </c>
      <c r="D1316" s="28" t="s">
        <v>64</v>
      </c>
      <c r="E1316" t="s">
        <v>536</v>
      </c>
      <c r="F1316">
        <v>1</v>
      </c>
      <c r="G1316" t="s">
        <v>200</v>
      </c>
      <c r="H1316" t="s">
        <v>44</v>
      </c>
      <c r="I1316" s="10">
        <f>(C1316-VLOOKUP(G1316,Riders!$A$2:$E$7777,4,FALSE))/365</f>
        <v>23.386301369863013</v>
      </c>
      <c r="J1316">
        <v>4</v>
      </c>
      <c r="K1316">
        <v>1</v>
      </c>
      <c r="L1316" s="15">
        <v>10.305</v>
      </c>
      <c r="M1316" s="126">
        <f>IF(L1316="","",3.6*200/(L1316))</f>
        <v>69.86899563318778</v>
      </c>
      <c r="P1316" s="126" t="str">
        <f>IF(O1316="","",3.6*200/(O1316))</f>
        <v/>
      </c>
      <c r="S1316" s="126" t="str">
        <f>IF(R1316="","",3.6*200/(R1316))</f>
        <v/>
      </c>
    </row>
    <row r="1317" spans="1:19">
      <c r="A1317" s="28" t="s">
        <v>215</v>
      </c>
      <c r="B1317" s="28">
        <v>2018</v>
      </c>
      <c r="C1317" s="44">
        <v>43436</v>
      </c>
      <c r="D1317" s="28" t="s">
        <v>64</v>
      </c>
      <c r="E1317" t="s">
        <v>536</v>
      </c>
      <c r="F1317">
        <v>1</v>
      </c>
      <c r="G1317" t="s">
        <v>172</v>
      </c>
      <c r="H1317" t="s">
        <v>35</v>
      </c>
      <c r="I1317" s="10">
        <f>(C1317-VLOOKUP(G1317,Riders!$A$2:$E$7777,4,FALSE))/365</f>
        <v>28.564383561643837</v>
      </c>
      <c r="K1317">
        <v>2</v>
      </c>
      <c r="L1317" s="15">
        <v>10.484</v>
      </c>
      <c r="M1317" s="126">
        <f>IF(L1317="","",3.6*200/(L1317))</f>
        <v>68.676077832888211</v>
      </c>
      <c r="P1317" s="126" t="str">
        <f>IF(O1317="","",3.6*200/(O1317))</f>
        <v/>
      </c>
      <c r="S1317" s="126" t="str">
        <f>IF(R1317="","",3.6*200/(R1317))</f>
        <v/>
      </c>
    </row>
    <row r="1318" spans="1:19">
      <c r="A1318" s="28" t="s">
        <v>215</v>
      </c>
      <c r="B1318" s="28">
        <v>2018</v>
      </c>
      <c r="C1318" s="44">
        <v>43436</v>
      </c>
      <c r="D1318" s="28" t="s">
        <v>64</v>
      </c>
      <c r="E1318" t="s">
        <v>536</v>
      </c>
      <c r="F1318">
        <v>2</v>
      </c>
      <c r="G1318" t="s">
        <v>123</v>
      </c>
      <c r="H1318" t="s">
        <v>73</v>
      </c>
      <c r="I1318" s="10">
        <f>(C1318-VLOOKUP(G1318,Riders!$A$2:$E$7777,4,FALSE))/365</f>
        <v>21.81095890410959</v>
      </c>
      <c r="K1318">
        <v>1</v>
      </c>
      <c r="L1318" s="15">
        <v>10.114000000000001</v>
      </c>
      <c r="M1318" s="126">
        <f>IF(L1318="","",3.6*200/(L1318))</f>
        <v>71.188451651176578</v>
      </c>
      <c r="P1318" s="126" t="str">
        <f>IF(O1318="","",3.6*200/(O1318))</f>
        <v/>
      </c>
      <c r="S1318" s="126" t="str">
        <f>IF(R1318="","",3.6*200/(R1318))</f>
        <v/>
      </c>
    </row>
    <row r="1319" spans="1:19">
      <c r="A1319" s="28" t="s">
        <v>215</v>
      </c>
      <c r="B1319" s="28">
        <v>2018</v>
      </c>
      <c r="C1319" s="44">
        <v>43436</v>
      </c>
      <c r="D1319" s="28" t="s">
        <v>64</v>
      </c>
      <c r="E1319" t="s">
        <v>536</v>
      </c>
      <c r="F1319">
        <v>2</v>
      </c>
      <c r="G1319" t="s">
        <v>21</v>
      </c>
      <c r="H1319" t="s">
        <v>22</v>
      </c>
      <c r="I1319" s="10">
        <f>(C1319-VLOOKUP(G1319,Riders!$A$2:$E$7777,4,FALSE))/365</f>
        <v>25.731506849315068</v>
      </c>
      <c r="K1319">
        <v>2</v>
      </c>
      <c r="L1319" s="15">
        <v>10.151000000000002</v>
      </c>
      <c r="M1319" s="126">
        <f>IF(L1319="","",3.6*200/(L1319))</f>
        <v>70.928972515023133</v>
      </c>
      <c r="P1319" s="126" t="str">
        <f>IF(O1319="","",3.6*200/(O1319))</f>
        <v/>
      </c>
      <c r="S1319" s="126" t="str">
        <f>IF(R1319="","",3.6*200/(R1319))</f>
        <v/>
      </c>
    </row>
    <row r="1320" spans="1:19">
      <c r="A1320" s="28" t="s">
        <v>215</v>
      </c>
      <c r="B1320" s="28">
        <v>2018</v>
      </c>
      <c r="C1320" s="44">
        <v>43436</v>
      </c>
      <c r="D1320" s="28" t="s">
        <v>64</v>
      </c>
      <c r="E1320" t="s">
        <v>536</v>
      </c>
      <c r="F1320">
        <v>3</v>
      </c>
      <c r="G1320" t="s">
        <v>104</v>
      </c>
      <c r="H1320" t="s">
        <v>100</v>
      </c>
      <c r="I1320" s="10">
        <f>(C1320-VLOOKUP(G1320,Riders!$A$2:$E$7777,4,FALSE))/365</f>
        <v>26.290410958904111</v>
      </c>
      <c r="J1320">
        <v>1</v>
      </c>
      <c r="K1320">
        <v>1</v>
      </c>
      <c r="L1320" s="15">
        <v>10.292999999999999</v>
      </c>
      <c r="M1320" s="126">
        <f>IF(L1320="","",3.6*200/(L1320))</f>
        <v>69.950451763334314</v>
      </c>
      <c r="P1320" s="126" t="str">
        <f>IF(O1320="","",3.6*200/(O1320))</f>
        <v/>
      </c>
      <c r="S1320" s="126" t="str">
        <f>IF(R1320="","",3.6*200/(R1320))</f>
        <v/>
      </c>
    </row>
    <row r="1321" spans="1:19">
      <c r="A1321" s="28" t="s">
        <v>215</v>
      </c>
      <c r="B1321" s="28">
        <v>2018</v>
      </c>
      <c r="C1321" s="44">
        <v>43436</v>
      </c>
      <c r="D1321" s="28" t="s">
        <v>64</v>
      </c>
      <c r="E1321" t="s">
        <v>536</v>
      </c>
      <c r="F1321">
        <v>3</v>
      </c>
      <c r="G1321" t="s">
        <v>141</v>
      </c>
      <c r="H1321" t="s">
        <v>93</v>
      </c>
      <c r="I1321" s="10">
        <f>(C1321-VLOOKUP(G1321,Riders!$A$2:$E$7777,4,FALSE))/365</f>
        <v>23.665753424657535</v>
      </c>
      <c r="K1321">
        <v>2</v>
      </c>
      <c r="L1321" s="15">
        <v>10.372</v>
      </c>
      <c r="M1321" s="126">
        <f>IF(L1321="","",3.6*200/(L1321))</f>
        <v>69.417662938681062</v>
      </c>
      <c r="P1321" s="126" t="str">
        <f>IF(O1321="","",3.6*200/(O1321))</f>
        <v/>
      </c>
      <c r="S1321" s="126" t="str">
        <f>IF(R1321="","",3.6*200/(R1321))</f>
        <v/>
      </c>
    </row>
    <row r="1322" spans="1:19">
      <c r="A1322" s="28" t="s">
        <v>215</v>
      </c>
      <c r="B1322" s="28">
        <v>2018</v>
      </c>
      <c r="C1322" s="44">
        <v>43436</v>
      </c>
      <c r="D1322" s="28" t="s">
        <v>64</v>
      </c>
      <c r="E1322" t="s">
        <v>536</v>
      </c>
      <c r="F1322">
        <v>4</v>
      </c>
      <c r="G1322" t="s">
        <v>211</v>
      </c>
      <c r="H1322" t="s">
        <v>40</v>
      </c>
      <c r="I1322" s="10">
        <f>(C1322-VLOOKUP(G1322,Riders!$A$2:$E$7777,4,FALSE))/365</f>
        <v>27.534246575342465</v>
      </c>
      <c r="K1322">
        <v>1</v>
      </c>
      <c r="L1322" s="15">
        <v>10.247999999999999</v>
      </c>
      <c r="M1322" s="156">
        <f>IF(L1322="","",3.6*200/(L1322))</f>
        <v>70.257611241217802</v>
      </c>
      <c r="P1322" s="126" t="str">
        <f>IF(O1322="","",3.6*200/(O1322))</f>
        <v/>
      </c>
      <c r="S1322" s="126" t="str">
        <f>IF(R1322="","",3.6*200/(R1322))</f>
        <v/>
      </c>
    </row>
    <row r="1323" spans="1:19">
      <c r="A1323" s="28" t="s">
        <v>215</v>
      </c>
      <c r="B1323" s="28">
        <v>2018</v>
      </c>
      <c r="C1323" s="44">
        <v>43436</v>
      </c>
      <c r="D1323" s="28" t="s">
        <v>64</v>
      </c>
      <c r="E1323" t="s">
        <v>536</v>
      </c>
      <c r="F1323">
        <v>4</v>
      </c>
      <c r="G1323" t="s">
        <v>871</v>
      </c>
      <c r="H1323" t="s">
        <v>26</v>
      </c>
      <c r="I1323" s="10">
        <f>(C1323-VLOOKUP(G1323,Riders!$A$2:$E$7777,4,FALSE))/365</f>
        <v>30.860273972602741</v>
      </c>
      <c r="K1323">
        <v>2</v>
      </c>
      <c r="L1323" s="15">
        <v>10.337</v>
      </c>
      <c r="M1323" s="126">
        <f>IF(L1323="","",3.6*200/(L1323))</f>
        <v>69.652703879268643</v>
      </c>
      <c r="P1323" s="126" t="str">
        <f>IF(O1323="","",3.6*200/(O1323))</f>
        <v/>
      </c>
      <c r="S1323" s="126" t="str">
        <f>IF(R1323="","",3.6*200/(R1323))</f>
        <v/>
      </c>
    </row>
    <row r="1324" spans="1:19">
      <c r="A1324" s="28" t="s">
        <v>215</v>
      </c>
      <c r="B1324" s="28">
        <v>2018</v>
      </c>
      <c r="C1324" s="44">
        <v>43436</v>
      </c>
      <c r="D1324" s="28" t="s">
        <v>64</v>
      </c>
      <c r="E1324" t="s">
        <v>536</v>
      </c>
      <c r="F1324">
        <v>5</v>
      </c>
      <c r="G1324" t="s">
        <v>259</v>
      </c>
      <c r="H1324" t="s">
        <v>111</v>
      </c>
      <c r="I1324" s="10">
        <f>(C1324-VLOOKUP(G1324,Riders!$A$2:$E$7777,4,FALSE))/365</f>
        <v>26.210958904109589</v>
      </c>
      <c r="K1324">
        <v>2</v>
      </c>
      <c r="L1324" s="15">
        <v>10.946</v>
      </c>
      <c r="M1324" s="126">
        <f>IF(L1324="","",3.6*200/(L1324))</f>
        <v>65.777452950849622</v>
      </c>
      <c r="P1324" s="126" t="str">
        <f>IF(O1324="","",3.6*200/(O1324))</f>
        <v/>
      </c>
      <c r="S1324" s="126" t="str">
        <f>IF(R1324="","",3.6*200/(R1324))</f>
        <v/>
      </c>
    </row>
    <row r="1325" spans="1:19">
      <c r="A1325" s="28" t="s">
        <v>215</v>
      </c>
      <c r="B1325" s="28">
        <v>2018</v>
      </c>
      <c r="C1325" s="44">
        <v>43436</v>
      </c>
      <c r="D1325" s="28" t="s">
        <v>64</v>
      </c>
      <c r="E1325" t="s">
        <v>536</v>
      </c>
      <c r="F1325">
        <v>6</v>
      </c>
      <c r="G1325" t="s">
        <v>195</v>
      </c>
      <c r="H1325" t="s">
        <v>196</v>
      </c>
      <c r="I1325" s="10">
        <f>(C1325-VLOOKUP(G1325,Riders!$A$2:$E$7777,4,FALSE))/365</f>
        <v>32.717808219178082</v>
      </c>
      <c r="K1325">
        <v>1</v>
      </c>
      <c r="L1325" s="15">
        <v>10.41</v>
      </c>
      <c r="M1325" s="126">
        <f>IF(L1325="","",3.6*200/(L1325))</f>
        <v>69.164265129683002</v>
      </c>
      <c r="P1325" s="126" t="str">
        <f>IF(O1325="","",3.6*200/(O1325))</f>
        <v/>
      </c>
      <c r="S1325" s="126" t="str">
        <f>IF(R1325="","",3.6*200/(R1325))</f>
        <v/>
      </c>
    </row>
    <row r="1326" spans="1:19">
      <c r="A1326" s="28" t="s">
        <v>215</v>
      </c>
      <c r="B1326" s="28">
        <v>2018</v>
      </c>
      <c r="C1326" s="44">
        <v>43436</v>
      </c>
      <c r="D1326" s="28" t="s">
        <v>64</v>
      </c>
      <c r="E1326" t="s">
        <v>536</v>
      </c>
      <c r="F1326">
        <v>6</v>
      </c>
      <c r="G1326" t="s">
        <v>126</v>
      </c>
      <c r="H1326" t="s">
        <v>102</v>
      </c>
      <c r="I1326" s="10">
        <f>(C1326-VLOOKUP(G1326,Riders!$A$2:$E$7777,4,FALSE))/365</f>
        <v>20.205479452054796</v>
      </c>
      <c r="K1326">
        <v>2</v>
      </c>
      <c r="L1326" s="15">
        <v>10.473000000000001</v>
      </c>
      <c r="M1326" s="126">
        <f>IF(L1326="","",3.6*200/(L1326))</f>
        <v>68.74820968203953</v>
      </c>
      <c r="P1326" s="126" t="str">
        <f>IF(O1326="","",3.6*200/(O1326))</f>
        <v/>
      </c>
      <c r="S1326" s="126" t="str">
        <f>IF(R1326="","",3.6*200/(R1326))</f>
        <v/>
      </c>
    </row>
    <row r="1327" spans="1:19">
      <c r="A1327" s="28" t="s">
        <v>215</v>
      </c>
      <c r="B1327" s="28">
        <v>2018</v>
      </c>
      <c r="C1327" s="44">
        <v>43436</v>
      </c>
      <c r="D1327" s="28" t="s">
        <v>64</v>
      </c>
      <c r="E1327" t="s">
        <v>536</v>
      </c>
      <c r="F1327">
        <v>7</v>
      </c>
      <c r="G1327" t="s">
        <v>94</v>
      </c>
      <c r="H1327" t="s">
        <v>26</v>
      </c>
      <c r="I1327" s="10">
        <f>(C1327-VLOOKUP(G1327,Riders!$A$2:$E$7777,4,FALSE))/365</f>
        <v>19.876712328767123</v>
      </c>
      <c r="J1327">
        <v>3</v>
      </c>
      <c r="K1327">
        <v>1</v>
      </c>
      <c r="L1327" s="15">
        <v>10.279</v>
      </c>
      <c r="M1327" s="126">
        <f>IF(L1327="","",3.6*200/(L1327))</f>
        <v>70.045724292246334</v>
      </c>
      <c r="P1327" s="126" t="str">
        <f>IF(O1327="","",3.6*200/(O1327))</f>
        <v/>
      </c>
      <c r="S1327" s="126" t="str">
        <f>IF(R1327="","",3.6*200/(R1327))</f>
        <v/>
      </c>
    </row>
    <row r="1328" spans="1:19">
      <c r="A1328" s="28" t="s">
        <v>215</v>
      </c>
      <c r="B1328" s="28">
        <v>2018</v>
      </c>
      <c r="C1328" s="44">
        <v>43436</v>
      </c>
      <c r="D1328" s="28" t="s">
        <v>64</v>
      </c>
      <c r="E1328" t="s">
        <v>536</v>
      </c>
      <c r="F1328">
        <v>7</v>
      </c>
      <c r="G1328" t="s">
        <v>190</v>
      </c>
      <c r="H1328" t="s">
        <v>111</v>
      </c>
      <c r="I1328" s="10">
        <f>(C1328-VLOOKUP(G1328,Riders!$A$2:$E$7777,4,FALSE))/365</f>
        <v>30.715068493150685</v>
      </c>
      <c r="K1328">
        <v>2</v>
      </c>
      <c r="L1328" s="15">
        <v>10.427999999999999</v>
      </c>
      <c r="M1328" s="126">
        <f>IF(L1328="","",3.6*200/(L1328))</f>
        <v>69.04487917146146</v>
      </c>
      <c r="P1328" s="126" t="str">
        <f>IF(O1328="","",3.6*200/(O1328))</f>
        <v/>
      </c>
      <c r="S1328" s="126" t="str">
        <f>IF(R1328="","",3.6*200/(R1328))</f>
        <v/>
      </c>
    </row>
    <row r="1329" spans="1:19">
      <c r="A1329" s="28" t="s">
        <v>215</v>
      </c>
      <c r="B1329" s="28">
        <v>2018</v>
      </c>
      <c r="C1329" s="44">
        <v>43436</v>
      </c>
      <c r="D1329" s="28" t="s">
        <v>64</v>
      </c>
      <c r="E1329" t="s">
        <v>536</v>
      </c>
      <c r="F1329">
        <v>8</v>
      </c>
      <c r="G1329" t="s">
        <v>192</v>
      </c>
      <c r="H1329" t="s">
        <v>28</v>
      </c>
      <c r="I1329" s="10">
        <f>(C1329-VLOOKUP(G1329,Riders!$A$2:$E$7777,4,FALSE))/365</f>
        <v>31.457534246575342</v>
      </c>
      <c r="K1329">
        <v>1</v>
      </c>
      <c r="L1329" s="15">
        <v>10.208</v>
      </c>
      <c r="M1329" s="126">
        <f>IF(L1329="","",3.6*200/(L1329))</f>
        <v>70.532915360501562</v>
      </c>
      <c r="P1329" s="126" t="str">
        <f>IF(O1329="","",3.6*200/(O1329))</f>
        <v/>
      </c>
      <c r="S1329" s="126" t="str">
        <f>IF(R1329="","",3.6*200/(R1329))</f>
        <v/>
      </c>
    </row>
    <row r="1330" spans="1:19">
      <c r="A1330" s="28" t="s">
        <v>215</v>
      </c>
      <c r="B1330" s="28">
        <v>2018</v>
      </c>
      <c r="C1330" s="44">
        <v>43436</v>
      </c>
      <c r="D1330" s="28" t="s">
        <v>64</v>
      </c>
      <c r="E1330" t="s">
        <v>536</v>
      </c>
      <c r="F1330">
        <v>8</v>
      </c>
      <c r="G1330" t="s">
        <v>199</v>
      </c>
      <c r="H1330" t="s">
        <v>37</v>
      </c>
      <c r="I1330" s="10">
        <f>(C1330-VLOOKUP(G1330,Riders!$A$2:$E$7777,4,FALSE))/365</f>
        <v>24.090410958904108</v>
      </c>
      <c r="K1330">
        <v>2</v>
      </c>
      <c r="L1330" s="15">
        <v>10.287000000000001</v>
      </c>
      <c r="M1330" s="126">
        <f>IF(L1330="","",3.6*200/(L1330))</f>
        <v>69.991251093613286</v>
      </c>
      <c r="P1330" s="126" t="str">
        <f>IF(O1330="","",3.6*200/(O1330))</f>
        <v/>
      </c>
      <c r="S1330" s="126" t="str">
        <f>IF(R1330="","",3.6*200/(R1330))</f>
        <v/>
      </c>
    </row>
    <row r="1331" spans="1:19">
      <c r="A1331" s="28" t="s">
        <v>215</v>
      </c>
      <c r="B1331" s="28">
        <v>2018</v>
      </c>
      <c r="C1331" s="44">
        <v>43436</v>
      </c>
      <c r="D1331" s="28" t="s">
        <v>64</v>
      </c>
      <c r="E1331" t="s">
        <v>536</v>
      </c>
      <c r="F1331">
        <v>5</v>
      </c>
      <c r="G1331" t="s">
        <v>198</v>
      </c>
      <c r="H1331" t="s">
        <v>226</v>
      </c>
      <c r="I1331" s="10">
        <f>(C1331-VLOOKUP(G1331,Riders!$A$2:$E$7777,4,FALSE))/365</f>
        <v>25.986301369863014</v>
      </c>
      <c r="J1331">
        <v>2</v>
      </c>
      <c r="K1331">
        <v>1</v>
      </c>
      <c r="L1331" s="15">
        <v>10.122</v>
      </c>
      <c r="M1331" s="126">
        <f>IF(L1331="","",3.6*200/(L1331))</f>
        <v>71.132187314759932</v>
      </c>
      <c r="P1331" s="126" t="str">
        <f>IF(O1331="","",3.6*200/(O1331))</f>
        <v/>
      </c>
      <c r="S1331" s="126" t="str">
        <f>IF(R1331="","",3.6*200/(R1331))</f>
        <v/>
      </c>
    </row>
    <row r="1332" spans="1:19">
      <c r="A1332" s="28" t="s">
        <v>215</v>
      </c>
      <c r="B1332" s="28">
        <v>2018</v>
      </c>
      <c r="C1332" s="44">
        <v>43436</v>
      </c>
      <c r="D1332" s="28" t="s">
        <v>64</v>
      </c>
      <c r="E1332" t="s">
        <v>537</v>
      </c>
      <c r="F1332">
        <v>1</v>
      </c>
      <c r="G1332" t="s">
        <v>200</v>
      </c>
      <c r="H1332" t="s">
        <v>44</v>
      </c>
      <c r="I1332" s="10">
        <f>(C1332-VLOOKUP(G1332,Riders!$A$2:$E$7777,4,FALSE))/365</f>
        <v>23.386301369863013</v>
      </c>
      <c r="J1332">
        <v>4</v>
      </c>
      <c r="K1332">
        <v>1</v>
      </c>
      <c r="L1332" s="15">
        <v>10.048999999999999</v>
      </c>
      <c r="M1332" s="126">
        <f>IF(L1332="","",3.6*200/(L1332))</f>
        <v>71.648920290576186</v>
      </c>
      <c r="N1332">
        <v>1</v>
      </c>
      <c r="O1332">
        <v>10.09</v>
      </c>
      <c r="P1332" s="126">
        <f>IF(O1332="","",3.6*200/(O1332))</f>
        <v>71.357779980178393</v>
      </c>
      <c r="S1332" s="126" t="str">
        <f>IF(R1332="","",3.6*200/(R1332))</f>
        <v/>
      </c>
    </row>
    <row r="1333" spans="1:19">
      <c r="A1333" s="28" t="s">
        <v>215</v>
      </c>
      <c r="B1333" s="28">
        <v>2018</v>
      </c>
      <c r="C1333" s="44">
        <v>43436</v>
      </c>
      <c r="D1333" s="28" t="s">
        <v>64</v>
      </c>
      <c r="E1333" t="s">
        <v>537</v>
      </c>
      <c r="F1333">
        <v>1</v>
      </c>
      <c r="G1333" t="s">
        <v>192</v>
      </c>
      <c r="H1333" t="s">
        <v>28</v>
      </c>
      <c r="I1333" s="10">
        <f>(C1333-VLOOKUP(G1333,Riders!$A$2:$E$7777,4,FALSE))/365</f>
        <v>31.457534246575342</v>
      </c>
      <c r="K1333">
        <v>2</v>
      </c>
      <c r="L1333" s="15">
        <v>15.032999999999999</v>
      </c>
      <c r="M1333" s="126">
        <f>IF(L1333="","",3.6*200/(L1333))</f>
        <v>47.894631810017962</v>
      </c>
      <c r="N1333">
        <v>2</v>
      </c>
      <c r="O1333">
        <v>10.180999999999999</v>
      </c>
      <c r="P1333" s="126">
        <f>IF(O1333="","",3.6*200/(O1333))</f>
        <v>70.719968568902857</v>
      </c>
      <c r="S1333" s="126" t="str">
        <f>IF(R1333="","",3.6*200/(R1333))</f>
        <v/>
      </c>
    </row>
    <row r="1334" spans="1:19">
      <c r="A1334" s="28" t="s">
        <v>215</v>
      </c>
      <c r="B1334" s="28">
        <v>2018</v>
      </c>
      <c r="C1334" s="44">
        <v>43436</v>
      </c>
      <c r="D1334" s="28" t="s">
        <v>64</v>
      </c>
      <c r="E1334" t="s">
        <v>537</v>
      </c>
      <c r="F1334">
        <v>2</v>
      </c>
      <c r="G1334" t="s">
        <v>94</v>
      </c>
      <c r="H1334" t="s">
        <v>26</v>
      </c>
      <c r="I1334" s="10">
        <f>(C1334-VLOOKUP(G1334,Riders!$A$2:$E$7777,4,FALSE))/365</f>
        <v>19.876712328767123</v>
      </c>
      <c r="J1334">
        <v>3</v>
      </c>
      <c r="K1334">
        <v>1</v>
      </c>
      <c r="L1334" s="15">
        <v>10.25</v>
      </c>
      <c r="M1334" s="126">
        <f>IF(L1334="","",3.6*200/(L1334))</f>
        <v>70.243902439024396</v>
      </c>
      <c r="N1334">
        <v>1</v>
      </c>
      <c r="O1334">
        <v>10.295</v>
      </c>
      <c r="P1334" s="126">
        <f>IF(O1334="","",3.6*200/(O1334))</f>
        <v>69.936862554638168</v>
      </c>
      <c r="S1334" s="126" t="str">
        <f>IF(R1334="","",3.6*200/(R1334))</f>
        <v/>
      </c>
    </row>
    <row r="1335" spans="1:19">
      <c r="A1335" s="28" t="s">
        <v>215</v>
      </c>
      <c r="B1335" s="28">
        <v>2018</v>
      </c>
      <c r="C1335" s="44">
        <v>43436</v>
      </c>
      <c r="D1335" s="28" t="s">
        <v>64</v>
      </c>
      <c r="E1335" t="s">
        <v>537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21.81095890410959</v>
      </c>
      <c r="K1335">
        <v>2</v>
      </c>
      <c r="L1335" s="15">
        <v>10.289</v>
      </c>
      <c r="M1335" s="126">
        <f>IF(L1335="","",3.6*200/(L1335))</f>
        <v>69.977646029740498</v>
      </c>
      <c r="N1335">
        <v>2</v>
      </c>
      <c r="O1335">
        <v>10.343</v>
      </c>
      <c r="P1335" s="126">
        <f>IF(O1335="","",3.6*200/(O1335))</f>
        <v>69.612298172677171</v>
      </c>
      <c r="S1335" s="126" t="str">
        <f>IF(R1335="","",3.6*200/(R1335))</f>
        <v/>
      </c>
    </row>
    <row r="1336" spans="1:19">
      <c r="A1336" s="28" t="s">
        <v>215</v>
      </c>
      <c r="B1336" s="28">
        <v>2018</v>
      </c>
      <c r="C1336" s="44">
        <v>43436</v>
      </c>
      <c r="D1336" s="28" t="s">
        <v>64</v>
      </c>
      <c r="E1336" t="s">
        <v>537</v>
      </c>
      <c r="F1336">
        <v>3</v>
      </c>
      <c r="G1336" t="s">
        <v>104</v>
      </c>
      <c r="H1336" t="s">
        <v>100</v>
      </c>
      <c r="I1336" s="10">
        <f>(C1336-VLOOKUP(G1336,Riders!$A$2:$E$7777,4,FALSE))/365</f>
        <v>26.290410958904111</v>
      </c>
      <c r="J1336">
        <v>1</v>
      </c>
      <c r="K1336">
        <v>1</v>
      </c>
      <c r="L1336" s="15">
        <v>10.220000000000001</v>
      </c>
      <c r="M1336" s="126">
        <f>IF(L1336="","",3.6*200/(L1336))</f>
        <v>70.450097847358123</v>
      </c>
      <c r="N1336">
        <v>1</v>
      </c>
      <c r="O1336">
        <v>10.16</v>
      </c>
      <c r="P1336" s="126">
        <f>IF(O1336="","",3.6*200/(O1336))</f>
        <v>70.866141732283467</v>
      </c>
      <c r="S1336" s="126" t="str">
        <f>IF(R1336="","",3.6*200/(R1336))</f>
        <v/>
      </c>
    </row>
    <row r="1337" spans="1:19">
      <c r="A1337" s="28" t="s">
        <v>215</v>
      </c>
      <c r="B1337" s="28">
        <v>2018</v>
      </c>
      <c r="C1337" s="44">
        <v>43436</v>
      </c>
      <c r="D1337" s="28" t="s">
        <v>64</v>
      </c>
      <c r="E1337" t="s">
        <v>537</v>
      </c>
      <c r="F1337">
        <v>3</v>
      </c>
      <c r="G1337" t="s">
        <v>195</v>
      </c>
      <c r="H1337" t="s">
        <v>196</v>
      </c>
      <c r="I1337" s="10">
        <f>(C1337-VLOOKUP(G1337,Riders!$A$2:$E$7777,4,FALSE))/365</f>
        <v>32.717808219178082</v>
      </c>
      <c r="K1337">
        <v>2</v>
      </c>
      <c r="L1337" s="15">
        <v>10.269</v>
      </c>
      <c r="M1337" s="126">
        <f>IF(L1337="","",3.6*200/(L1337))</f>
        <v>70.113935144609997</v>
      </c>
      <c r="N1337">
        <v>2</v>
      </c>
      <c r="O1337">
        <v>10.608000000000001</v>
      </c>
      <c r="P1337" s="126">
        <f>IF(O1337="","",3.6*200/(O1337))</f>
        <v>67.873303167420815</v>
      </c>
      <c r="S1337" s="126" t="str">
        <f>IF(R1337="","",3.6*200/(R1337))</f>
        <v/>
      </c>
    </row>
    <row r="1338" spans="1:19">
      <c r="A1338" s="28" t="s">
        <v>215</v>
      </c>
      <c r="B1338" s="28">
        <v>2018</v>
      </c>
      <c r="C1338" s="44">
        <v>43436</v>
      </c>
      <c r="D1338" s="28" t="s">
        <v>64</v>
      </c>
      <c r="E1338" t="s">
        <v>537</v>
      </c>
      <c r="F1338">
        <v>4</v>
      </c>
      <c r="G1338" t="s">
        <v>211</v>
      </c>
      <c r="H1338" t="s">
        <v>40</v>
      </c>
      <c r="I1338" s="10">
        <f>(C1338-VLOOKUP(G1338,Riders!$A$2:$E$7777,4,FALSE))/365</f>
        <v>27.534246575342465</v>
      </c>
      <c r="K1338">
        <v>2</v>
      </c>
      <c r="L1338" s="15">
        <v>10.307</v>
      </c>
      <c r="M1338" s="126">
        <f>IF(L1338="","",3.6*200/(L1338))</f>
        <v>69.855438051809443</v>
      </c>
      <c r="N1338">
        <v>2</v>
      </c>
      <c r="O1338">
        <v>10.222000000000001</v>
      </c>
      <c r="P1338" s="126">
        <f>IF(O1338="","",3.6*200/(O1338))</f>
        <v>70.436313832909406</v>
      </c>
      <c r="S1338" s="126" t="str">
        <f>IF(R1338="","",3.6*200/(R1338))</f>
        <v/>
      </c>
    </row>
    <row r="1339" spans="1:19">
      <c r="A1339" s="28" t="s">
        <v>215</v>
      </c>
      <c r="B1339" s="28">
        <v>2018</v>
      </c>
      <c r="C1339" s="44">
        <v>43436</v>
      </c>
      <c r="D1339" s="28" t="s">
        <v>64</v>
      </c>
      <c r="E1339" t="s">
        <v>537</v>
      </c>
      <c r="F1339">
        <v>4</v>
      </c>
      <c r="G1339" t="s">
        <v>198</v>
      </c>
      <c r="H1339" t="s">
        <v>226</v>
      </c>
      <c r="I1339" s="10">
        <f>(C1339-VLOOKUP(G1339,Riders!$A$2:$E$7777,4,FALSE))/365</f>
        <v>25.986301369863014</v>
      </c>
      <c r="J1339">
        <v>2</v>
      </c>
      <c r="K1339">
        <v>1</v>
      </c>
      <c r="L1339" s="15">
        <v>10.271000000000001</v>
      </c>
      <c r="M1339" s="126">
        <f>IF(L1339="","",3.6*200/(L1339))</f>
        <v>70.100282348359457</v>
      </c>
      <c r="N1339">
        <v>1</v>
      </c>
      <c r="O1339">
        <v>10.178000000000001</v>
      </c>
      <c r="P1339" s="126">
        <f>IF(O1339="","",3.6*200/(O1339))</f>
        <v>70.74081351935547</v>
      </c>
      <c r="S1339" s="126" t="str">
        <f>IF(R1339="","",3.6*200/(R1339))</f>
        <v/>
      </c>
    </row>
    <row r="1340" spans="1:19">
      <c r="A1340" s="28" t="s">
        <v>215</v>
      </c>
      <c r="B1340" s="28">
        <v>2018</v>
      </c>
      <c r="C1340" s="44">
        <v>43436</v>
      </c>
      <c r="D1340" s="28" t="s">
        <v>64</v>
      </c>
      <c r="E1340" t="s">
        <v>538</v>
      </c>
      <c r="F1340">
        <v>1</v>
      </c>
      <c r="G1340" t="s">
        <v>200</v>
      </c>
      <c r="H1340" t="s">
        <v>44</v>
      </c>
      <c r="I1340" s="10">
        <f>(C1340-VLOOKUP(G1340,Riders!$A$2:$E$7777,4,FALSE))/365</f>
        <v>23.386301369863013</v>
      </c>
      <c r="J1340">
        <v>4</v>
      </c>
      <c r="K1340">
        <v>2</v>
      </c>
      <c r="L1340" s="15">
        <v>10.439</v>
      </c>
      <c r="M1340" s="126">
        <f>IF(L1340="","",3.6*200/(L1340))</f>
        <v>68.972123766644316</v>
      </c>
      <c r="N1340">
        <v>2</v>
      </c>
      <c r="O1340">
        <v>10.664</v>
      </c>
      <c r="P1340" s="126">
        <f>IF(O1340="","",3.6*200/(O1340))</f>
        <v>67.516879219804949</v>
      </c>
      <c r="S1340" s="126" t="str">
        <f>IF(R1340="","",3.6*200/(R1340))</f>
        <v/>
      </c>
    </row>
    <row r="1341" spans="1:19">
      <c r="A1341" s="28" t="s">
        <v>215</v>
      </c>
      <c r="B1341" s="28">
        <v>2018</v>
      </c>
      <c r="C1341" s="44">
        <v>43436</v>
      </c>
      <c r="D1341" s="28" t="s">
        <v>64</v>
      </c>
      <c r="E1341" t="s">
        <v>538</v>
      </c>
      <c r="F1341">
        <v>2</v>
      </c>
      <c r="G1341" t="s">
        <v>104</v>
      </c>
      <c r="H1341" t="s">
        <v>100</v>
      </c>
      <c r="I1341" s="10">
        <f>(C1341-VLOOKUP(G1341,Riders!$A$2:$E$7777,4,FALSE))/365</f>
        <v>26.290410958904111</v>
      </c>
      <c r="J1341">
        <v>1</v>
      </c>
      <c r="K1341">
        <v>1</v>
      </c>
      <c r="L1341" s="15">
        <v>10.220000000000001</v>
      </c>
      <c r="M1341" s="126">
        <f>IF(L1341="","",3.6*200/(L1341))</f>
        <v>70.450097847358123</v>
      </c>
      <c r="N1341">
        <v>2</v>
      </c>
      <c r="O1341">
        <v>10.321000000000002</v>
      </c>
      <c r="P1341" s="126">
        <f>IF(O1341="","",3.6*200/(O1341))</f>
        <v>69.760682104447227</v>
      </c>
      <c r="Q1341">
        <v>1</v>
      </c>
      <c r="R1341">
        <v>10.163</v>
      </c>
      <c r="S1341" s="126">
        <f>IF(R1341="","",3.6*200/(R1341))</f>
        <v>70.845222867263601</v>
      </c>
    </row>
    <row r="1342" spans="1:19">
      <c r="A1342" s="28" t="s">
        <v>215</v>
      </c>
      <c r="B1342" s="28">
        <v>2018</v>
      </c>
      <c r="C1342" s="44">
        <v>43436</v>
      </c>
      <c r="D1342" s="28" t="s">
        <v>64</v>
      </c>
      <c r="E1342" t="s">
        <v>538</v>
      </c>
      <c r="F1342">
        <v>2</v>
      </c>
      <c r="G1342" t="s">
        <v>94</v>
      </c>
      <c r="H1342" t="s">
        <v>26</v>
      </c>
      <c r="I1342" s="10">
        <f>(C1342-VLOOKUP(G1342,Riders!$A$2:$E$7777,4,FALSE))/365</f>
        <v>19.876712328767123</v>
      </c>
      <c r="J1342">
        <v>3</v>
      </c>
      <c r="K1342">
        <v>2</v>
      </c>
      <c r="L1342" s="15">
        <v>10.306000000000001</v>
      </c>
      <c r="M1342" s="126">
        <f>IF(L1342="","",3.6*200/(L1342))</f>
        <v>69.862216184746742</v>
      </c>
      <c r="N1342">
        <v>1</v>
      </c>
      <c r="O1342">
        <v>10.316000000000001</v>
      </c>
      <c r="P1342" s="126">
        <f>IF(O1342="","",3.6*200/(O1342))</f>
        <v>69.794493989918564</v>
      </c>
      <c r="Q1342">
        <v>2</v>
      </c>
      <c r="R1342">
        <v>10.198</v>
      </c>
      <c r="S1342" s="126">
        <f>IF(R1342="","",3.6*200/(R1342))</f>
        <v>70.602078838988035</v>
      </c>
    </row>
    <row r="1343" spans="1:19">
      <c r="A1343" s="28" t="s">
        <v>215</v>
      </c>
      <c r="B1343" s="28">
        <v>2018</v>
      </c>
      <c r="C1343" s="44">
        <v>43436</v>
      </c>
      <c r="D1343" s="28" t="s">
        <v>64</v>
      </c>
      <c r="E1343" t="s">
        <v>538</v>
      </c>
      <c r="F1343">
        <v>1</v>
      </c>
      <c r="G1343" t="s">
        <v>198</v>
      </c>
      <c r="H1343" t="s">
        <v>226</v>
      </c>
      <c r="I1343" s="10">
        <f>(C1343-VLOOKUP(G1343,Riders!$A$2:$E$7777,4,FALSE))/365</f>
        <v>25.986301369863014</v>
      </c>
      <c r="J1343">
        <v>2</v>
      </c>
      <c r="K1343">
        <v>1</v>
      </c>
      <c r="L1343" s="15">
        <v>10.295999999999999</v>
      </c>
      <c r="M1343" s="126">
        <f>IF(L1343="","",3.6*200/(L1343))</f>
        <v>69.930069930069934</v>
      </c>
      <c r="N1343">
        <v>1</v>
      </c>
      <c r="O1343">
        <v>10.446</v>
      </c>
      <c r="P1343" s="126">
        <f>IF(O1343="","",3.6*200/(O1343))</f>
        <v>68.925904652498559</v>
      </c>
      <c r="S1343" s="126" t="str">
        <f>IF(R1343="","",3.6*200/(R1343))</f>
        <v/>
      </c>
    </row>
    <row r="1344" spans="1:19">
      <c r="A1344" s="28" t="s">
        <v>215</v>
      </c>
      <c r="B1344" s="28">
        <v>2018</v>
      </c>
      <c r="C1344" s="44">
        <v>43436</v>
      </c>
      <c r="D1344" s="28" t="s">
        <v>64</v>
      </c>
      <c r="E1344" t="s">
        <v>62</v>
      </c>
      <c r="F1344" t="s">
        <v>539</v>
      </c>
      <c r="G1344" t="s">
        <v>104</v>
      </c>
      <c r="H1344" t="s">
        <v>100</v>
      </c>
      <c r="I1344" s="10">
        <f>(C1344-VLOOKUP(G1344,Riders!$A$2:$E$7777,4,FALSE))/365</f>
        <v>26.290410958904111</v>
      </c>
      <c r="J1344">
        <v>1</v>
      </c>
      <c r="K1344">
        <v>1</v>
      </c>
      <c r="L1344" s="15">
        <v>10.223000000000001</v>
      </c>
      <c r="M1344" s="126">
        <f>IF(L1344="","",3.6*200/(L1344))</f>
        <v>70.429423848185465</v>
      </c>
      <c r="N1344">
        <v>1</v>
      </c>
      <c r="O1344">
        <v>10.433</v>
      </c>
      <c r="P1344" s="126">
        <f>IF(O1344="","",3.6*200/(O1344))</f>
        <v>69.011789514041979</v>
      </c>
      <c r="S1344" s="126" t="str">
        <f>IF(R1344="","",3.6*200/(R1344))</f>
        <v/>
      </c>
    </row>
    <row r="1345" spans="1:19">
      <c r="A1345" s="28" t="s">
        <v>215</v>
      </c>
      <c r="B1345" s="28">
        <v>2018</v>
      </c>
      <c r="C1345" s="44">
        <v>43436</v>
      </c>
      <c r="D1345" s="28" t="s">
        <v>64</v>
      </c>
      <c r="E1345" t="s">
        <v>62</v>
      </c>
      <c r="F1345" t="s">
        <v>540</v>
      </c>
      <c r="G1345" t="s">
        <v>94</v>
      </c>
      <c r="H1345" t="s">
        <v>26</v>
      </c>
      <c r="I1345" s="10">
        <f>(C1345-VLOOKUP(G1345,Riders!$A$2:$E$7777,4,FALSE))/365</f>
        <v>19.876712328767123</v>
      </c>
      <c r="J1345">
        <v>3</v>
      </c>
      <c r="K1345">
        <v>1</v>
      </c>
      <c r="L1345" s="15">
        <v>10.419</v>
      </c>
      <c r="M1345" s="126">
        <f>IF(L1345="","",3.6*200/(L1345))</f>
        <v>69.104520587388421</v>
      </c>
      <c r="N1345">
        <v>1</v>
      </c>
      <c r="O1345">
        <v>10.381</v>
      </c>
      <c r="P1345" s="126">
        <f>IF(O1345="","",3.6*200/(O1345))</f>
        <v>69.357480011559574</v>
      </c>
      <c r="S1345" s="126" t="str">
        <f>IF(R1345="","",3.6*200/(R1345))</f>
        <v/>
      </c>
    </row>
    <row r="1346" spans="1:19">
      <c r="A1346" s="28" t="s">
        <v>215</v>
      </c>
      <c r="B1346" s="28">
        <v>2018</v>
      </c>
      <c r="C1346" s="44">
        <v>43436</v>
      </c>
      <c r="D1346" s="28" t="s">
        <v>64</v>
      </c>
      <c r="E1346" t="s">
        <v>62</v>
      </c>
      <c r="F1346" t="s">
        <v>540</v>
      </c>
      <c r="G1346" t="s">
        <v>200</v>
      </c>
      <c r="H1346" t="s">
        <v>44</v>
      </c>
      <c r="I1346" s="10">
        <f>(C1346-VLOOKUP(G1346,Riders!$A$2:$E$7777,4,FALSE))/365</f>
        <v>23.386301369863013</v>
      </c>
      <c r="J1346">
        <v>4</v>
      </c>
      <c r="K1346">
        <v>2</v>
      </c>
      <c r="L1346" s="15">
        <v>10.459</v>
      </c>
      <c r="M1346" s="126">
        <f>IF(L1346="","",3.6*200/(L1346))</f>
        <v>68.840233291901711</v>
      </c>
      <c r="N1346">
        <v>2</v>
      </c>
      <c r="O1346">
        <v>10.614000000000001</v>
      </c>
      <c r="P1346" s="126">
        <f>IF(O1346="","",3.6*200/(O1346))</f>
        <v>67.834934991520626</v>
      </c>
      <c r="S1346" s="126" t="str">
        <f>IF(R1346="","",3.6*200/(R1346))</f>
        <v/>
      </c>
    </row>
    <row r="1347" spans="1:19">
      <c r="A1347" s="28" t="s">
        <v>215</v>
      </c>
      <c r="B1347" s="28">
        <v>2018</v>
      </c>
      <c r="C1347" s="44">
        <v>43436</v>
      </c>
      <c r="D1347" s="28" t="s">
        <v>64</v>
      </c>
      <c r="E1347" t="s">
        <v>62</v>
      </c>
      <c r="F1347" t="s">
        <v>539</v>
      </c>
      <c r="G1347" t="s">
        <v>198</v>
      </c>
      <c r="H1347" t="s">
        <v>226</v>
      </c>
      <c r="I1347" s="10">
        <f>(C1347-VLOOKUP(G1347,Riders!$A$2:$E$7777,4,FALSE))/365</f>
        <v>25.986301369863014</v>
      </c>
      <c r="J1347">
        <v>2</v>
      </c>
      <c r="K1347">
        <v>2</v>
      </c>
      <c r="L1347" s="15">
        <v>10.255000000000001</v>
      </c>
      <c r="M1347" s="126">
        <f>IF(L1347="","",3.6*200/(L1347))</f>
        <v>70.209653827401269</v>
      </c>
      <c r="N1347">
        <v>2</v>
      </c>
      <c r="O1347">
        <v>10.465</v>
      </c>
      <c r="P1347" s="126">
        <f>IF(O1347="","",3.6*200/(O1347))</f>
        <v>68.800764452938367</v>
      </c>
      <c r="S1347" s="126" t="str">
        <f>IF(R1347="","",3.6*200/(R1347))</f>
        <v/>
      </c>
    </row>
    <row r="1348" spans="1:19">
      <c r="A1348" s="1" t="s">
        <v>160</v>
      </c>
      <c r="B1348" s="1">
        <v>2018</v>
      </c>
      <c r="C1348" s="76">
        <v>43401</v>
      </c>
      <c r="D1348" s="1" t="s">
        <v>64</v>
      </c>
      <c r="E1348" t="s">
        <v>533</v>
      </c>
      <c r="F1348">
        <v>1</v>
      </c>
      <c r="G1348" t="s">
        <v>181</v>
      </c>
      <c r="H1348" t="s">
        <v>32</v>
      </c>
      <c r="I1348" s="10">
        <f>(C1348-VLOOKUP(G1348,Riders!$A$2:$E$7777,4,FALSE))/365</f>
        <v>27.336986301369862</v>
      </c>
      <c r="J1348">
        <v>16</v>
      </c>
      <c r="K1348">
        <v>1</v>
      </c>
      <c r="L1348" s="15">
        <v>10.178000000000001</v>
      </c>
      <c r="M1348" s="126">
        <f>IF(L1348="","",3.6*200/(L1348))</f>
        <v>70.74081351935547</v>
      </c>
      <c r="P1348" s="126" t="str">
        <f>IF(O1348="","",3.6*200/(O1348))</f>
        <v/>
      </c>
      <c r="S1348" s="126" t="str">
        <f>IF(R1348="","",3.6*200/(R1348))</f>
        <v/>
      </c>
    </row>
    <row r="1349" spans="1:19">
      <c r="A1349" s="1" t="s">
        <v>160</v>
      </c>
      <c r="B1349" s="1">
        <v>2018</v>
      </c>
      <c r="C1349" s="76">
        <v>43401</v>
      </c>
      <c r="D1349" s="1" t="s">
        <v>64</v>
      </c>
      <c r="E1349" t="s">
        <v>533</v>
      </c>
      <c r="F1349">
        <v>1</v>
      </c>
      <c r="G1349" t="s">
        <v>904</v>
      </c>
      <c r="H1349" t="s">
        <v>33</v>
      </c>
      <c r="I1349" s="10">
        <f>(C1349-VLOOKUP(G1349,Riders!$A$2:$E$7777,4,FALSE))/365</f>
        <v>27.706849315068492</v>
      </c>
      <c r="J1349">
        <v>17</v>
      </c>
      <c r="K1349">
        <v>2</v>
      </c>
      <c r="L1349" s="15">
        <v>10.225000000000001</v>
      </c>
      <c r="M1349" s="126">
        <f>IF(L1349="","",3.6*200/(L1349))</f>
        <v>70.415647921760382</v>
      </c>
      <c r="P1349" s="126" t="str">
        <f>IF(O1349="","",3.6*200/(O1349))</f>
        <v/>
      </c>
      <c r="S1349" s="126" t="str">
        <f>IF(R1349="","",3.6*200/(R1349))</f>
        <v/>
      </c>
    </row>
    <row r="1350" spans="1:19">
      <c r="A1350" s="1" t="s">
        <v>160</v>
      </c>
      <c r="B1350" s="1">
        <v>2018</v>
      </c>
      <c r="C1350" s="76">
        <v>43401</v>
      </c>
      <c r="D1350" s="1" t="s">
        <v>64</v>
      </c>
      <c r="E1350" t="s">
        <v>533</v>
      </c>
      <c r="F1350">
        <v>2</v>
      </c>
      <c r="G1350" t="s">
        <v>57</v>
      </c>
      <c r="H1350" t="s">
        <v>35</v>
      </c>
      <c r="I1350" s="10">
        <f>(C1350-VLOOKUP(G1350,Riders!$A$2:$E$7777,4,FALSE))/365</f>
        <v>24.958904109589042</v>
      </c>
      <c r="J1350">
        <v>28</v>
      </c>
      <c r="K1350">
        <v>2</v>
      </c>
      <c r="L1350" s="15">
        <v>10.676</v>
      </c>
      <c r="M1350" s="126">
        <f>IF(L1350="","",3.6*200/(L1350))</f>
        <v>67.440989134507305</v>
      </c>
      <c r="P1350" s="126" t="str">
        <f>IF(O1350="","",3.6*200/(O1350))</f>
        <v/>
      </c>
      <c r="S1350" s="126" t="str">
        <f>IF(R1350="","",3.6*200/(R1350))</f>
        <v/>
      </c>
    </row>
    <row r="1351" spans="1:19">
      <c r="A1351" s="1" t="s">
        <v>160</v>
      </c>
      <c r="B1351" s="1">
        <v>2018</v>
      </c>
      <c r="C1351" s="76">
        <v>43401</v>
      </c>
      <c r="D1351" s="1" t="s">
        <v>64</v>
      </c>
      <c r="E1351" t="s">
        <v>533</v>
      </c>
      <c r="F1351">
        <v>3</v>
      </c>
      <c r="G1351" t="s">
        <v>200</v>
      </c>
      <c r="H1351" t="s">
        <v>44</v>
      </c>
      <c r="I1351" s="10">
        <f>(C1351-VLOOKUP(G1351,Riders!$A$2:$E$7777,4,FALSE))/365</f>
        <v>23.290410958904111</v>
      </c>
      <c r="J1351">
        <v>9</v>
      </c>
      <c r="K1351">
        <v>1</v>
      </c>
      <c r="L1351" s="15">
        <v>10.204000000000001</v>
      </c>
      <c r="M1351" s="126">
        <f>IF(L1351="","",3.6*200/(L1351))</f>
        <v>70.560564484515865</v>
      </c>
      <c r="P1351" s="126" t="str">
        <f>IF(O1351="","",3.6*200/(O1351))</f>
        <v/>
      </c>
      <c r="S1351" s="126" t="str">
        <f>IF(R1351="","",3.6*200/(R1351))</f>
        <v/>
      </c>
    </row>
    <row r="1352" spans="1:19">
      <c r="A1352" s="1" t="s">
        <v>160</v>
      </c>
      <c r="B1352" s="1">
        <v>2018</v>
      </c>
      <c r="C1352" s="76">
        <v>43401</v>
      </c>
      <c r="D1352" s="1" t="s">
        <v>64</v>
      </c>
      <c r="E1352" t="s">
        <v>533</v>
      </c>
      <c r="F1352">
        <v>3</v>
      </c>
      <c r="G1352" t="s">
        <v>172</v>
      </c>
      <c r="H1352" t="s">
        <v>35</v>
      </c>
      <c r="I1352" s="10">
        <f>(C1352-VLOOKUP(G1352,Riders!$A$2:$E$7777,4,FALSE))/365</f>
        <v>28.468493150684932</v>
      </c>
      <c r="J1352">
        <v>27</v>
      </c>
      <c r="K1352">
        <v>2</v>
      </c>
      <c r="L1352" s="15">
        <v>10.293000000000001</v>
      </c>
      <c r="M1352" s="126">
        <f>IF(L1352="","",3.6*200/(L1352))</f>
        <v>69.9504517633343</v>
      </c>
      <c r="P1352" s="126" t="str">
        <f>IF(O1352="","",3.6*200/(O1352))</f>
        <v/>
      </c>
      <c r="S1352" s="126" t="str">
        <f>IF(R1352="","",3.6*200/(R1352))</f>
        <v/>
      </c>
    </row>
    <row r="1353" spans="1:19">
      <c r="A1353" s="1" t="s">
        <v>160</v>
      </c>
      <c r="B1353" s="1">
        <v>2018</v>
      </c>
      <c r="C1353" s="76">
        <v>43401</v>
      </c>
      <c r="D1353" s="1" t="s">
        <v>64</v>
      </c>
      <c r="E1353" t="s">
        <v>533</v>
      </c>
      <c r="F1353">
        <v>4</v>
      </c>
      <c r="G1353" t="s">
        <v>337</v>
      </c>
      <c r="H1353" t="s">
        <v>26</v>
      </c>
      <c r="I1353" s="10">
        <f>(C1353-VLOOKUP(G1353,Riders!$A$2:$E$7777,4,FALSE))/365</f>
        <v>31.172602739726027</v>
      </c>
      <c r="J1353">
        <v>10</v>
      </c>
      <c r="K1353">
        <v>1</v>
      </c>
      <c r="L1353" s="15">
        <v>10.128</v>
      </c>
      <c r="M1353" s="126">
        <f>IF(L1353="","",3.6*200/(L1353))</f>
        <v>71.090047393364927</v>
      </c>
      <c r="P1353" s="126" t="str">
        <f>IF(O1353="","",3.6*200/(O1353))</f>
        <v/>
      </c>
      <c r="S1353" s="126" t="str">
        <f>IF(R1353="","",3.6*200/(R1353))</f>
        <v/>
      </c>
    </row>
    <row r="1354" spans="1:19">
      <c r="A1354" s="1" t="s">
        <v>160</v>
      </c>
      <c r="B1354" s="1">
        <v>2018</v>
      </c>
      <c r="C1354" s="76">
        <v>43401</v>
      </c>
      <c r="D1354" s="1" t="s">
        <v>64</v>
      </c>
      <c r="E1354" t="s">
        <v>533</v>
      </c>
      <c r="F1354">
        <v>2</v>
      </c>
      <c r="G1354" t="s">
        <v>1998</v>
      </c>
      <c r="H1354" t="s">
        <v>26</v>
      </c>
      <c r="I1354" s="10">
        <f>(C1354-VLOOKUP(G1354,Riders!$A$2:$E$7777,4,FALSE))/365</f>
        <v>33.761643835616439</v>
      </c>
      <c r="J1354">
        <v>5</v>
      </c>
      <c r="K1354">
        <v>1</v>
      </c>
      <c r="L1354" s="15">
        <v>10.595000000000001</v>
      </c>
      <c r="M1354" s="126">
        <f>IF(L1354="","",3.6*200/(L1354))</f>
        <v>67.956583294006606</v>
      </c>
      <c r="P1354" s="126" t="str">
        <f>IF(O1354="","",3.6*200/(O1354))</f>
        <v/>
      </c>
      <c r="S1354" s="126" t="str">
        <f>IF(R1354="","",3.6*200/(R1354))</f>
        <v/>
      </c>
    </row>
    <row r="1355" spans="1:19">
      <c r="A1355" s="1" t="s">
        <v>160</v>
      </c>
      <c r="B1355" s="1">
        <v>2018</v>
      </c>
      <c r="C1355" s="76">
        <v>43401</v>
      </c>
      <c r="D1355" s="1" t="s">
        <v>64</v>
      </c>
      <c r="E1355" t="s">
        <v>533</v>
      </c>
      <c r="F1355">
        <v>5</v>
      </c>
      <c r="G1355" t="s">
        <v>255</v>
      </c>
      <c r="H1355" t="s">
        <v>30</v>
      </c>
      <c r="I1355" s="10">
        <f>(C1355-VLOOKUP(G1355,Riders!$A$2:$E$7777,4,FALSE))/365</f>
        <v>28.835616438356166</v>
      </c>
      <c r="J1355">
        <v>6</v>
      </c>
      <c r="K1355">
        <v>1</v>
      </c>
      <c r="L1355" s="15">
        <v>10.388999999999999</v>
      </c>
      <c r="M1355" s="126">
        <f>IF(L1355="","",3.6*200/(L1355))</f>
        <v>69.304071614207345</v>
      </c>
      <c r="P1355" s="126" t="str">
        <f>IF(O1355="","",3.6*200/(O1355))</f>
        <v/>
      </c>
      <c r="S1355" s="126" t="str">
        <f>IF(R1355="","",3.6*200/(R1355))</f>
        <v/>
      </c>
    </row>
    <row r="1356" spans="1:19">
      <c r="A1356" s="1" t="s">
        <v>160</v>
      </c>
      <c r="B1356" s="1">
        <v>2018</v>
      </c>
      <c r="C1356" s="76">
        <v>43401</v>
      </c>
      <c r="D1356" s="1" t="s">
        <v>64</v>
      </c>
      <c r="E1356" t="s">
        <v>533</v>
      </c>
      <c r="F1356">
        <v>5</v>
      </c>
      <c r="G1356" t="s">
        <v>165</v>
      </c>
      <c r="H1356" t="s">
        <v>44</v>
      </c>
      <c r="I1356" s="10">
        <f>(C1356-VLOOKUP(G1356,Riders!$A$2:$E$7777,4,FALSE))/365</f>
        <v>28.82191780821918</v>
      </c>
      <c r="J1356">
        <v>25</v>
      </c>
      <c r="K1356">
        <v>2</v>
      </c>
      <c r="L1356" s="15" t="s">
        <v>534</v>
      </c>
      <c r="M1356" s="126"/>
      <c r="P1356" s="126" t="str">
        <f>IF(O1356="","",3.6*200/(O1356))</f>
        <v/>
      </c>
      <c r="S1356" s="126" t="str">
        <f>IF(R1356="","",3.6*200/(R1356))</f>
        <v/>
      </c>
    </row>
    <row r="1357" spans="1:19">
      <c r="A1357" s="1" t="s">
        <v>160</v>
      </c>
      <c r="B1357" s="1">
        <v>2018</v>
      </c>
      <c r="C1357" s="76">
        <v>43401</v>
      </c>
      <c r="D1357" s="1" t="s">
        <v>64</v>
      </c>
      <c r="E1357" t="s">
        <v>533</v>
      </c>
      <c r="F1357">
        <v>6</v>
      </c>
      <c r="G1357" t="s">
        <v>195</v>
      </c>
      <c r="H1357" t="s">
        <v>196</v>
      </c>
      <c r="I1357" s="10">
        <f>(C1357-VLOOKUP(G1357,Riders!$A$2:$E$7777,4,FALSE))/365</f>
        <v>32.62191780821918</v>
      </c>
      <c r="J1357">
        <v>7</v>
      </c>
      <c r="K1357">
        <v>1</v>
      </c>
      <c r="L1357" s="15">
        <v>10.236000000000001</v>
      </c>
      <c r="M1357" s="126">
        <f>IF(L1357="","",3.6*200/(L1357))</f>
        <v>70.339976553341145</v>
      </c>
      <c r="P1357" s="126" t="str">
        <f>IF(O1357="","",3.6*200/(O1357))</f>
        <v/>
      </c>
      <c r="S1357" s="126" t="str">
        <f>IF(R1357="","",3.6*200/(R1357))</f>
        <v/>
      </c>
    </row>
    <row r="1358" spans="1:19">
      <c r="A1358" s="1" t="s">
        <v>160</v>
      </c>
      <c r="B1358" s="1">
        <v>2018</v>
      </c>
      <c r="C1358" s="76">
        <v>43401</v>
      </c>
      <c r="D1358" s="1" t="s">
        <v>64</v>
      </c>
      <c r="E1358" t="s">
        <v>533</v>
      </c>
      <c r="F1358">
        <v>6</v>
      </c>
      <c r="G1358" t="s">
        <v>287</v>
      </c>
      <c r="H1358" t="s">
        <v>205</v>
      </c>
      <c r="I1358" s="10">
        <f>(C1358-VLOOKUP(G1358,Riders!$A$2:$E$7777,4,FALSE))/365</f>
        <v>36.230136986301368</v>
      </c>
      <c r="J1358">
        <v>24</v>
      </c>
      <c r="K1358">
        <v>2</v>
      </c>
      <c r="L1358" s="15">
        <v>10.372</v>
      </c>
      <c r="M1358" s="126">
        <f>IF(L1358="","",3.6*200/(L1358))</f>
        <v>69.417662938681062</v>
      </c>
      <c r="P1358" s="126" t="str">
        <f>IF(O1358="","",3.6*200/(O1358))</f>
        <v/>
      </c>
      <c r="S1358" s="126" t="str">
        <f>IF(R1358="","",3.6*200/(R1358))</f>
        <v/>
      </c>
    </row>
    <row r="1359" spans="1:19">
      <c r="A1359" s="1" t="s">
        <v>160</v>
      </c>
      <c r="B1359" s="1">
        <v>2018</v>
      </c>
      <c r="C1359" s="76">
        <v>43401</v>
      </c>
      <c r="D1359" s="1" t="s">
        <v>64</v>
      </c>
      <c r="E1359" t="s">
        <v>533</v>
      </c>
      <c r="F1359">
        <v>7</v>
      </c>
      <c r="G1359" t="s">
        <v>211</v>
      </c>
      <c r="H1359" t="s">
        <v>40</v>
      </c>
      <c r="I1359" s="10">
        <f>(C1359-VLOOKUP(G1359,Riders!$A$2:$E$7777,4,FALSE))/365</f>
        <v>27.438356164383563</v>
      </c>
      <c r="J1359">
        <v>18</v>
      </c>
      <c r="K1359">
        <v>2</v>
      </c>
      <c r="L1359" s="15">
        <v>10.224</v>
      </c>
      <c r="M1359" s="126">
        <f>IF(L1359="","",3.6*200/(L1359))</f>
        <v>70.422535211267601</v>
      </c>
      <c r="P1359" s="126" t="str">
        <f>IF(O1359="","",3.6*200/(O1359))</f>
        <v/>
      </c>
      <c r="S1359" s="126" t="str">
        <f>IF(R1359="","",3.6*200/(R1359))</f>
        <v/>
      </c>
    </row>
    <row r="1360" spans="1:19">
      <c r="A1360" s="1" t="s">
        <v>160</v>
      </c>
      <c r="B1360" s="1">
        <v>2018</v>
      </c>
      <c r="C1360" s="76">
        <v>43401</v>
      </c>
      <c r="D1360" s="1" t="s">
        <v>64</v>
      </c>
      <c r="E1360" t="s">
        <v>533</v>
      </c>
      <c r="F1360">
        <v>8</v>
      </c>
      <c r="G1360" t="s">
        <v>217</v>
      </c>
      <c r="H1360" t="s">
        <v>226</v>
      </c>
      <c r="I1360" s="10">
        <f>(C1360-VLOOKUP(G1360,Riders!$A$2:$E$7777,4,FALSE))/365</f>
        <v>35.208219178082189</v>
      </c>
      <c r="J1360">
        <v>8</v>
      </c>
      <c r="K1360">
        <v>1</v>
      </c>
      <c r="L1360" s="15">
        <v>10.179</v>
      </c>
      <c r="M1360" s="126">
        <f>IF(L1360="","",3.6*200/(L1360))</f>
        <v>70.733863837312114</v>
      </c>
      <c r="P1360" s="126" t="str">
        <f>IF(O1360="","",3.6*200/(O1360))</f>
        <v/>
      </c>
      <c r="S1360" s="126" t="str">
        <f>IF(R1360="","",3.6*200/(R1360))</f>
        <v/>
      </c>
    </row>
    <row r="1361" spans="1:19">
      <c r="A1361" s="1" t="s">
        <v>160</v>
      </c>
      <c r="B1361" s="1">
        <v>2018</v>
      </c>
      <c r="C1361" s="76">
        <v>43401</v>
      </c>
      <c r="D1361" s="1" t="s">
        <v>64</v>
      </c>
      <c r="E1361" t="s">
        <v>533</v>
      </c>
      <c r="F1361">
        <v>8</v>
      </c>
      <c r="G1361" t="s">
        <v>194</v>
      </c>
      <c r="H1361" t="s">
        <v>50</v>
      </c>
      <c r="I1361" s="10">
        <f>(C1361-VLOOKUP(G1361,Riders!$A$2:$E$7777,4,FALSE))/365</f>
        <v>30.832876712328765</v>
      </c>
      <c r="J1361">
        <v>23</v>
      </c>
      <c r="K1361">
        <v>2</v>
      </c>
      <c r="L1361" s="15">
        <v>10.179</v>
      </c>
      <c r="M1361" s="126">
        <f>IF(L1361="","",3.6*200/(L1361))</f>
        <v>70.733863837312114</v>
      </c>
      <c r="P1361" s="126" t="str">
        <f>IF(O1361="","",3.6*200/(O1361))</f>
        <v/>
      </c>
      <c r="S1361" s="126" t="str">
        <f>IF(R1361="","",3.6*200/(R1361))</f>
        <v/>
      </c>
    </row>
    <row r="1362" spans="1:19">
      <c r="A1362" s="1" t="s">
        <v>160</v>
      </c>
      <c r="B1362" s="1">
        <v>2018</v>
      </c>
      <c r="C1362" s="76">
        <v>43401</v>
      </c>
      <c r="D1362" s="1" t="s">
        <v>64</v>
      </c>
      <c r="E1362" t="s">
        <v>533</v>
      </c>
      <c r="F1362">
        <v>9</v>
      </c>
      <c r="G1362" t="s">
        <v>193</v>
      </c>
      <c r="H1362" t="s">
        <v>225</v>
      </c>
      <c r="I1362" s="10">
        <f>(C1362-VLOOKUP(G1362,Riders!$A$2:$E$7777,4,FALSE))/365</f>
        <v>29.624657534246577</v>
      </c>
      <c r="J1362">
        <v>14</v>
      </c>
      <c r="K1362">
        <v>1</v>
      </c>
      <c r="L1362" s="15">
        <v>10.371</v>
      </c>
      <c r="M1362" s="126">
        <f>IF(L1362="","",3.6*200/(L1362))</f>
        <v>69.424356378362745</v>
      </c>
      <c r="P1362" s="126" t="str">
        <f>IF(O1362="","",3.6*200/(O1362))</f>
        <v/>
      </c>
      <c r="S1362" s="126" t="str">
        <f>IF(R1362="","",3.6*200/(R1362))</f>
        <v/>
      </c>
    </row>
    <row r="1363" spans="1:19">
      <c r="A1363" s="1" t="s">
        <v>160</v>
      </c>
      <c r="B1363" s="1">
        <v>2018</v>
      </c>
      <c r="C1363" s="76">
        <v>43401</v>
      </c>
      <c r="D1363" s="1" t="s">
        <v>64</v>
      </c>
      <c r="E1363" t="s">
        <v>533</v>
      </c>
      <c r="F1363">
        <v>9</v>
      </c>
      <c r="G1363" t="s">
        <v>309</v>
      </c>
      <c r="H1363" t="s">
        <v>111</v>
      </c>
      <c r="I1363" s="10">
        <f>(C1363-VLOOKUP(G1363,Riders!$A$2:$E$7777,4,FALSE))/365</f>
        <v>23.095890410958905</v>
      </c>
      <c r="J1363">
        <v>19</v>
      </c>
      <c r="K1363">
        <v>2</v>
      </c>
      <c r="L1363" s="15">
        <v>10.388</v>
      </c>
      <c r="M1363" s="126">
        <f>IF(L1363="","",3.6*200/(L1363))</f>
        <v>69.310743165190601</v>
      </c>
      <c r="P1363" s="126" t="str">
        <f>IF(O1363="","",3.6*200/(O1363))</f>
        <v/>
      </c>
      <c r="S1363" s="126" t="str">
        <f>IF(R1363="","",3.6*200/(R1363))</f>
        <v/>
      </c>
    </row>
    <row r="1364" spans="1:19">
      <c r="A1364" s="1" t="s">
        <v>160</v>
      </c>
      <c r="B1364" s="1">
        <v>2018</v>
      </c>
      <c r="C1364" s="76">
        <v>43401</v>
      </c>
      <c r="D1364" s="1" t="s">
        <v>64</v>
      </c>
      <c r="E1364" t="s">
        <v>533</v>
      </c>
      <c r="F1364">
        <v>10</v>
      </c>
      <c r="G1364" t="s">
        <v>127</v>
      </c>
      <c r="H1364" t="s">
        <v>33</v>
      </c>
      <c r="I1364" s="10">
        <f>(C1364-VLOOKUP(G1364,Riders!$A$2:$E$7777,4,FALSE))/365</f>
        <v>27.304109589041097</v>
      </c>
      <c r="J1364">
        <v>11</v>
      </c>
      <c r="K1364">
        <v>1</v>
      </c>
      <c r="L1364" s="15">
        <v>10.237</v>
      </c>
      <c r="M1364" s="126">
        <f>IF(L1364="","",3.6*200/(L1364))</f>
        <v>70.333105401973228</v>
      </c>
      <c r="P1364" s="126" t="str">
        <f>IF(O1364="","",3.6*200/(O1364))</f>
        <v/>
      </c>
      <c r="S1364" s="126" t="str">
        <f>IF(R1364="","",3.6*200/(R1364))</f>
        <v/>
      </c>
    </row>
    <row r="1365" spans="1:19">
      <c r="A1365" s="1" t="s">
        <v>160</v>
      </c>
      <c r="B1365" s="1">
        <v>2018</v>
      </c>
      <c r="C1365" s="76">
        <v>43401</v>
      </c>
      <c r="D1365" s="1" t="s">
        <v>64</v>
      </c>
      <c r="E1365" t="s">
        <v>533</v>
      </c>
      <c r="F1365">
        <v>10</v>
      </c>
      <c r="G1365" t="s">
        <v>237</v>
      </c>
      <c r="H1365" t="s">
        <v>196</v>
      </c>
      <c r="I1365" s="10">
        <f>(C1365-VLOOKUP(G1365,Riders!$A$2:$E$7777,4,FALSE))/365</f>
        <v>31.115068493150684</v>
      </c>
      <c r="J1365">
        <v>22</v>
      </c>
      <c r="K1365">
        <v>2</v>
      </c>
      <c r="L1365" s="15">
        <v>10.46</v>
      </c>
      <c r="M1365" s="126">
        <f>IF(L1365="","",3.6*200/(L1365))</f>
        <v>68.833652007648183</v>
      </c>
      <c r="P1365" s="126" t="str">
        <f>IF(O1365="","",3.6*200/(O1365))</f>
        <v/>
      </c>
      <c r="S1365" s="126" t="str">
        <f>IF(R1365="","",3.6*200/(R1365))</f>
        <v/>
      </c>
    </row>
    <row r="1366" spans="1:19">
      <c r="A1366" s="1" t="s">
        <v>160</v>
      </c>
      <c r="B1366" s="1">
        <v>2018</v>
      </c>
      <c r="C1366" s="76">
        <v>43401</v>
      </c>
      <c r="D1366" s="1" t="s">
        <v>64</v>
      </c>
      <c r="E1366" t="s">
        <v>533</v>
      </c>
      <c r="F1366">
        <v>11</v>
      </c>
      <c r="G1366" t="s">
        <v>259</v>
      </c>
      <c r="H1366" t="s">
        <v>111</v>
      </c>
      <c r="I1366" s="10">
        <f>(C1366-VLOOKUP(G1366,Riders!$A$2:$E$7777,4,FALSE))/365</f>
        <v>26.115068493150684</v>
      </c>
      <c r="J1366">
        <v>12</v>
      </c>
      <c r="K1366">
        <v>1</v>
      </c>
      <c r="L1366" s="15">
        <v>10.255000000000001</v>
      </c>
      <c r="M1366" s="126">
        <f>IF(L1366="","",3.6*200/(L1366))</f>
        <v>70.209653827401269</v>
      </c>
      <c r="P1366" s="126" t="str">
        <f>IF(O1366="","",3.6*200/(O1366))</f>
        <v/>
      </c>
      <c r="S1366" s="126" t="str">
        <f>IF(R1366="","",3.6*200/(R1366))</f>
        <v/>
      </c>
    </row>
    <row r="1367" spans="1:19">
      <c r="A1367" s="1" t="s">
        <v>160</v>
      </c>
      <c r="B1367" s="1">
        <v>2018</v>
      </c>
      <c r="C1367" s="76">
        <v>43401</v>
      </c>
      <c r="D1367" s="1" t="s">
        <v>64</v>
      </c>
      <c r="E1367" t="s">
        <v>533</v>
      </c>
      <c r="F1367">
        <v>11</v>
      </c>
      <c r="G1367" t="s">
        <v>352</v>
      </c>
      <c r="H1367" t="s">
        <v>28</v>
      </c>
      <c r="I1367" s="10">
        <f>(C1367-VLOOKUP(G1367,Riders!$A$2:$E$7777,4,FALSE))/365</f>
        <v>27.12054794520548</v>
      </c>
      <c r="J1367">
        <v>21</v>
      </c>
      <c r="K1367">
        <v>2</v>
      </c>
      <c r="L1367" s="15">
        <v>10.381</v>
      </c>
      <c r="M1367" s="126">
        <f>IF(L1367="","",3.6*200/(L1367))</f>
        <v>69.357480011559574</v>
      </c>
      <c r="P1367" s="126" t="str">
        <f>IF(O1367="","",3.6*200/(O1367))</f>
        <v/>
      </c>
      <c r="S1367" s="126" t="str">
        <f>IF(R1367="","",3.6*200/(R1367))</f>
        <v/>
      </c>
    </row>
    <row r="1368" spans="1:19">
      <c r="A1368" s="1" t="s">
        <v>160</v>
      </c>
      <c r="B1368" s="1">
        <v>2018</v>
      </c>
      <c r="C1368" s="76">
        <v>43401</v>
      </c>
      <c r="D1368" s="1" t="s">
        <v>64</v>
      </c>
      <c r="E1368" t="s">
        <v>533</v>
      </c>
      <c r="F1368">
        <v>12</v>
      </c>
      <c r="G1368" t="s">
        <v>141</v>
      </c>
      <c r="H1368" t="s">
        <v>93</v>
      </c>
      <c r="I1368" s="10">
        <f>(C1368-VLOOKUP(G1368,Riders!$A$2:$E$7777,4,FALSE))/365</f>
        <v>23.56986301369863</v>
      </c>
      <c r="J1368">
        <v>13</v>
      </c>
      <c r="K1368">
        <v>1</v>
      </c>
      <c r="L1368" s="15">
        <v>10.249000000000001</v>
      </c>
      <c r="M1368" s="126">
        <f>IF(L1368="","",3.6*200/(L1368))</f>
        <v>70.250756171333791</v>
      </c>
      <c r="P1368" s="126" t="str">
        <f>IF(O1368="","",3.6*200/(O1368))</f>
        <v/>
      </c>
      <c r="S1368" s="126" t="str">
        <f>IF(R1368="","",3.6*200/(R1368))</f>
        <v/>
      </c>
    </row>
    <row r="1369" spans="1:19">
      <c r="A1369" s="1" t="s">
        <v>160</v>
      </c>
      <c r="B1369" s="1">
        <v>2018</v>
      </c>
      <c r="C1369" s="76">
        <v>43401</v>
      </c>
      <c r="D1369" s="1" t="s">
        <v>64</v>
      </c>
      <c r="E1369" t="s">
        <v>533</v>
      </c>
      <c r="F1369">
        <v>12</v>
      </c>
      <c r="G1369" t="s">
        <v>219</v>
      </c>
      <c r="H1369" t="s">
        <v>30</v>
      </c>
      <c r="I1369" s="10">
        <f>(C1369-VLOOKUP(G1369,Riders!$A$2:$E$7777,4,FALSE))/365</f>
        <v>33.742465753424661</v>
      </c>
      <c r="J1369">
        <v>20</v>
      </c>
      <c r="K1369">
        <v>2</v>
      </c>
      <c r="L1369" s="15">
        <v>10.274000000000001</v>
      </c>
      <c r="M1369" s="126">
        <f>IF(L1369="","",3.6*200/(L1369))</f>
        <v>70.079813120498343</v>
      </c>
      <c r="P1369" s="126" t="str">
        <f>IF(O1369="","",3.6*200/(O1369))</f>
        <v/>
      </c>
      <c r="S1369" s="126" t="str">
        <f>IF(R1369="","",3.6*200/(R1369))</f>
        <v/>
      </c>
    </row>
    <row r="1370" spans="1:19">
      <c r="A1370" s="1" t="s">
        <v>160</v>
      </c>
      <c r="B1370" s="1">
        <v>2018</v>
      </c>
      <c r="C1370" s="76">
        <v>43401</v>
      </c>
      <c r="D1370" s="1" t="s">
        <v>64</v>
      </c>
      <c r="E1370" t="s">
        <v>533</v>
      </c>
      <c r="F1370">
        <v>4</v>
      </c>
      <c r="G1370" t="s">
        <v>27</v>
      </c>
      <c r="H1370" t="s">
        <v>28</v>
      </c>
      <c r="I1370" s="10">
        <f>(C1370-VLOOKUP(G1370,Riders!$A$2:$E$7777,4,FALSE))/365</f>
        <v>22.860273972602741</v>
      </c>
      <c r="J1370">
        <v>26</v>
      </c>
      <c r="K1370">
        <v>2</v>
      </c>
      <c r="L1370" s="15">
        <v>10.835000000000001</v>
      </c>
      <c r="M1370" s="126">
        <f>IF(L1370="","",3.6*200/(L1370))</f>
        <v>66.451315182279643</v>
      </c>
      <c r="P1370" s="126" t="str">
        <f>IF(O1370="","",3.6*200/(O1370))</f>
        <v/>
      </c>
      <c r="S1370" s="126" t="str">
        <f>IF(R1370="","",3.6*200/(R1370))</f>
        <v/>
      </c>
    </row>
    <row r="1371" spans="1:19">
      <c r="A1371" s="1" t="s">
        <v>160</v>
      </c>
      <c r="B1371" s="1">
        <v>2018</v>
      </c>
      <c r="C1371" s="76">
        <v>43401</v>
      </c>
      <c r="D1371" s="1" t="s">
        <v>64</v>
      </c>
      <c r="E1371" t="s">
        <v>533</v>
      </c>
      <c r="F1371">
        <v>7</v>
      </c>
      <c r="G1371" t="s">
        <v>106</v>
      </c>
      <c r="H1371" t="s">
        <v>107</v>
      </c>
      <c r="I1371" s="10">
        <f>(C1371-VLOOKUP(G1371,Riders!$A$2:$E$7777,4,FALSE))/365</f>
        <v>25.041095890410958</v>
      </c>
      <c r="J1371">
        <v>15</v>
      </c>
      <c r="K1371">
        <v>1</v>
      </c>
      <c r="L1371" s="15">
        <v>10.204000000000001</v>
      </c>
      <c r="M1371" s="126">
        <f>IF(L1371="","",3.6*200/(L1371))</f>
        <v>70.560564484515865</v>
      </c>
      <c r="P1371" s="126" t="str">
        <f>IF(O1371="","",3.6*200/(O1371))</f>
        <v/>
      </c>
      <c r="S1371" s="126" t="str">
        <f>IF(R1371="","",3.6*200/(R1371))</f>
        <v/>
      </c>
    </row>
    <row r="1372" spans="1:19">
      <c r="A1372" s="1" t="s">
        <v>160</v>
      </c>
      <c r="B1372" s="1">
        <v>2018</v>
      </c>
      <c r="C1372" s="76">
        <v>43401</v>
      </c>
      <c r="D1372" s="1" t="s">
        <v>64</v>
      </c>
      <c r="E1372" t="s">
        <v>536</v>
      </c>
      <c r="F1372">
        <v>6</v>
      </c>
      <c r="G1372" t="s">
        <v>1998</v>
      </c>
      <c r="H1372" t="s">
        <v>26</v>
      </c>
      <c r="I1372" s="10">
        <f>(C1372-VLOOKUP(G1372,Riders!$A$2:$E$7777,4,FALSE))/365</f>
        <v>33.761643835616439</v>
      </c>
      <c r="J1372">
        <v>5</v>
      </c>
      <c r="K1372">
        <v>1</v>
      </c>
      <c r="L1372" s="15">
        <v>10.154999999999999</v>
      </c>
      <c r="M1372" s="126">
        <f>IF(L1372="","",3.6*200/(L1372))</f>
        <v>70.901033973412112</v>
      </c>
      <c r="P1372" s="126" t="str">
        <f>IF(O1372="","",3.6*200/(O1372))</f>
        <v/>
      </c>
      <c r="S1372" s="126" t="str">
        <f>IF(R1372="","",3.6*200/(R1372))</f>
        <v/>
      </c>
    </row>
    <row r="1373" spans="1:19">
      <c r="A1373" s="1" t="s">
        <v>160</v>
      </c>
      <c r="B1373" s="1">
        <v>2018</v>
      </c>
      <c r="C1373" s="76">
        <v>43401</v>
      </c>
      <c r="D1373" s="1" t="s">
        <v>64</v>
      </c>
      <c r="E1373" t="s">
        <v>536</v>
      </c>
      <c r="F1373">
        <v>1</v>
      </c>
      <c r="G1373" t="s">
        <v>104</v>
      </c>
      <c r="H1373" t="s">
        <v>100</v>
      </c>
      <c r="I1373" s="10">
        <f>(C1373-VLOOKUP(G1373,Riders!$A$2:$E$7777,4,FALSE))/365</f>
        <v>26.194520547945206</v>
      </c>
      <c r="J1373">
        <v>1</v>
      </c>
      <c r="K1373">
        <v>1</v>
      </c>
      <c r="L1373" s="15">
        <v>10.182</v>
      </c>
      <c r="M1373" s="126">
        <f>IF(L1373="","",3.6*200/(L1373))</f>
        <v>70.713022981732465</v>
      </c>
      <c r="P1373" s="126" t="str">
        <f>IF(O1373="","",3.6*200/(O1373))</f>
        <v/>
      </c>
      <c r="S1373" s="126" t="str">
        <f>IF(R1373="","",3.6*200/(R1373))</f>
        <v/>
      </c>
    </row>
    <row r="1374" spans="1:19">
      <c r="A1374" s="1" t="s">
        <v>160</v>
      </c>
      <c r="B1374" s="1">
        <v>2018</v>
      </c>
      <c r="C1374" s="76">
        <v>43401</v>
      </c>
      <c r="D1374" s="1" t="s">
        <v>64</v>
      </c>
      <c r="E1374" t="s">
        <v>536</v>
      </c>
      <c r="F1374">
        <v>1</v>
      </c>
      <c r="G1374" t="s">
        <v>141</v>
      </c>
      <c r="H1374" t="s">
        <v>93</v>
      </c>
      <c r="I1374" s="10">
        <f>(C1374-VLOOKUP(G1374,Riders!$A$2:$E$7777,4,FALSE))/365</f>
        <v>23.56986301369863</v>
      </c>
      <c r="J1374">
        <v>13</v>
      </c>
      <c r="K1374">
        <v>2</v>
      </c>
      <c r="L1374" s="15">
        <v>10.279</v>
      </c>
      <c r="M1374" s="126">
        <f>IF(L1374="","",3.6*200/(L1374))</f>
        <v>70.045724292246334</v>
      </c>
      <c r="P1374" s="126" t="str">
        <f>IF(O1374="","",3.6*200/(O1374))</f>
        <v/>
      </c>
      <c r="S1374" s="126" t="str">
        <f>IF(R1374="","",3.6*200/(R1374))</f>
        <v/>
      </c>
    </row>
    <row r="1375" spans="1:19">
      <c r="A1375" s="1" t="s">
        <v>160</v>
      </c>
      <c r="B1375" s="1">
        <v>2018</v>
      </c>
      <c r="C1375" s="76">
        <v>43401</v>
      </c>
      <c r="D1375" s="1" t="s">
        <v>64</v>
      </c>
      <c r="E1375" t="s">
        <v>536</v>
      </c>
      <c r="F1375">
        <v>2</v>
      </c>
      <c r="G1375" t="s">
        <v>90</v>
      </c>
      <c r="H1375" t="s">
        <v>22</v>
      </c>
      <c r="I1375" s="10">
        <f>(C1375-VLOOKUP(G1375,Riders!$A$2:$E$7777,4,FALSE))/365</f>
        <v>21.638356164383563</v>
      </c>
      <c r="J1375">
        <v>2</v>
      </c>
      <c r="K1375">
        <v>1</v>
      </c>
      <c r="L1375" s="15">
        <v>10.262</v>
      </c>
      <c r="M1375" s="126">
        <f>IF(L1375="","",3.6*200/(L1375))</f>
        <v>70.161761839797308</v>
      </c>
      <c r="P1375" s="126" t="str">
        <f>IF(O1375="","",3.6*200/(O1375))</f>
        <v/>
      </c>
      <c r="S1375" s="126" t="str">
        <f>IF(R1375="","",3.6*200/(R1375))</f>
        <v/>
      </c>
    </row>
    <row r="1376" spans="1:19">
      <c r="A1376" s="1" t="s">
        <v>160</v>
      </c>
      <c r="B1376" s="1">
        <v>2018</v>
      </c>
      <c r="C1376" s="76">
        <v>43401</v>
      </c>
      <c r="D1376" s="1" t="s">
        <v>64</v>
      </c>
      <c r="E1376" t="s">
        <v>536</v>
      </c>
      <c r="F1376">
        <v>2</v>
      </c>
      <c r="G1376" t="s">
        <v>259</v>
      </c>
      <c r="H1376" t="s">
        <v>111</v>
      </c>
      <c r="I1376" s="10">
        <f>(C1376-VLOOKUP(G1376,Riders!$A$2:$E$7777,4,FALSE))/365</f>
        <v>26.115068493150684</v>
      </c>
      <c r="J1376">
        <v>12</v>
      </c>
      <c r="K1376">
        <v>2</v>
      </c>
      <c r="L1376" s="15">
        <v>10.332000000000001</v>
      </c>
      <c r="M1376" s="126">
        <f>IF(L1376="","",3.6*200/(L1376))</f>
        <v>69.686411149825773</v>
      </c>
      <c r="P1376" s="126" t="str">
        <f>IF(O1376="","",3.6*200/(O1376))</f>
        <v/>
      </c>
      <c r="S1376" s="126" t="str">
        <f>IF(R1376="","",3.6*200/(R1376))</f>
        <v/>
      </c>
    </row>
    <row r="1377" spans="1:19">
      <c r="A1377" s="1" t="s">
        <v>160</v>
      </c>
      <c r="B1377" s="1">
        <v>2018</v>
      </c>
      <c r="C1377" s="76">
        <v>43401</v>
      </c>
      <c r="D1377" s="1" t="s">
        <v>64</v>
      </c>
      <c r="E1377" t="s">
        <v>536</v>
      </c>
      <c r="F1377">
        <v>3</v>
      </c>
      <c r="G1377" t="s">
        <v>21</v>
      </c>
      <c r="H1377" t="s">
        <v>22</v>
      </c>
      <c r="I1377" s="10">
        <f>(C1377-VLOOKUP(G1377,Riders!$A$2:$E$7777,4,FALSE))/365</f>
        <v>25.635616438356163</v>
      </c>
      <c r="J1377">
        <v>3</v>
      </c>
      <c r="K1377">
        <v>1</v>
      </c>
      <c r="L1377" s="15">
        <v>10.159000000000001</v>
      </c>
      <c r="M1377" s="126">
        <f>IF(L1377="","",3.6*200/(L1377))</f>
        <v>70.873117432818191</v>
      </c>
      <c r="P1377" s="126" t="str">
        <f>IF(O1377="","",3.6*200/(O1377))</f>
        <v/>
      </c>
      <c r="S1377" s="126" t="str">
        <f>IF(R1377="","",3.6*200/(R1377))</f>
        <v/>
      </c>
    </row>
    <row r="1378" spans="1:19">
      <c r="A1378" s="1" t="s">
        <v>160</v>
      </c>
      <c r="B1378" s="1">
        <v>2018</v>
      </c>
      <c r="C1378" s="76">
        <v>43401</v>
      </c>
      <c r="D1378" s="1" t="s">
        <v>64</v>
      </c>
      <c r="E1378" t="s">
        <v>536</v>
      </c>
      <c r="F1378">
        <v>3</v>
      </c>
      <c r="G1378" t="s">
        <v>127</v>
      </c>
      <c r="H1378" t="s">
        <v>33</v>
      </c>
      <c r="I1378" s="10">
        <f>(C1378-VLOOKUP(G1378,Riders!$A$2:$E$7777,4,FALSE))/365</f>
        <v>27.304109589041097</v>
      </c>
      <c r="J1378">
        <v>11</v>
      </c>
      <c r="K1378">
        <v>2</v>
      </c>
      <c r="L1378" s="15" t="s">
        <v>534</v>
      </c>
      <c r="M1378" s="84"/>
      <c r="P1378" s="126" t="str">
        <f>IF(O1378="","",3.6*200/(O1378))</f>
        <v/>
      </c>
      <c r="S1378" s="126" t="str">
        <f>IF(R1378="","",3.6*200/(R1378))</f>
        <v/>
      </c>
    </row>
    <row r="1379" spans="1:19">
      <c r="A1379" s="1" t="s">
        <v>160</v>
      </c>
      <c r="B1379" s="1">
        <v>2018</v>
      </c>
      <c r="C1379" s="76">
        <v>43401</v>
      </c>
      <c r="D1379" s="1" t="s">
        <v>64</v>
      </c>
      <c r="E1379" t="s">
        <v>536</v>
      </c>
      <c r="F1379">
        <v>4</v>
      </c>
      <c r="G1379" t="s">
        <v>240</v>
      </c>
      <c r="H1379" t="s">
        <v>100</v>
      </c>
      <c r="I1379" s="10">
        <f>(C1379-VLOOKUP(G1379,Riders!$A$2:$E$7777,4,FALSE))/365</f>
        <v>25.668493150684931</v>
      </c>
      <c r="J1379">
        <v>4</v>
      </c>
      <c r="K1379">
        <v>1</v>
      </c>
      <c r="L1379" s="15">
        <v>10.196</v>
      </c>
      <c r="M1379" s="126">
        <f>IF(L1379="","",3.6*200/(L1379))</f>
        <v>70.615927814829348</v>
      </c>
      <c r="P1379" s="126" t="str">
        <f>IF(O1379="","",3.6*200/(O1379))</f>
        <v/>
      </c>
      <c r="S1379" s="126" t="str">
        <f>IF(R1379="","",3.6*200/(R1379))</f>
        <v/>
      </c>
    </row>
    <row r="1380" spans="1:19">
      <c r="A1380" s="1" t="s">
        <v>160</v>
      </c>
      <c r="B1380" s="1">
        <v>2018</v>
      </c>
      <c r="C1380" s="76">
        <v>43401</v>
      </c>
      <c r="D1380" s="1" t="s">
        <v>64</v>
      </c>
      <c r="E1380" t="s">
        <v>536</v>
      </c>
      <c r="F1380">
        <v>4</v>
      </c>
      <c r="G1380" t="s">
        <v>193</v>
      </c>
      <c r="H1380" t="s">
        <v>225</v>
      </c>
      <c r="I1380" s="10">
        <f>(C1380-VLOOKUP(G1380,Riders!$A$2:$E$7777,4,FALSE))/365</f>
        <v>29.624657534246577</v>
      </c>
      <c r="J1380">
        <v>14</v>
      </c>
      <c r="K1380">
        <v>2</v>
      </c>
      <c r="L1380" s="15">
        <v>10.241</v>
      </c>
      <c r="M1380" s="126">
        <f>IF(L1380="","",3.6*200/(L1380))</f>
        <v>70.305634215408659</v>
      </c>
      <c r="P1380" s="126" t="str">
        <f>IF(O1380="","",3.6*200/(O1380))</f>
        <v/>
      </c>
      <c r="S1380" s="126" t="str">
        <f>IF(R1380="","",3.6*200/(R1380))</f>
        <v/>
      </c>
    </row>
    <row r="1381" spans="1:19">
      <c r="A1381" s="1" t="s">
        <v>160</v>
      </c>
      <c r="B1381" s="1">
        <v>2018</v>
      </c>
      <c r="C1381" s="76">
        <v>43401</v>
      </c>
      <c r="D1381" s="1" t="s">
        <v>64</v>
      </c>
      <c r="E1381" t="s">
        <v>536</v>
      </c>
      <c r="F1381">
        <v>5</v>
      </c>
      <c r="G1381" t="s">
        <v>217</v>
      </c>
      <c r="H1381" t="s">
        <v>226</v>
      </c>
      <c r="I1381" s="10">
        <f>(C1381-VLOOKUP(G1381,Riders!$A$2:$E$7777,4,FALSE))/365</f>
        <v>35.208219178082189</v>
      </c>
      <c r="J1381">
        <v>8</v>
      </c>
      <c r="K1381">
        <v>1</v>
      </c>
      <c r="L1381" s="15">
        <v>10.728</v>
      </c>
      <c r="M1381" s="126">
        <f>IF(L1381="","",3.6*200/(L1381))</f>
        <v>67.114093959731548</v>
      </c>
      <c r="P1381" s="126" t="str">
        <f>IF(O1381="","",3.6*200/(O1381))</f>
        <v/>
      </c>
      <c r="S1381" s="126" t="str">
        <f>IF(R1381="","",3.6*200/(R1381))</f>
        <v/>
      </c>
    </row>
    <row r="1382" spans="1:19">
      <c r="A1382" s="1" t="s">
        <v>160</v>
      </c>
      <c r="B1382" s="1">
        <v>2018</v>
      </c>
      <c r="C1382" s="76">
        <v>43401</v>
      </c>
      <c r="D1382" s="1" t="s">
        <v>64</v>
      </c>
      <c r="E1382" t="s">
        <v>536</v>
      </c>
      <c r="F1382">
        <v>5</v>
      </c>
      <c r="G1382" t="s">
        <v>181</v>
      </c>
      <c r="H1382" t="s">
        <v>32</v>
      </c>
      <c r="I1382" s="10">
        <f>(C1382-VLOOKUP(G1382,Riders!$A$2:$E$7777,4,FALSE))/365</f>
        <v>27.336986301369862</v>
      </c>
      <c r="J1382">
        <v>16</v>
      </c>
      <c r="K1382">
        <v>2</v>
      </c>
      <c r="L1382" s="15">
        <v>10.792</v>
      </c>
      <c r="M1382" s="126">
        <f>IF(L1382="","",3.6*200/(L1382))</f>
        <v>66.716085989621945</v>
      </c>
      <c r="P1382" s="126" t="str">
        <f>IF(O1382="","",3.6*200/(O1382))</f>
        <v/>
      </c>
      <c r="S1382" s="126" t="str">
        <f>IF(R1382="","",3.6*200/(R1382))</f>
        <v/>
      </c>
    </row>
    <row r="1383" spans="1:19">
      <c r="A1383" s="1" t="s">
        <v>160</v>
      </c>
      <c r="B1383" s="1">
        <v>2018</v>
      </c>
      <c r="C1383" s="76">
        <v>43401</v>
      </c>
      <c r="D1383" s="1" t="s">
        <v>64</v>
      </c>
      <c r="E1383" t="s">
        <v>536</v>
      </c>
      <c r="F1383">
        <v>7</v>
      </c>
      <c r="G1383" t="s">
        <v>195</v>
      </c>
      <c r="H1383" t="s">
        <v>196</v>
      </c>
      <c r="I1383" s="10">
        <f>(C1383-VLOOKUP(G1383,Riders!$A$2:$E$7777,4,FALSE))/365</f>
        <v>32.62191780821918</v>
      </c>
      <c r="J1383">
        <v>7</v>
      </c>
      <c r="K1383">
        <v>1</v>
      </c>
      <c r="L1383" s="15">
        <v>10.212999999999999</v>
      </c>
      <c r="M1383" s="126">
        <f>IF(L1383="","",3.6*200/(L1383))</f>
        <v>70.498384412023896</v>
      </c>
      <c r="P1383" s="126" t="str">
        <f>IF(O1383="","",3.6*200/(O1383))</f>
        <v/>
      </c>
      <c r="S1383" s="126" t="str">
        <f>IF(R1383="","",3.6*200/(R1383))</f>
        <v/>
      </c>
    </row>
    <row r="1384" spans="1:19">
      <c r="A1384" s="1" t="s">
        <v>160</v>
      </c>
      <c r="B1384" s="1">
        <v>2018</v>
      </c>
      <c r="C1384" s="76">
        <v>43401</v>
      </c>
      <c r="D1384" s="1" t="s">
        <v>64</v>
      </c>
      <c r="E1384" t="s">
        <v>536</v>
      </c>
      <c r="F1384">
        <v>7</v>
      </c>
      <c r="G1384" t="s">
        <v>200</v>
      </c>
      <c r="H1384" t="s">
        <v>44</v>
      </c>
      <c r="I1384" s="10">
        <f>(C1384-VLOOKUP(G1384,Riders!$A$2:$E$7777,4,FALSE))/365</f>
        <v>23.290410958904111</v>
      </c>
      <c r="J1384">
        <v>9</v>
      </c>
      <c r="K1384">
        <v>2</v>
      </c>
      <c r="L1384" s="15">
        <v>10.226999999999999</v>
      </c>
      <c r="M1384" s="126">
        <f>IF(L1384="","",3.6*200/(L1384))</f>
        <v>70.401877383396894</v>
      </c>
      <c r="P1384" s="126" t="str">
        <f>IF(O1384="","",3.6*200/(O1384))</f>
        <v/>
      </c>
      <c r="S1384" s="126" t="str">
        <f>IF(R1384="","",3.6*200/(R1384))</f>
        <v/>
      </c>
    </row>
    <row r="1385" spans="1:19">
      <c r="A1385" s="1" t="s">
        <v>160</v>
      </c>
      <c r="B1385" s="1">
        <v>2018</v>
      </c>
      <c r="C1385" s="76">
        <v>43401</v>
      </c>
      <c r="D1385" s="1" t="s">
        <v>64</v>
      </c>
      <c r="E1385" t="s">
        <v>536</v>
      </c>
      <c r="F1385">
        <v>8</v>
      </c>
      <c r="G1385" t="s">
        <v>255</v>
      </c>
      <c r="H1385" t="s">
        <v>30</v>
      </c>
      <c r="I1385" s="10">
        <f>(C1385-VLOOKUP(G1385,Riders!$A$2:$E$7777,4,FALSE))/365</f>
        <v>28.835616438356166</v>
      </c>
      <c r="J1385">
        <v>6</v>
      </c>
      <c r="K1385">
        <v>1</v>
      </c>
      <c r="L1385" s="15">
        <v>10.382</v>
      </c>
      <c r="M1385" s="126">
        <f>IF(L1385="","",3.6*200/(L1385))</f>
        <v>69.35079946060489</v>
      </c>
      <c r="P1385" s="126" t="str">
        <f>IF(O1385="","",3.6*200/(O1385))</f>
        <v/>
      </c>
      <c r="S1385" s="126" t="str">
        <f>IF(R1385="","",3.6*200/(R1385))</f>
        <v/>
      </c>
    </row>
    <row r="1386" spans="1:19">
      <c r="A1386" s="1" t="s">
        <v>160</v>
      </c>
      <c r="B1386" s="1">
        <v>2018</v>
      </c>
      <c r="C1386" s="76">
        <v>43401</v>
      </c>
      <c r="D1386" s="1" t="s">
        <v>64</v>
      </c>
      <c r="E1386" t="s">
        <v>536</v>
      </c>
      <c r="F1386">
        <v>8</v>
      </c>
      <c r="G1386" t="s">
        <v>337</v>
      </c>
      <c r="H1386" t="s">
        <v>26</v>
      </c>
      <c r="I1386" s="10">
        <f>(C1386-VLOOKUP(G1386,Riders!$A$2:$E$7777,4,FALSE))/365</f>
        <v>31.172602739726027</v>
      </c>
      <c r="J1386">
        <v>10</v>
      </c>
      <c r="K1386">
        <v>2</v>
      </c>
      <c r="L1386" s="15">
        <v>10.401</v>
      </c>
      <c r="M1386" s="126">
        <f>IF(L1386="","",3.6*200/(L1386))</f>
        <v>69.224113066051345</v>
      </c>
      <c r="P1386" s="126" t="str">
        <f>IF(O1386="","",3.6*200/(O1386))</f>
        <v/>
      </c>
      <c r="S1386" s="126" t="str">
        <f>IF(R1386="","",3.6*200/(R1386))</f>
        <v/>
      </c>
    </row>
    <row r="1387" spans="1:19">
      <c r="A1387" s="1" t="s">
        <v>160</v>
      </c>
      <c r="B1387" s="1">
        <v>2018</v>
      </c>
      <c r="C1387" s="76">
        <v>43401</v>
      </c>
      <c r="D1387" s="1" t="s">
        <v>64</v>
      </c>
      <c r="E1387" t="s">
        <v>536</v>
      </c>
      <c r="F1387">
        <v>6</v>
      </c>
      <c r="G1387" t="s">
        <v>106</v>
      </c>
      <c r="H1387" t="s">
        <v>107</v>
      </c>
      <c r="I1387" s="10">
        <f>(C1387-VLOOKUP(G1387,Riders!$A$2:$E$7777,4,FALSE))/365</f>
        <v>25.041095890410958</v>
      </c>
      <c r="J1387">
        <v>15</v>
      </c>
      <c r="K1387">
        <v>2</v>
      </c>
      <c r="L1387" s="15">
        <v>10.173</v>
      </c>
      <c r="M1387" s="126">
        <f>IF(L1387="","",3.6*200/(L1387))</f>
        <v>70.7755824240637</v>
      </c>
      <c r="P1387" s="126" t="str">
        <f>IF(O1387="","",3.6*200/(O1387))</f>
        <v/>
      </c>
      <c r="S1387" s="126" t="str">
        <f>IF(R1387="","",3.6*200/(R1387))</f>
        <v/>
      </c>
    </row>
    <row r="1388" spans="1:19">
      <c r="A1388" s="1" t="s">
        <v>160</v>
      </c>
      <c r="B1388" s="1">
        <v>2018</v>
      </c>
      <c r="C1388" s="76">
        <v>43401</v>
      </c>
      <c r="D1388" s="1" t="s">
        <v>64</v>
      </c>
      <c r="E1388" t="s">
        <v>537</v>
      </c>
      <c r="F1388">
        <v>3</v>
      </c>
      <c r="G1388" t="s">
        <v>1998</v>
      </c>
      <c r="H1388" t="s">
        <v>26</v>
      </c>
      <c r="I1388" s="10">
        <f>(C1388-VLOOKUP(G1388,Riders!$A$2:$E$7777,4,FALSE))/365</f>
        <v>33.761643835616439</v>
      </c>
      <c r="J1388">
        <v>5</v>
      </c>
      <c r="K1388">
        <v>2</v>
      </c>
      <c r="L1388" s="15">
        <v>10.442</v>
      </c>
      <c r="M1388" s="126">
        <f>IF(L1388="","",3.6*200/(L1388))</f>
        <v>68.952307986975669</v>
      </c>
      <c r="N1388">
        <v>2</v>
      </c>
      <c r="O1388">
        <v>10.526999999999999</v>
      </c>
      <c r="P1388" s="126">
        <f>IF(O1388="","",3.6*200/(O1388))</f>
        <v>68.395554288971226</v>
      </c>
      <c r="S1388" s="126" t="str">
        <f>IF(R1388="","",3.6*200/(R1388))</f>
        <v/>
      </c>
    </row>
    <row r="1389" spans="1:19">
      <c r="A1389" s="1" t="s">
        <v>160</v>
      </c>
      <c r="B1389" s="1">
        <v>2018</v>
      </c>
      <c r="C1389" s="76">
        <v>43401</v>
      </c>
      <c r="D1389" s="1" t="s">
        <v>64</v>
      </c>
      <c r="E1389" t="s">
        <v>537</v>
      </c>
      <c r="F1389">
        <v>1</v>
      </c>
      <c r="G1389" t="s">
        <v>104</v>
      </c>
      <c r="H1389" t="s">
        <v>100</v>
      </c>
      <c r="I1389" s="10">
        <f>(C1389-VLOOKUP(G1389,Riders!$A$2:$E$7777,4,FALSE))/365</f>
        <v>26.194520547945206</v>
      </c>
      <c r="J1389">
        <v>1</v>
      </c>
      <c r="K1389">
        <v>1</v>
      </c>
      <c r="L1389" s="15">
        <v>10.49</v>
      </c>
      <c r="M1389" s="126">
        <f>IF(L1389="","",3.6*200/(L1389))</f>
        <v>68.636796949475695</v>
      </c>
      <c r="N1389">
        <v>1</v>
      </c>
      <c r="O1389">
        <v>10.212999999999999</v>
      </c>
      <c r="P1389" s="126">
        <f>IF(O1389="","",3.6*200/(O1389))</f>
        <v>70.498384412023896</v>
      </c>
      <c r="S1389" s="126" t="str">
        <f>IF(R1389="","",3.6*200/(R1389))</f>
        <v/>
      </c>
    </row>
    <row r="1390" spans="1:19">
      <c r="A1390" s="1" t="s">
        <v>160</v>
      </c>
      <c r="B1390" s="1">
        <v>2018</v>
      </c>
      <c r="C1390" s="76">
        <v>43401</v>
      </c>
      <c r="D1390" s="1" t="s">
        <v>64</v>
      </c>
      <c r="E1390" t="s">
        <v>537</v>
      </c>
      <c r="F1390">
        <v>1</v>
      </c>
      <c r="G1390" t="s">
        <v>255</v>
      </c>
      <c r="H1390" t="s">
        <v>30</v>
      </c>
      <c r="I1390" s="10">
        <f>(C1390-VLOOKUP(G1390,Riders!$A$2:$E$7777,4,FALSE))/365</f>
        <v>28.835616438356166</v>
      </c>
      <c r="J1390">
        <v>6</v>
      </c>
      <c r="K1390">
        <v>2</v>
      </c>
      <c r="L1390" s="15">
        <v>10.568</v>
      </c>
      <c r="M1390" s="126">
        <f>IF(L1390="","",3.6*200/(L1390))</f>
        <v>68.130204390613173</v>
      </c>
      <c r="N1390">
        <v>2</v>
      </c>
      <c r="O1390">
        <v>10.254</v>
      </c>
      <c r="P1390" s="126">
        <f>IF(O1390="","",3.6*200/(O1390))</f>
        <v>70.216500877706267</v>
      </c>
      <c r="S1390" s="126" t="str">
        <f>IF(R1390="","",3.6*200/(R1390))</f>
        <v/>
      </c>
    </row>
    <row r="1391" spans="1:19">
      <c r="A1391" s="1" t="s">
        <v>160</v>
      </c>
      <c r="B1391" s="1">
        <v>2018</v>
      </c>
      <c r="C1391" s="76">
        <v>43401</v>
      </c>
      <c r="D1391" s="1" t="s">
        <v>64</v>
      </c>
      <c r="E1391" t="s">
        <v>537</v>
      </c>
      <c r="F1391">
        <v>2</v>
      </c>
      <c r="G1391" t="s">
        <v>90</v>
      </c>
      <c r="H1391" t="s">
        <v>22</v>
      </c>
      <c r="I1391" s="10">
        <f>(C1391-VLOOKUP(G1391,Riders!$A$2:$E$7777,4,FALSE))/365</f>
        <v>21.638356164383563</v>
      </c>
      <c r="J1391">
        <v>2</v>
      </c>
      <c r="K1391">
        <v>1</v>
      </c>
      <c r="L1391" s="15">
        <v>10.221</v>
      </c>
      <c r="M1391" s="126">
        <f>IF(L1391="","",3.6*200/(L1391))</f>
        <v>70.443205165835039</v>
      </c>
      <c r="N1391">
        <v>1</v>
      </c>
      <c r="O1391">
        <v>10.164999999999999</v>
      </c>
      <c r="P1391" s="126">
        <f>IF(O1391="","",3.6*200/(O1391))</f>
        <v>70.831283817019184</v>
      </c>
      <c r="S1391" s="126" t="str">
        <f>IF(R1391="","",3.6*200/(R1391))</f>
        <v/>
      </c>
    </row>
    <row r="1392" spans="1:19">
      <c r="A1392" s="1" t="s">
        <v>160</v>
      </c>
      <c r="B1392" s="1">
        <v>2018</v>
      </c>
      <c r="C1392" s="76">
        <v>43401</v>
      </c>
      <c r="D1392" s="1" t="s">
        <v>64</v>
      </c>
      <c r="E1392" t="s">
        <v>537</v>
      </c>
      <c r="F1392">
        <v>2</v>
      </c>
      <c r="G1392" t="s">
        <v>195</v>
      </c>
      <c r="H1392" t="s">
        <v>196</v>
      </c>
      <c r="I1392" s="10">
        <f>(C1392-VLOOKUP(G1392,Riders!$A$2:$E$7777,4,FALSE))/365</f>
        <v>32.62191780821918</v>
      </c>
      <c r="J1392">
        <v>7</v>
      </c>
      <c r="K1392">
        <v>2</v>
      </c>
      <c r="L1392" s="15">
        <v>10.268000000000001</v>
      </c>
      <c r="M1392" s="126">
        <f>IF(L1392="","",3.6*200/(L1392))</f>
        <v>70.120763537202961</v>
      </c>
      <c r="N1392">
        <v>2</v>
      </c>
      <c r="O1392">
        <v>10.257</v>
      </c>
      <c r="P1392" s="126">
        <f>IF(O1392="","",3.6*200/(O1392))</f>
        <v>70.195963732085403</v>
      </c>
      <c r="S1392" s="126" t="str">
        <f>IF(R1392="","",3.6*200/(R1392))</f>
        <v/>
      </c>
    </row>
    <row r="1393" spans="1:19">
      <c r="A1393" s="1" t="s">
        <v>160</v>
      </c>
      <c r="B1393" s="1">
        <v>2018</v>
      </c>
      <c r="C1393" s="76">
        <v>43401</v>
      </c>
      <c r="D1393" s="1" t="s">
        <v>64</v>
      </c>
      <c r="E1393" t="s">
        <v>537</v>
      </c>
      <c r="F1393">
        <v>3</v>
      </c>
      <c r="G1393" t="s">
        <v>21</v>
      </c>
      <c r="H1393" t="s">
        <v>22</v>
      </c>
      <c r="I1393" s="10">
        <f>(C1393-VLOOKUP(G1393,Riders!$A$2:$E$7777,4,FALSE))/365</f>
        <v>25.635616438356163</v>
      </c>
      <c r="J1393">
        <v>3</v>
      </c>
      <c r="K1393">
        <v>1</v>
      </c>
      <c r="L1393" s="15">
        <v>10.209</v>
      </c>
      <c r="M1393" s="126">
        <f>IF(L1393="","",3.6*200/(L1393))</f>
        <v>70.526006464883935</v>
      </c>
      <c r="N1393">
        <v>1</v>
      </c>
      <c r="O1393">
        <v>10.045</v>
      </c>
      <c r="P1393" s="126">
        <f>IF(O1393="","",3.6*200/(O1393))</f>
        <v>71.677451468392235</v>
      </c>
      <c r="S1393" s="126" t="str">
        <f>IF(R1393="","",3.6*200/(R1393))</f>
        <v/>
      </c>
    </row>
    <row r="1394" spans="1:19">
      <c r="A1394" s="1" t="s">
        <v>160</v>
      </c>
      <c r="B1394" s="1">
        <v>2018</v>
      </c>
      <c r="C1394" s="76">
        <v>43401</v>
      </c>
      <c r="D1394" s="1" t="s">
        <v>64</v>
      </c>
      <c r="E1394" t="s">
        <v>537</v>
      </c>
      <c r="F1394">
        <v>4</v>
      </c>
      <c r="G1394" t="s">
        <v>240</v>
      </c>
      <c r="H1394" t="s">
        <v>100</v>
      </c>
      <c r="I1394" s="10">
        <f>(C1394-VLOOKUP(G1394,Riders!$A$2:$E$7777,4,FALSE))/365</f>
        <v>25.668493150684931</v>
      </c>
      <c r="J1394">
        <v>4</v>
      </c>
      <c r="K1394">
        <v>1</v>
      </c>
      <c r="L1394" s="15">
        <v>10.384</v>
      </c>
      <c r="M1394" s="126">
        <f>IF(L1394="","",3.6*200/(L1394))</f>
        <v>69.337442218798145</v>
      </c>
      <c r="N1394">
        <v>1</v>
      </c>
      <c r="O1394">
        <v>10.784000000000001</v>
      </c>
      <c r="P1394" s="126">
        <f>IF(O1394="","",3.6*200/(O1394))</f>
        <v>66.765578635014833</v>
      </c>
      <c r="S1394" s="126" t="str">
        <f>IF(R1394="","",3.6*200/(R1394))</f>
        <v/>
      </c>
    </row>
    <row r="1395" spans="1:19">
      <c r="A1395" s="1" t="s">
        <v>160</v>
      </c>
      <c r="B1395" s="1">
        <v>2018</v>
      </c>
      <c r="C1395" s="76">
        <v>43401</v>
      </c>
      <c r="D1395" s="1" t="s">
        <v>64</v>
      </c>
      <c r="E1395" t="s">
        <v>537</v>
      </c>
      <c r="F1395">
        <v>4</v>
      </c>
      <c r="G1395" t="s">
        <v>217</v>
      </c>
      <c r="H1395" t="s">
        <v>226</v>
      </c>
      <c r="I1395" s="10">
        <f>(C1395-VLOOKUP(G1395,Riders!$A$2:$E$7777,4,FALSE))/365</f>
        <v>35.208219178082189</v>
      </c>
      <c r="J1395">
        <v>8</v>
      </c>
      <c r="K1395">
        <v>2</v>
      </c>
      <c r="L1395" s="15">
        <v>11.157</v>
      </c>
      <c r="M1395" s="126">
        <f>IF(L1395="","",3.6*200/(L1395))</f>
        <v>64.533476741059431</v>
      </c>
      <c r="N1395">
        <v>2</v>
      </c>
      <c r="O1395">
        <v>10.88</v>
      </c>
      <c r="P1395" s="126">
        <f>IF(O1395="","",3.6*200/(O1395))</f>
        <v>66.17647058823529</v>
      </c>
      <c r="S1395" s="126" t="str">
        <f>IF(R1395="","",3.6*200/(R1395))</f>
        <v/>
      </c>
    </row>
    <row r="1396" spans="1:19">
      <c r="A1396" s="1" t="s">
        <v>160</v>
      </c>
      <c r="B1396" s="1">
        <v>2018</v>
      </c>
      <c r="C1396" s="76">
        <v>43401</v>
      </c>
      <c r="D1396" s="1" t="s">
        <v>64</v>
      </c>
      <c r="E1396" t="s">
        <v>538</v>
      </c>
      <c r="F1396">
        <v>1</v>
      </c>
      <c r="G1396" t="s">
        <v>104</v>
      </c>
      <c r="H1396" t="s">
        <v>100</v>
      </c>
      <c r="I1396" s="10">
        <f>(C1396-VLOOKUP(G1396,Riders!$A$2:$E$7777,4,FALSE))/365</f>
        <v>26.194520547945206</v>
      </c>
      <c r="J1396">
        <v>1</v>
      </c>
      <c r="K1396">
        <v>1</v>
      </c>
      <c r="L1396" s="15">
        <v>10.218</v>
      </c>
      <c r="M1396" s="126">
        <f>IF(L1396="","",3.6*200/(L1396))</f>
        <v>70.463887257780385</v>
      </c>
      <c r="P1396" s="126" t="str">
        <f>IF(O1396="","",3.6*200/(O1396))</f>
        <v/>
      </c>
      <c r="S1396" s="126" t="str">
        <f>IF(R1396="","",3.6*200/(R1396))</f>
        <v/>
      </c>
    </row>
    <row r="1397" spans="1:19">
      <c r="A1397" s="1" t="s">
        <v>160</v>
      </c>
      <c r="B1397" s="1">
        <v>2018</v>
      </c>
      <c r="C1397" s="76">
        <v>43401</v>
      </c>
      <c r="D1397" s="1" t="s">
        <v>64</v>
      </c>
      <c r="E1397" t="s">
        <v>538</v>
      </c>
      <c r="F1397">
        <v>1</v>
      </c>
      <c r="G1397" t="s">
        <v>240</v>
      </c>
      <c r="H1397" t="s">
        <v>100</v>
      </c>
      <c r="I1397" s="10">
        <f>(C1397-VLOOKUP(G1397,Riders!$A$2:$E$7777,4,FALSE))/365</f>
        <v>25.668493150684931</v>
      </c>
      <c r="J1397">
        <v>4</v>
      </c>
      <c r="K1397">
        <v>2</v>
      </c>
      <c r="L1397" s="15">
        <v>10.246</v>
      </c>
      <c r="M1397" s="126">
        <f>IF(L1397="","",3.6*200/(L1397))</f>
        <v>70.271325395276207</v>
      </c>
      <c r="P1397" s="126" t="str">
        <f>IF(O1397="","",3.6*200/(O1397))</f>
        <v/>
      </c>
      <c r="S1397" s="126" t="str">
        <f>IF(R1397="","",3.6*200/(R1397))</f>
        <v/>
      </c>
    </row>
    <row r="1398" spans="1:19">
      <c r="A1398" s="1" t="s">
        <v>160</v>
      </c>
      <c r="B1398" s="1">
        <v>2018</v>
      </c>
      <c r="C1398" s="76">
        <v>43401</v>
      </c>
      <c r="D1398" s="1" t="s">
        <v>64</v>
      </c>
      <c r="E1398" t="s">
        <v>538</v>
      </c>
      <c r="F1398">
        <v>2</v>
      </c>
      <c r="G1398" t="s">
        <v>90</v>
      </c>
      <c r="H1398" t="s">
        <v>22</v>
      </c>
      <c r="I1398" s="10">
        <f>(C1398-VLOOKUP(G1398,Riders!$A$2:$E$7777,4,FALSE))/365</f>
        <v>21.638356164383563</v>
      </c>
      <c r="J1398">
        <v>2</v>
      </c>
      <c r="K1398">
        <v>1</v>
      </c>
      <c r="L1398" s="15">
        <v>10.194000000000001</v>
      </c>
      <c r="M1398" s="126">
        <f>IF(L1398="","",3.6*200/(L1398))</f>
        <v>70.629782224838138</v>
      </c>
      <c r="N1398">
        <v>1</v>
      </c>
      <c r="O1398">
        <v>10.208</v>
      </c>
      <c r="P1398" s="126">
        <f>IF(O1398="","",3.6*200/(O1398))</f>
        <v>70.532915360501562</v>
      </c>
      <c r="S1398" s="126" t="str">
        <f>IF(R1398="","",3.6*200/(R1398))</f>
        <v/>
      </c>
    </row>
    <row r="1399" spans="1:19">
      <c r="A1399" s="1" t="s">
        <v>160</v>
      </c>
      <c r="B1399" s="1">
        <v>2018</v>
      </c>
      <c r="C1399" s="76">
        <v>43401</v>
      </c>
      <c r="D1399" s="1" t="s">
        <v>64</v>
      </c>
      <c r="E1399" t="s">
        <v>538</v>
      </c>
      <c r="F1399">
        <v>2</v>
      </c>
      <c r="G1399" t="s">
        <v>21</v>
      </c>
      <c r="H1399" t="s">
        <v>22</v>
      </c>
      <c r="I1399" s="10">
        <f>(C1399-VLOOKUP(G1399,Riders!$A$2:$E$7777,4,FALSE))/365</f>
        <v>25.635616438356163</v>
      </c>
      <c r="J1399">
        <v>3</v>
      </c>
      <c r="K1399">
        <v>2</v>
      </c>
      <c r="L1399" s="15">
        <v>10.458</v>
      </c>
      <c r="M1399" s="126">
        <f>IF(L1399="","",3.6*200/(L1399))</f>
        <v>68.846815834767639</v>
      </c>
      <c r="N1399">
        <v>2</v>
      </c>
      <c r="O1399">
        <v>10.465</v>
      </c>
      <c r="P1399" s="126">
        <f>IF(O1399="","",3.6*200/(O1399))</f>
        <v>68.800764452938367</v>
      </c>
      <c r="S1399" s="126" t="str">
        <f>IF(R1399="","",3.6*200/(R1399))</f>
        <v/>
      </c>
    </row>
    <row r="1400" spans="1:19">
      <c r="A1400" s="1" t="s">
        <v>160</v>
      </c>
      <c r="B1400" s="1">
        <v>2018</v>
      </c>
      <c r="C1400" s="76">
        <v>43401</v>
      </c>
      <c r="D1400" s="1" t="s">
        <v>64</v>
      </c>
      <c r="E1400" t="s">
        <v>62</v>
      </c>
      <c r="F1400" t="s">
        <v>539</v>
      </c>
      <c r="G1400" t="s">
        <v>104</v>
      </c>
      <c r="H1400" t="s">
        <v>100</v>
      </c>
      <c r="I1400" s="10">
        <f>(C1400-VLOOKUP(G1400,Riders!$A$2:$E$7777,4,FALSE))/365</f>
        <v>26.194520547945206</v>
      </c>
      <c r="J1400">
        <v>1</v>
      </c>
      <c r="K1400">
        <v>2</v>
      </c>
      <c r="L1400" s="15">
        <v>10.013000000000002</v>
      </c>
      <c r="M1400" s="126">
        <f>IF(L1400="","",3.6*200/(L1400))</f>
        <v>71.906521522021364</v>
      </c>
      <c r="N1400">
        <v>1</v>
      </c>
      <c r="O1400">
        <v>10.085000000000001</v>
      </c>
      <c r="P1400" s="126">
        <f>IF(O1400="","",3.6*200/(O1400))</f>
        <v>71.393158155676744</v>
      </c>
      <c r="Q1400">
        <v>1</v>
      </c>
      <c r="R1400">
        <v>10.271000000000001</v>
      </c>
      <c r="S1400" s="126">
        <f>IF(R1400="","",3.6*200/(R1400))</f>
        <v>70.100282348359457</v>
      </c>
    </row>
    <row r="1401" spans="1:19">
      <c r="A1401" s="1" t="s">
        <v>160</v>
      </c>
      <c r="B1401" s="1">
        <v>2018</v>
      </c>
      <c r="C1401" s="76">
        <v>43401</v>
      </c>
      <c r="D1401" s="1" t="s">
        <v>64</v>
      </c>
      <c r="E1401" t="s">
        <v>62</v>
      </c>
      <c r="F1401" t="s">
        <v>539</v>
      </c>
      <c r="G1401" t="s">
        <v>90</v>
      </c>
      <c r="H1401" t="s">
        <v>22</v>
      </c>
      <c r="I1401" s="10">
        <f>(C1401-VLOOKUP(G1401,Riders!$A$2:$E$7777,4,FALSE))/365</f>
        <v>21.638356164383563</v>
      </c>
      <c r="J1401">
        <v>2</v>
      </c>
      <c r="K1401">
        <v>1</v>
      </c>
      <c r="L1401" s="15">
        <v>9.9120000000000008</v>
      </c>
      <c r="M1401" s="126">
        <f>IF(L1401="","",3.6*200/(L1401))</f>
        <v>72.63922518159805</v>
      </c>
      <c r="N1401">
        <v>2</v>
      </c>
      <c r="O1401">
        <v>10.125</v>
      </c>
      <c r="P1401" s="126">
        <f>IF(O1401="","",3.6*200/(O1401))</f>
        <v>71.111111111111114</v>
      </c>
      <c r="Q1401">
        <v>2</v>
      </c>
      <c r="R1401">
        <v>10.364000000000001</v>
      </c>
      <c r="S1401" s="126">
        <f>IF(R1401="","",3.6*200/(R1401))</f>
        <v>69.471246622925506</v>
      </c>
    </row>
    <row r="1402" spans="1:19">
      <c r="A1402" s="1" t="s">
        <v>160</v>
      </c>
      <c r="B1402" s="1">
        <v>2018</v>
      </c>
      <c r="C1402" s="76">
        <v>43401</v>
      </c>
      <c r="D1402" s="1" t="s">
        <v>64</v>
      </c>
      <c r="E1402" t="s">
        <v>62</v>
      </c>
      <c r="F1402" t="s">
        <v>540</v>
      </c>
      <c r="G1402" t="s">
        <v>21</v>
      </c>
      <c r="H1402" t="s">
        <v>22</v>
      </c>
      <c r="I1402" s="10">
        <f>(C1402-VLOOKUP(G1402,Riders!$A$2:$E$7777,4,FALSE))/365</f>
        <v>25.635616438356163</v>
      </c>
      <c r="J1402">
        <v>3</v>
      </c>
      <c r="K1402">
        <v>1</v>
      </c>
      <c r="L1402" s="15">
        <v>10</v>
      </c>
      <c r="M1402" s="126">
        <f>IF(L1402="","",3.6*200/(L1402))</f>
        <v>72</v>
      </c>
      <c r="N1402">
        <v>1</v>
      </c>
      <c r="O1402">
        <v>9.9559999999999995</v>
      </c>
      <c r="P1402" s="126">
        <f>IF(O1402="","",3.6*200/(O1402))</f>
        <v>72.318200080353563</v>
      </c>
      <c r="S1402" s="126" t="str">
        <f>IF(R1402="","",3.6*200/(R1402))</f>
        <v/>
      </c>
    </row>
    <row r="1403" spans="1:19">
      <c r="A1403" s="1" t="s">
        <v>160</v>
      </c>
      <c r="B1403" s="1">
        <v>2018</v>
      </c>
      <c r="C1403" s="76">
        <v>43401</v>
      </c>
      <c r="D1403" s="1" t="s">
        <v>64</v>
      </c>
      <c r="E1403" t="s">
        <v>62</v>
      </c>
      <c r="F1403" t="s">
        <v>540</v>
      </c>
      <c r="G1403" t="s">
        <v>240</v>
      </c>
      <c r="H1403" t="s">
        <v>100</v>
      </c>
      <c r="I1403" s="10">
        <f>(C1403-VLOOKUP(G1403,Riders!$A$2:$E$7777,4,FALSE))/365</f>
        <v>25.668493150684931</v>
      </c>
      <c r="J1403">
        <v>4</v>
      </c>
      <c r="K1403">
        <v>2</v>
      </c>
      <c r="L1403" s="15">
        <v>10.044</v>
      </c>
      <c r="M1403" s="126">
        <f>IF(L1403="","",3.6*200/(L1403))</f>
        <v>71.68458781362007</v>
      </c>
      <c r="N1403">
        <v>2</v>
      </c>
      <c r="O1403">
        <v>10.700999999999999</v>
      </c>
      <c r="P1403" s="126">
        <f>IF(O1403="","",3.6*200/(O1403))</f>
        <v>67.283431455004219</v>
      </c>
      <c r="S1403" s="126" t="str">
        <f>IF(R1403="","",3.6*200/(R1403))</f>
        <v/>
      </c>
    </row>
  </sheetData>
  <autoFilter ref="A1:S1403" xr:uid="{FDAE37D4-BBF6-44D2-B247-34646AA6BF41}">
    <sortState xmlns:xlrd2="http://schemas.microsoft.com/office/spreadsheetml/2017/richdata2" ref="A2:S1403">
      <sortCondition descending="1" ref="C1:C1403"/>
    </sortState>
  </autoFilter>
  <phoneticPr fontId="2" type="noConversion"/>
  <conditionalFormatting sqref="M1323:M1403 M2:M13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403 G1348:H1351 E1348:F1403 J2:K1403 A1404:K2000">
    <cfRule type="expression" dxfId="323" priority="48">
      <formula>$E2="F"</formula>
    </cfRule>
    <cfRule type="expression" dxfId="322" priority="49">
      <formula>$E2="SF"</formula>
    </cfRule>
    <cfRule type="expression" dxfId="321" priority="50">
      <formula>$E2="QF"</formula>
    </cfRule>
    <cfRule type="expression" dxfId="320" priority="51">
      <formula>$E2="R8"</formula>
    </cfRule>
    <cfRule type="expression" dxfId="319" priority="52">
      <formula>$E2="R16"</formula>
    </cfRule>
  </conditionalFormatting>
  <conditionalFormatting sqref="A806:D861">
    <cfRule type="expression" dxfId="318" priority="46">
      <formula>$E806="F"</formula>
    </cfRule>
    <cfRule type="expression" dxfId="317" priority="47">
      <formula>$E806="Q"</formula>
    </cfRule>
  </conditionalFormatting>
  <conditionalFormatting sqref="A862:B917 D862:D917">
    <cfRule type="expression" dxfId="316" priority="44">
      <formula>$E862="F"</formula>
    </cfRule>
    <cfRule type="expression" dxfId="315" priority="45">
      <formula>$E862="Q"</formula>
    </cfRule>
  </conditionalFormatting>
  <conditionalFormatting sqref="F922:F937">
    <cfRule type="expression" dxfId="314" priority="1547">
      <formula>$E918="F"</formula>
    </cfRule>
    <cfRule type="expression" dxfId="313" priority="1548">
      <formula>$E918="SF"</formula>
    </cfRule>
    <cfRule type="expression" dxfId="312" priority="1549">
      <formula>$E918="QF"</formula>
    </cfRule>
    <cfRule type="expression" dxfId="311" priority="1550">
      <formula>$E918="R8"</formula>
    </cfRule>
    <cfRule type="expression" dxfId="310" priority="1551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2">
      <formula>$E918="F"</formula>
    </cfRule>
    <cfRule type="expression" dxfId="308" priority="43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0">
      <formula>$E919="F"</formula>
    </cfRule>
    <cfRule type="expression" dxfId="306" priority="41">
      <formula>$E919="Q"</formula>
    </cfRule>
  </conditionalFormatting>
  <conditionalFormatting sqref="A970:B1025 D970:D1025">
    <cfRule type="expression" dxfId="305" priority="38">
      <formula>$E970="F"</formula>
    </cfRule>
    <cfRule type="expression" dxfId="304" priority="39">
      <formula>$E970="Q"</formula>
    </cfRule>
  </conditionalFormatting>
  <conditionalFormatting sqref="D1026:D1081">
    <cfRule type="expression" dxfId="303" priority="36">
      <formula>#REF!="F"</formula>
    </cfRule>
    <cfRule type="expression" dxfId="302" priority="37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34">
      <formula>#REF!="F"</formula>
    </cfRule>
    <cfRule type="expression" dxfId="300" priority="35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2">
      <formula>#REF!="F"</formula>
    </cfRule>
    <cfRule type="expression" dxfId="298" priority="33">
      <formula>#REF!="Q"</formula>
    </cfRule>
  </conditionalFormatting>
  <conditionalFormatting sqref="A1194:D1291">
    <cfRule type="expression" dxfId="297" priority="29">
      <formula>$E1194="R1"</formula>
    </cfRule>
    <cfRule type="expression" dxfId="296" priority="30">
      <formula>$E1194="F"</formula>
    </cfRule>
    <cfRule type="expression" dxfId="295" priority="31">
      <formula>$E1194="Q"</formula>
    </cfRule>
  </conditionalFormatting>
  <conditionalFormatting sqref="A1292:D1347">
    <cfRule type="expression" dxfId="294" priority="26">
      <formula>$E1292="R1"</formula>
    </cfRule>
    <cfRule type="expression" dxfId="293" priority="27">
      <formula>$E1292="F"</formula>
    </cfRule>
    <cfRule type="expression" dxfId="292" priority="28">
      <formula>$E1292="Q"</formula>
    </cfRule>
  </conditionalFormatting>
  <conditionalFormatting sqref="G1353:G1354">
    <cfRule type="expression" dxfId="291" priority="1932">
      <formula>$E1352="F"</formula>
    </cfRule>
    <cfRule type="expression" dxfId="290" priority="1933">
      <formula>$E1352="SF"</formula>
    </cfRule>
    <cfRule type="expression" dxfId="289" priority="1934">
      <formula>$E1352="QF"</formula>
    </cfRule>
    <cfRule type="expression" dxfId="288" priority="1935">
      <formula>$E1352="R8"</formula>
    </cfRule>
    <cfRule type="expression" dxfId="287" priority="1936">
      <formula>$E1352="R16"</formula>
    </cfRule>
  </conditionalFormatting>
  <conditionalFormatting sqref="P2:P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779"/>
  <sheetViews>
    <sheetView zoomScale="70" zoomScaleNormal="70" workbookViewId="0">
      <pane ySplit="1" topLeftCell="A407" activePane="bottomLeft" state="frozen"/>
      <selection pane="bottomLeft" activeCell="K415" sqref="K415"/>
    </sheetView>
  </sheetViews>
  <sheetFormatPr defaultRowHeight="14.5"/>
  <cols>
    <col min="1" max="1" width="12.36328125" bestFit="1" customWidth="1"/>
    <col min="2" max="2" width="7.6328125" bestFit="1" customWidth="1"/>
    <col min="3" max="3" width="10.453125" style="9" bestFit="1" customWidth="1"/>
    <col min="4" max="4" width="8.6328125" bestFit="1" customWidth="1"/>
    <col min="5" max="5" width="7.90625" bestFit="1" customWidth="1"/>
    <col min="6" max="6" width="8.54296875" bestFit="1" customWidth="1"/>
    <col min="7" max="7" width="9.26953125" bestFit="1" customWidth="1"/>
    <col min="8" max="8" width="34.1796875" bestFit="1" customWidth="1"/>
    <col min="9" max="9" width="10.453125" bestFit="1" customWidth="1"/>
    <col min="10" max="10" width="11.81640625" bestFit="1" customWidth="1"/>
    <col min="11" max="11" width="12.81640625" bestFit="1" customWidth="1"/>
    <col min="12" max="12" width="8" bestFit="1" customWidth="1"/>
    <col min="13" max="13" width="8.36328125" bestFit="1" customWidth="1"/>
    <col min="14" max="14" width="12.1796875" bestFit="1" customWidth="1"/>
    <col min="15" max="15" width="12.54296875" bestFit="1" customWidth="1"/>
    <col min="16" max="16" width="11.81640625" bestFit="1" customWidth="1"/>
    <col min="17" max="17" width="6.81640625" bestFit="1" customWidth="1"/>
    <col min="18" max="18" width="8.90625" bestFit="1" customWidth="1"/>
    <col min="19" max="19" width="15.54296875" bestFit="1" customWidth="1"/>
    <col min="20" max="20" width="15.26953125" bestFit="1" customWidth="1"/>
  </cols>
  <sheetData>
    <row r="1" spans="1:20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9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 s="10">
        <f>(C2-VLOOKUP(H2,Riders!$A$2:$E$7777,4,FALSE))/365</f>
        <v>27.336986301369862</v>
      </c>
      <c r="K2">
        <v>16</v>
      </c>
      <c r="L2">
        <v>1</v>
      </c>
      <c r="M2">
        <v>10.178000000000001</v>
      </c>
      <c r="N2" s="29">
        <f>IF(OR(M2="REL",M2="",M2="DNS",M2="DSQ"),"",3.6*200/M2)</f>
        <v>70.74081351935547</v>
      </c>
      <c r="O2">
        <v>9</v>
      </c>
      <c r="P2">
        <v>15.054</v>
      </c>
      <c r="Q2">
        <v>29.396000000000001</v>
      </c>
      <c r="R2">
        <v>7.1710000000000003</v>
      </c>
      <c r="S2">
        <v>1</v>
      </c>
      <c r="T2" t="s">
        <v>1162</v>
      </c>
    </row>
    <row r="3" spans="1:20">
      <c r="A3" t="s">
        <v>160</v>
      </c>
      <c r="B3">
        <v>2018</v>
      </c>
      <c r="C3" s="9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 s="10">
        <f>(C3-VLOOKUP(H3,Riders!$A$2:$E$7777,4,FALSE))/365</f>
        <v>27.706849315068492</v>
      </c>
      <c r="K3">
        <v>17</v>
      </c>
      <c r="L3">
        <v>2</v>
      </c>
      <c r="M3">
        <v>10.225</v>
      </c>
      <c r="N3" s="29">
        <f t="shared" ref="N3:N66" si="0">IF(OR(M3="REL",M3="",M3="DNS",M3="DSQ"),"",3.6*200/M3)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  <c r="S3">
        <v>1</v>
      </c>
      <c r="T3" t="s">
        <v>1162</v>
      </c>
    </row>
    <row r="4" spans="1:20">
      <c r="A4" t="s">
        <v>160</v>
      </c>
      <c r="B4">
        <v>2018</v>
      </c>
      <c r="C4" s="9">
        <v>43401</v>
      </c>
      <c r="D4" t="s">
        <v>64</v>
      </c>
      <c r="E4" t="s">
        <v>533</v>
      </c>
      <c r="F4">
        <v>1</v>
      </c>
      <c r="G4">
        <v>2</v>
      </c>
      <c r="H4" t="s">
        <v>1998</v>
      </c>
      <c r="I4" t="s">
        <v>26</v>
      </c>
      <c r="J4" s="10">
        <f>(C4-VLOOKUP(H4,Riders!$A$2:$E$7777,4,FALSE))/365</f>
        <v>33.761643835616439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  <c r="S4">
        <v>1</v>
      </c>
      <c r="T4" t="s">
        <v>1162</v>
      </c>
    </row>
    <row r="5" spans="1:20">
      <c r="A5" t="s">
        <v>160</v>
      </c>
      <c r="B5">
        <v>2018</v>
      </c>
      <c r="C5" s="9">
        <v>43401</v>
      </c>
      <c r="D5" t="s">
        <v>64</v>
      </c>
      <c r="E5" t="s">
        <v>533</v>
      </c>
      <c r="F5">
        <v>1</v>
      </c>
      <c r="G5">
        <v>2</v>
      </c>
      <c r="H5" t="s">
        <v>57</v>
      </c>
      <c r="I5" t="s">
        <v>35</v>
      </c>
      <c r="J5" s="10">
        <f>(C5-VLOOKUP(H5,Riders!$A$2:$E$7777,4,FALSE))/365</f>
        <v>24.958904109589042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  <c r="S5">
        <v>1</v>
      </c>
      <c r="T5" t="s">
        <v>1162</v>
      </c>
    </row>
    <row r="6" spans="1:20">
      <c r="A6" t="s">
        <v>160</v>
      </c>
      <c r="B6">
        <v>2018</v>
      </c>
      <c r="C6" s="9">
        <v>43401</v>
      </c>
      <c r="D6" t="s">
        <v>64</v>
      </c>
      <c r="E6" t="s">
        <v>533</v>
      </c>
      <c r="F6">
        <v>1</v>
      </c>
      <c r="G6">
        <v>3</v>
      </c>
      <c r="H6" t="s">
        <v>200</v>
      </c>
      <c r="I6" t="s">
        <v>44</v>
      </c>
      <c r="J6" s="10">
        <f>(C6-VLOOKUP(H6,Riders!$A$2:$E$7777,4,FALSE))/365</f>
        <v>23.290410958904111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  <c r="S6">
        <v>1</v>
      </c>
      <c r="T6" t="s">
        <v>1162</v>
      </c>
    </row>
    <row r="7" spans="1:20">
      <c r="A7" t="s">
        <v>160</v>
      </c>
      <c r="B7">
        <v>2018</v>
      </c>
      <c r="C7" s="9">
        <v>43401</v>
      </c>
      <c r="D7" t="s">
        <v>64</v>
      </c>
      <c r="E7" t="s">
        <v>533</v>
      </c>
      <c r="F7">
        <v>1</v>
      </c>
      <c r="G7">
        <v>3</v>
      </c>
      <c r="H7" t="s">
        <v>172</v>
      </c>
      <c r="I7" t="s">
        <v>35</v>
      </c>
      <c r="J7" s="10">
        <f>(C7-VLOOKUP(H7,Riders!$A$2:$E$7777,4,FALSE))/365</f>
        <v>28.468493150684932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  <c r="S7">
        <v>1</v>
      </c>
      <c r="T7" t="s">
        <v>1162</v>
      </c>
    </row>
    <row r="8" spans="1:20">
      <c r="A8" t="s">
        <v>160</v>
      </c>
      <c r="B8">
        <v>2018</v>
      </c>
      <c r="C8" s="9">
        <v>43401</v>
      </c>
      <c r="D8" t="s">
        <v>64</v>
      </c>
      <c r="E8" t="s">
        <v>533</v>
      </c>
      <c r="F8">
        <v>1</v>
      </c>
      <c r="G8">
        <v>4</v>
      </c>
      <c r="H8" t="s">
        <v>337</v>
      </c>
      <c r="I8" t="s">
        <v>26</v>
      </c>
      <c r="J8" s="10">
        <f>(C8-VLOOKUP(H8,Riders!$A$2:$E$7777,4,FALSE))/365</f>
        <v>31.172602739726027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  <c r="S8">
        <v>1</v>
      </c>
      <c r="T8" t="s">
        <v>1162</v>
      </c>
    </row>
    <row r="9" spans="1:20">
      <c r="A9" t="s">
        <v>160</v>
      </c>
      <c r="B9">
        <v>2018</v>
      </c>
      <c r="C9" s="9">
        <v>43401</v>
      </c>
      <c r="D9" t="s">
        <v>64</v>
      </c>
      <c r="E9" t="s">
        <v>533</v>
      </c>
      <c r="F9">
        <v>1</v>
      </c>
      <c r="G9">
        <v>4</v>
      </c>
      <c r="H9" t="s">
        <v>27</v>
      </c>
      <c r="I9" t="s">
        <v>28</v>
      </c>
      <c r="J9" s="10">
        <f>(C9-VLOOKUP(H9,Riders!$A$2:$E$7777,4,FALSE))/365</f>
        <v>22.860273972602741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  <c r="S9">
        <v>1</v>
      </c>
      <c r="T9" t="s">
        <v>1162</v>
      </c>
    </row>
    <row r="10" spans="1:20">
      <c r="A10" t="s">
        <v>160</v>
      </c>
      <c r="B10">
        <v>2018</v>
      </c>
      <c r="C10" s="9">
        <v>43401</v>
      </c>
      <c r="D10" t="s">
        <v>64</v>
      </c>
      <c r="E10" t="s">
        <v>533</v>
      </c>
      <c r="F10">
        <v>1</v>
      </c>
      <c r="G10">
        <v>5</v>
      </c>
      <c r="H10" t="s">
        <v>255</v>
      </c>
      <c r="I10" t="s">
        <v>30</v>
      </c>
      <c r="J10" s="10">
        <f>(C10-VLOOKUP(H10,Riders!$A$2:$E$7777,4,FALSE))/365</f>
        <v>28.835616438356166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15.054</v>
      </c>
      <c r="Q10">
        <v>29.396000000000001</v>
      </c>
      <c r="R10">
        <v>7.1710000000000003</v>
      </c>
      <c r="S10">
        <v>1</v>
      </c>
      <c r="T10" t="s">
        <v>1162</v>
      </c>
    </row>
    <row r="11" spans="1:20">
      <c r="A11" t="s">
        <v>160</v>
      </c>
      <c r="B11">
        <v>2018</v>
      </c>
      <c r="C11" s="9">
        <v>43401</v>
      </c>
      <c r="D11" t="s">
        <v>64</v>
      </c>
      <c r="E11" t="s">
        <v>533</v>
      </c>
      <c r="F11">
        <v>1</v>
      </c>
      <c r="G11">
        <v>5</v>
      </c>
      <c r="H11" t="s">
        <v>165</v>
      </c>
      <c r="I11" t="s">
        <v>44</v>
      </c>
      <c r="J11" s="10">
        <f>(C11-VLOOKUP(H11,Riders!$A$2:$E$7777,4,FALSE))/365</f>
        <v>28.82191780821918</v>
      </c>
      <c r="K11">
        <v>25</v>
      </c>
      <c r="L11">
        <v>2</v>
      </c>
      <c r="M11" t="s">
        <v>534</v>
      </c>
      <c r="N11" s="29" t="str">
        <f t="shared" si="0"/>
        <v/>
      </c>
      <c r="O11">
        <v>9</v>
      </c>
      <c r="P11">
        <v>6.2619999999999898</v>
      </c>
      <c r="Q11">
        <v>20.603999999999999</v>
      </c>
      <c r="R11">
        <v>7.1710000000000003</v>
      </c>
      <c r="S11">
        <v>1</v>
      </c>
      <c r="T11" t="s">
        <v>1162</v>
      </c>
    </row>
    <row r="12" spans="1:20">
      <c r="A12" t="s">
        <v>160</v>
      </c>
      <c r="B12">
        <v>2018</v>
      </c>
      <c r="C12" s="9">
        <v>43401</v>
      </c>
      <c r="D12" t="s">
        <v>64</v>
      </c>
      <c r="E12" t="s">
        <v>533</v>
      </c>
      <c r="F12">
        <v>1</v>
      </c>
      <c r="G12">
        <v>6</v>
      </c>
      <c r="H12" t="s">
        <v>195</v>
      </c>
      <c r="I12" t="s">
        <v>196</v>
      </c>
      <c r="J12" s="10">
        <f>(C12-VLOOKUP(H12,Riders!$A$2:$E$7777,4,FALSE))/365</f>
        <v>32.62191780821918</v>
      </c>
      <c r="K12">
        <v>7</v>
      </c>
      <c r="L12">
        <v>1</v>
      </c>
      <c r="M12">
        <v>10.236000000000001</v>
      </c>
      <c r="N12" s="29">
        <f t="shared" si="0"/>
        <v>70.339976553341145</v>
      </c>
      <c r="O12">
        <v>9</v>
      </c>
      <c r="P12">
        <v>15.054</v>
      </c>
      <c r="Q12">
        <v>29.396000000000001</v>
      </c>
      <c r="R12">
        <v>7.1710000000000003</v>
      </c>
      <c r="S12">
        <v>1</v>
      </c>
      <c r="T12" t="s">
        <v>1162</v>
      </c>
    </row>
    <row r="13" spans="1:20">
      <c r="A13" t="s">
        <v>160</v>
      </c>
      <c r="B13">
        <v>2018</v>
      </c>
      <c r="C13" s="9">
        <v>43401</v>
      </c>
      <c r="D13" t="s">
        <v>64</v>
      </c>
      <c r="E13" t="s">
        <v>533</v>
      </c>
      <c r="F13">
        <v>1</v>
      </c>
      <c r="G13">
        <v>6</v>
      </c>
      <c r="H13" t="s">
        <v>287</v>
      </c>
      <c r="I13" t="s">
        <v>205</v>
      </c>
      <c r="J13" s="10">
        <f>(C13-VLOOKUP(H13,Riders!$A$2:$E$7777,4,FALSE))/365</f>
        <v>36.230136986301368</v>
      </c>
      <c r="K13">
        <v>24</v>
      </c>
      <c r="L13">
        <v>2</v>
      </c>
      <c r="M13">
        <v>10.372</v>
      </c>
      <c r="N13" s="29">
        <f t="shared" si="0"/>
        <v>69.417662938681062</v>
      </c>
      <c r="O13">
        <v>9</v>
      </c>
      <c r="P13">
        <v>6.2619999999999898</v>
      </c>
      <c r="Q13">
        <v>20.603999999999999</v>
      </c>
      <c r="R13">
        <v>7.1710000000000003</v>
      </c>
      <c r="S13">
        <v>1</v>
      </c>
      <c r="T13" t="s">
        <v>1162</v>
      </c>
    </row>
    <row r="14" spans="1:20">
      <c r="A14" t="s">
        <v>160</v>
      </c>
      <c r="B14">
        <v>2018</v>
      </c>
      <c r="C14" s="9">
        <v>43401</v>
      </c>
      <c r="D14" t="s">
        <v>64</v>
      </c>
      <c r="E14" t="s">
        <v>533</v>
      </c>
      <c r="F14">
        <v>1</v>
      </c>
      <c r="G14">
        <v>7</v>
      </c>
      <c r="H14" t="s">
        <v>106</v>
      </c>
      <c r="I14" t="s">
        <v>107</v>
      </c>
      <c r="J14" s="10">
        <f>(C14-VLOOKUP(H14,Riders!$A$2:$E$7777,4,FALSE))/365</f>
        <v>25.041095890410958</v>
      </c>
      <c r="K14">
        <v>15</v>
      </c>
      <c r="L14">
        <v>1</v>
      </c>
      <c r="M14">
        <v>10.204000000000001</v>
      </c>
      <c r="N14" s="29">
        <f t="shared" si="0"/>
        <v>70.560564484515865</v>
      </c>
      <c r="O14">
        <v>9</v>
      </c>
      <c r="P14">
        <v>15.054</v>
      </c>
      <c r="Q14">
        <v>29.396000000000001</v>
      </c>
      <c r="R14">
        <v>7.1710000000000003</v>
      </c>
      <c r="S14">
        <v>1</v>
      </c>
      <c r="T14" t="s">
        <v>1162</v>
      </c>
    </row>
    <row r="15" spans="1:20">
      <c r="A15" t="s">
        <v>160</v>
      </c>
      <c r="B15">
        <v>2018</v>
      </c>
      <c r="C15" s="9">
        <v>43401</v>
      </c>
      <c r="D15" t="s">
        <v>64</v>
      </c>
      <c r="E15" t="s">
        <v>533</v>
      </c>
      <c r="F15">
        <v>1</v>
      </c>
      <c r="G15">
        <v>7</v>
      </c>
      <c r="H15" t="s">
        <v>211</v>
      </c>
      <c r="I15" t="s">
        <v>40</v>
      </c>
      <c r="J15" s="10">
        <f>(C15-VLOOKUP(H15,Riders!$A$2:$E$7777,4,FALSE))/365</f>
        <v>27.438356164383563</v>
      </c>
      <c r="K15">
        <v>18</v>
      </c>
      <c r="L15">
        <v>2</v>
      </c>
      <c r="M15">
        <v>10.224</v>
      </c>
      <c r="N15" s="29">
        <f t="shared" si="0"/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  <c r="S15">
        <v>1</v>
      </c>
      <c r="T15" t="s">
        <v>1162</v>
      </c>
    </row>
    <row r="16" spans="1:20">
      <c r="A16" t="s">
        <v>160</v>
      </c>
      <c r="B16">
        <v>2018</v>
      </c>
      <c r="C16" s="9">
        <v>43401</v>
      </c>
      <c r="D16" t="s">
        <v>64</v>
      </c>
      <c r="E16" t="s">
        <v>533</v>
      </c>
      <c r="F16">
        <v>1</v>
      </c>
      <c r="G16">
        <v>8</v>
      </c>
      <c r="H16" t="s">
        <v>217</v>
      </c>
      <c r="I16" t="s">
        <v>226</v>
      </c>
      <c r="J16" s="10">
        <f>(C16-VLOOKUP(H16,Riders!$A$2:$E$7777,4,FALSE))/365</f>
        <v>35.208219178082189</v>
      </c>
      <c r="K16">
        <v>8</v>
      </c>
      <c r="L16">
        <v>1</v>
      </c>
      <c r="M16">
        <v>10.179</v>
      </c>
      <c r="N16" s="29">
        <f t="shared" si="0"/>
        <v>70.733863837312114</v>
      </c>
      <c r="O16">
        <v>9</v>
      </c>
      <c r="P16">
        <v>15.054</v>
      </c>
      <c r="Q16">
        <v>29.396000000000001</v>
      </c>
      <c r="R16">
        <v>7.1710000000000003</v>
      </c>
      <c r="S16">
        <v>1</v>
      </c>
      <c r="T16" t="s">
        <v>1162</v>
      </c>
    </row>
    <row r="17" spans="1:20">
      <c r="A17" t="s">
        <v>160</v>
      </c>
      <c r="B17">
        <v>2018</v>
      </c>
      <c r="C17" s="9">
        <v>43401</v>
      </c>
      <c r="D17" t="s">
        <v>64</v>
      </c>
      <c r="E17" t="s">
        <v>533</v>
      </c>
      <c r="F17">
        <v>1</v>
      </c>
      <c r="G17">
        <v>8</v>
      </c>
      <c r="H17" t="s">
        <v>194</v>
      </c>
      <c r="I17" t="s">
        <v>50</v>
      </c>
      <c r="J17" s="10">
        <f>(C17-VLOOKUP(H17,Riders!$A$2:$E$7777,4,FALSE))/365</f>
        <v>30.832876712328765</v>
      </c>
      <c r="K17">
        <v>23</v>
      </c>
      <c r="L17">
        <v>2</v>
      </c>
      <c r="M17">
        <v>10.179</v>
      </c>
      <c r="N17" s="29">
        <f t="shared" si="0"/>
        <v>70.733863837312114</v>
      </c>
      <c r="O17">
        <v>9</v>
      </c>
      <c r="P17">
        <v>6.2619999999999898</v>
      </c>
      <c r="Q17">
        <v>20.603999999999999</v>
      </c>
      <c r="R17">
        <v>7.1710000000000003</v>
      </c>
      <c r="S17">
        <v>1</v>
      </c>
      <c r="T17" t="s">
        <v>1162</v>
      </c>
    </row>
    <row r="18" spans="1:20">
      <c r="A18" t="s">
        <v>160</v>
      </c>
      <c r="B18">
        <v>2018</v>
      </c>
      <c r="C18" s="9">
        <v>43401</v>
      </c>
      <c r="D18" t="s">
        <v>64</v>
      </c>
      <c r="E18" t="s">
        <v>533</v>
      </c>
      <c r="F18">
        <v>1</v>
      </c>
      <c r="G18">
        <v>9</v>
      </c>
      <c r="H18" t="s">
        <v>193</v>
      </c>
      <c r="I18" t="s">
        <v>225</v>
      </c>
      <c r="J18" s="10">
        <f>(C18-VLOOKUP(H18,Riders!$A$2:$E$7777,4,FALSE))/365</f>
        <v>29.624657534246577</v>
      </c>
      <c r="K18">
        <v>14</v>
      </c>
      <c r="L18">
        <v>1</v>
      </c>
      <c r="M18">
        <v>10.371</v>
      </c>
      <c r="N18" s="29">
        <f t="shared" si="0"/>
        <v>69.424356378362745</v>
      </c>
      <c r="O18">
        <v>9</v>
      </c>
      <c r="P18">
        <v>15.054</v>
      </c>
      <c r="Q18">
        <v>29.396000000000001</v>
      </c>
      <c r="R18">
        <v>7.1710000000000003</v>
      </c>
      <c r="S18">
        <v>1</v>
      </c>
      <c r="T18" t="s">
        <v>1162</v>
      </c>
    </row>
    <row r="19" spans="1:20">
      <c r="A19" t="s">
        <v>160</v>
      </c>
      <c r="B19">
        <v>2018</v>
      </c>
      <c r="C19" s="9">
        <v>43401</v>
      </c>
      <c r="D19" t="s">
        <v>64</v>
      </c>
      <c r="E19" t="s">
        <v>533</v>
      </c>
      <c r="F19">
        <v>1</v>
      </c>
      <c r="G19">
        <v>9</v>
      </c>
      <c r="H19" t="s">
        <v>309</v>
      </c>
      <c r="I19" t="s">
        <v>111</v>
      </c>
      <c r="J19" s="10">
        <f>(C19-VLOOKUP(H19,Riders!$A$2:$E$7777,4,FALSE))/365</f>
        <v>23.095890410958905</v>
      </c>
      <c r="K19">
        <v>19</v>
      </c>
      <c r="L19">
        <v>2</v>
      </c>
      <c r="M19">
        <v>10.388</v>
      </c>
      <c r="N19" s="29">
        <f t="shared" si="0"/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>
        <v>1</v>
      </c>
      <c r="T19" t="s">
        <v>1162</v>
      </c>
    </row>
    <row r="20" spans="1:20">
      <c r="A20" t="s">
        <v>160</v>
      </c>
      <c r="B20">
        <v>2018</v>
      </c>
      <c r="C20" s="9">
        <v>43401</v>
      </c>
      <c r="D20" t="s">
        <v>64</v>
      </c>
      <c r="E20" t="s">
        <v>533</v>
      </c>
      <c r="F20">
        <v>1</v>
      </c>
      <c r="G20">
        <v>10</v>
      </c>
      <c r="H20" t="s">
        <v>127</v>
      </c>
      <c r="I20" t="s">
        <v>33</v>
      </c>
      <c r="J20" s="10">
        <f>(C20-VLOOKUP(H20,Riders!$A$2:$E$7777,4,FALSE))/365</f>
        <v>27.304109589041097</v>
      </c>
      <c r="K20">
        <v>11</v>
      </c>
      <c r="L20">
        <v>1</v>
      </c>
      <c r="M20">
        <v>10.237</v>
      </c>
      <c r="N20" s="29">
        <f t="shared" si="0"/>
        <v>70.333105401973228</v>
      </c>
      <c r="O20">
        <v>9</v>
      </c>
      <c r="P20">
        <v>15.054</v>
      </c>
      <c r="Q20">
        <v>29.396000000000001</v>
      </c>
      <c r="R20">
        <v>7.1710000000000003</v>
      </c>
      <c r="S20">
        <v>1</v>
      </c>
      <c r="T20" t="s">
        <v>1162</v>
      </c>
    </row>
    <row r="21" spans="1:20">
      <c r="A21" t="s">
        <v>160</v>
      </c>
      <c r="B21">
        <v>2018</v>
      </c>
      <c r="C21" s="9">
        <v>43401</v>
      </c>
      <c r="D21" t="s">
        <v>64</v>
      </c>
      <c r="E21" t="s">
        <v>533</v>
      </c>
      <c r="F21">
        <v>1</v>
      </c>
      <c r="G21">
        <v>10</v>
      </c>
      <c r="H21" t="s">
        <v>237</v>
      </c>
      <c r="I21" t="s">
        <v>196</v>
      </c>
      <c r="J21" s="10">
        <f>(C21-VLOOKUP(H21,Riders!$A$2:$E$7777,4,FALSE))/365</f>
        <v>31.115068493150684</v>
      </c>
      <c r="K21">
        <v>22</v>
      </c>
      <c r="L21">
        <v>2</v>
      </c>
      <c r="M21">
        <v>10.46</v>
      </c>
      <c r="N21" s="29">
        <f t="shared" si="0"/>
        <v>68.833652007648183</v>
      </c>
      <c r="O21">
        <v>9</v>
      </c>
      <c r="P21">
        <v>6.2619999999999898</v>
      </c>
      <c r="Q21">
        <v>20.603999999999999</v>
      </c>
      <c r="R21">
        <v>7.1710000000000003</v>
      </c>
      <c r="S21">
        <v>1</v>
      </c>
      <c r="T21" t="s">
        <v>1162</v>
      </c>
    </row>
    <row r="22" spans="1:20">
      <c r="A22" t="s">
        <v>160</v>
      </c>
      <c r="B22">
        <v>2018</v>
      </c>
      <c r="C22" s="9">
        <v>43401</v>
      </c>
      <c r="D22" t="s">
        <v>64</v>
      </c>
      <c r="E22" t="s">
        <v>533</v>
      </c>
      <c r="F22">
        <v>1</v>
      </c>
      <c r="G22">
        <v>11</v>
      </c>
      <c r="H22" t="s">
        <v>259</v>
      </c>
      <c r="I22" t="s">
        <v>111</v>
      </c>
      <c r="J22" s="10">
        <f>(C22-VLOOKUP(H22,Riders!$A$2:$E$7777,4,FALSE))/365</f>
        <v>26.115068493150684</v>
      </c>
      <c r="K22">
        <v>12</v>
      </c>
      <c r="L22">
        <v>1</v>
      </c>
      <c r="M22">
        <v>10.255000000000001</v>
      </c>
      <c r="N22" s="29">
        <f t="shared" si="0"/>
        <v>70.209653827401269</v>
      </c>
      <c r="O22">
        <v>9</v>
      </c>
      <c r="P22">
        <v>15.054</v>
      </c>
      <c r="Q22">
        <v>29.396000000000001</v>
      </c>
      <c r="R22">
        <v>7.1710000000000003</v>
      </c>
      <c r="S22">
        <v>1</v>
      </c>
      <c r="T22" t="s">
        <v>1162</v>
      </c>
    </row>
    <row r="23" spans="1:20">
      <c r="A23" t="s">
        <v>160</v>
      </c>
      <c r="B23">
        <v>2018</v>
      </c>
      <c r="C23" s="9">
        <v>43401</v>
      </c>
      <c r="D23" t="s">
        <v>64</v>
      </c>
      <c r="E23" t="s">
        <v>533</v>
      </c>
      <c r="F23">
        <v>1</v>
      </c>
      <c r="G23">
        <v>11</v>
      </c>
      <c r="H23" t="s">
        <v>352</v>
      </c>
      <c r="I23" t="s">
        <v>28</v>
      </c>
      <c r="J23" s="10">
        <f>(C23-VLOOKUP(H23,Riders!$A$2:$E$7777,4,FALSE))/365</f>
        <v>27.12054794520548</v>
      </c>
      <c r="K23">
        <v>21</v>
      </c>
      <c r="L23">
        <v>2</v>
      </c>
      <c r="M23">
        <v>10.381</v>
      </c>
      <c r="N23" s="29">
        <f t="shared" si="0"/>
        <v>69.357480011559574</v>
      </c>
      <c r="O23">
        <v>9</v>
      </c>
      <c r="P23">
        <v>6.2619999999999898</v>
      </c>
      <c r="Q23">
        <v>20.603999999999999</v>
      </c>
      <c r="R23">
        <v>7.1710000000000003</v>
      </c>
      <c r="S23">
        <v>1</v>
      </c>
      <c r="T23" t="s">
        <v>1162</v>
      </c>
    </row>
    <row r="24" spans="1:20">
      <c r="A24" t="s">
        <v>160</v>
      </c>
      <c r="B24">
        <v>2018</v>
      </c>
      <c r="C24" s="9">
        <v>43401</v>
      </c>
      <c r="D24" t="s">
        <v>64</v>
      </c>
      <c r="E24" t="s">
        <v>533</v>
      </c>
      <c r="F24">
        <v>1</v>
      </c>
      <c r="G24">
        <v>12</v>
      </c>
      <c r="H24" t="s">
        <v>141</v>
      </c>
      <c r="I24" t="s">
        <v>93</v>
      </c>
      <c r="J24" s="10">
        <f>(C24-VLOOKUP(H24,Riders!$A$2:$E$7777,4,FALSE))/365</f>
        <v>23.56986301369863</v>
      </c>
      <c r="K24">
        <v>13</v>
      </c>
      <c r="L24">
        <v>1</v>
      </c>
      <c r="M24">
        <v>10.249000000000001</v>
      </c>
      <c r="N24" s="29">
        <f t="shared" si="0"/>
        <v>70.250756171333791</v>
      </c>
      <c r="O24">
        <v>9</v>
      </c>
      <c r="P24">
        <v>15.054</v>
      </c>
      <c r="Q24">
        <v>29.396000000000001</v>
      </c>
      <c r="R24">
        <v>7.1710000000000003</v>
      </c>
      <c r="S24">
        <v>1</v>
      </c>
      <c r="T24" t="s">
        <v>1162</v>
      </c>
    </row>
    <row r="25" spans="1:20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</v>
      </c>
      <c r="G25">
        <v>12</v>
      </c>
      <c r="H25" t="s">
        <v>219</v>
      </c>
      <c r="I25" t="s">
        <v>30</v>
      </c>
      <c r="J25" s="10">
        <f>(C25-VLOOKUP(H25,Riders!$A$2:$E$7777,4,FALSE))/365</f>
        <v>33.742465753424661</v>
      </c>
      <c r="K25">
        <v>20</v>
      </c>
      <c r="L25">
        <v>2</v>
      </c>
      <c r="M25">
        <v>10.273999999999999</v>
      </c>
      <c r="N25" s="29">
        <f t="shared" si="0"/>
        <v>70.079813120498358</v>
      </c>
      <c r="O25">
        <v>9</v>
      </c>
      <c r="P25">
        <v>6.2619999999999898</v>
      </c>
      <c r="Q25">
        <v>20.603999999999999</v>
      </c>
      <c r="R25">
        <v>7.1710000000000003</v>
      </c>
      <c r="S25">
        <v>1</v>
      </c>
      <c r="T25" t="s">
        <v>1162</v>
      </c>
    </row>
    <row r="26" spans="1:20">
      <c r="A26" t="s">
        <v>160</v>
      </c>
      <c r="B26">
        <v>2018</v>
      </c>
      <c r="C26" s="9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 s="10">
        <f>(C26-VLOOKUP(H26,Riders!$A$2:$E$7777,4,FALSE))/365</f>
        <v>26.194520547945206</v>
      </c>
      <c r="K26">
        <v>1</v>
      </c>
      <c r="L26">
        <v>1</v>
      </c>
      <c r="M26">
        <v>10.182</v>
      </c>
      <c r="N26" s="29">
        <f t="shared" si="0"/>
        <v>70.713022981732465</v>
      </c>
      <c r="O26">
        <v>9</v>
      </c>
      <c r="P26">
        <v>17.253</v>
      </c>
      <c r="Q26">
        <v>30.997</v>
      </c>
      <c r="R26">
        <v>6.8719999999999999</v>
      </c>
      <c r="S26">
        <v>2</v>
      </c>
      <c r="T26" t="s">
        <v>1162</v>
      </c>
    </row>
    <row r="27" spans="1:20">
      <c r="A27" t="s">
        <v>160</v>
      </c>
      <c r="B27">
        <v>2018</v>
      </c>
      <c r="C27" s="9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 s="10">
        <f>(C27-VLOOKUP(H27,Riders!$A$2:$E$7777,4,FALSE))/365</f>
        <v>23.56986301369863</v>
      </c>
      <c r="K27">
        <v>13</v>
      </c>
      <c r="L27">
        <v>2</v>
      </c>
      <c r="M27">
        <v>10.279</v>
      </c>
      <c r="N27" s="29">
        <f t="shared" si="0"/>
        <v>70.045724292246334</v>
      </c>
      <c r="O27">
        <v>15.054</v>
      </c>
      <c r="P27">
        <v>12.424999999999899</v>
      </c>
      <c r="Q27">
        <v>24.954999999999998</v>
      </c>
      <c r="R27">
        <v>6.2649999999999997</v>
      </c>
      <c r="S27">
        <v>1</v>
      </c>
      <c r="T27" t="s">
        <v>1162</v>
      </c>
    </row>
    <row r="28" spans="1:20">
      <c r="A28" t="s">
        <v>160</v>
      </c>
      <c r="B28">
        <v>2018</v>
      </c>
      <c r="C28" s="9">
        <v>43401</v>
      </c>
      <c r="D28" t="s">
        <v>64</v>
      </c>
      <c r="E28" t="s">
        <v>536</v>
      </c>
      <c r="F28">
        <v>1</v>
      </c>
      <c r="G28">
        <v>2</v>
      </c>
      <c r="H28" t="s">
        <v>90</v>
      </c>
      <c r="I28" t="s">
        <v>22</v>
      </c>
      <c r="J28" s="10">
        <f>(C28-VLOOKUP(H28,Riders!$A$2:$E$7777,4,FALSE))/365</f>
        <v>21.638356164383563</v>
      </c>
      <c r="K28">
        <v>2</v>
      </c>
      <c r="L28">
        <v>1</v>
      </c>
      <c r="M28">
        <v>10.262</v>
      </c>
      <c r="N28" s="29">
        <f t="shared" si="0"/>
        <v>70.161761839797308</v>
      </c>
      <c r="O28">
        <v>9</v>
      </c>
      <c r="P28">
        <v>17.253</v>
      </c>
      <c r="Q28">
        <v>30.997</v>
      </c>
      <c r="R28">
        <v>6.8719999999999999</v>
      </c>
      <c r="S28">
        <v>2</v>
      </c>
      <c r="T28" t="s">
        <v>1162</v>
      </c>
    </row>
    <row r="29" spans="1:20">
      <c r="A29" t="s">
        <v>160</v>
      </c>
      <c r="B29">
        <v>2018</v>
      </c>
      <c r="C29" s="9">
        <v>43401</v>
      </c>
      <c r="D29" t="s">
        <v>64</v>
      </c>
      <c r="E29" t="s">
        <v>536</v>
      </c>
      <c r="F29">
        <v>1</v>
      </c>
      <c r="G29">
        <v>2</v>
      </c>
      <c r="H29" t="s">
        <v>259</v>
      </c>
      <c r="I29" t="s">
        <v>111</v>
      </c>
      <c r="J29" s="10">
        <f>(C29-VLOOKUP(H29,Riders!$A$2:$E$7777,4,FALSE))/365</f>
        <v>26.115068493150684</v>
      </c>
      <c r="K29">
        <v>12</v>
      </c>
      <c r="L29">
        <v>2</v>
      </c>
      <c r="M29">
        <v>10.332000000000001</v>
      </c>
      <c r="N29" s="29">
        <f t="shared" si="0"/>
        <v>69.686411149825773</v>
      </c>
      <c r="O29">
        <v>15.054</v>
      </c>
      <c r="P29">
        <v>12.424999999999899</v>
      </c>
      <c r="Q29">
        <v>24.954999999999998</v>
      </c>
      <c r="R29">
        <v>6.2649999999999997</v>
      </c>
      <c r="S29">
        <v>1</v>
      </c>
      <c r="T29" t="s">
        <v>1162</v>
      </c>
    </row>
    <row r="30" spans="1:20">
      <c r="A30" t="s">
        <v>160</v>
      </c>
      <c r="B30">
        <v>2018</v>
      </c>
      <c r="C30" s="9">
        <v>43401</v>
      </c>
      <c r="D30" t="s">
        <v>64</v>
      </c>
      <c r="E30" t="s">
        <v>536</v>
      </c>
      <c r="F30">
        <v>1</v>
      </c>
      <c r="G30">
        <v>3</v>
      </c>
      <c r="H30" t="s">
        <v>21</v>
      </c>
      <c r="I30" t="s">
        <v>22</v>
      </c>
      <c r="J30" s="10">
        <f>(C30-VLOOKUP(H30,Riders!$A$2:$E$7777,4,FALSE))/365</f>
        <v>25.635616438356163</v>
      </c>
      <c r="K30">
        <v>3</v>
      </c>
      <c r="L30">
        <v>1</v>
      </c>
      <c r="M30">
        <v>10.159000000000001</v>
      </c>
      <c r="N30" s="29">
        <f t="shared" si="0"/>
        <v>70.873117432818191</v>
      </c>
      <c r="O30">
        <v>9</v>
      </c>
      <c r="P30">
        <v>17.253</v>
      </c>
      <c r="Q30">
        <v>30.997</v>
      </c>
      <c r="R30">
        <v>6.8719999999999999</v>
      </c>
      <c r="S30">
        <v>2</v>
      </c>
      <c r="T30" t="s">
        <v>1162</v>
      </c>
    </row>
    <row r="31" spans="1:20">
      <c r="A31" t="s">
        <v>160</v>
      </c>
      <c r="B31">
        <v>2018</v>
      </c>
      <c r="C31" s="9">
        <v>43401</v>
      </c>
      <c r="D31" t="s">
        <v>64</v>
      </c>
      <c r="E31" t="s">
        <v>536</v>
      </c>
      <c r="F31">
        <v>1</v>
      </c>
      <c r="G31">
        <v>3</v>
      </c>
      <c r="H31" t="s">
        <v>127</v>
      </c>
      <c r="I31" t="s">
        <v>33</v>
      </c>
      <c r="J31" s="10">
        <f>(C31-VLOOKUP(H31,Riders!$A$2:$E$7777,4,FALSE))/365</f>
        <v>27.304109589041097</v>
      </c>
      <c r="K31">
        <v>11</v>
      </c>
      <c r="L31">
        <v>2</v>
      </c>
      <c r="M31" t="s">
        <v>534</v>
      </c>
      <c r="N31" s="29" t="str">
        <f t="shared" si="0"/>
        <v/>
      </c>
      <c r="O31">
        <v>15.054</v>
      </c>
      <c r="P31">
        <v>12.424999999999899</v>
      </c>
      <c r="Q31">
        <v>24.954999999999998</v>
      </c>
      <c r="R31">
        <v>6.2649999999999997</v>
      </c>
      <c r="S31">
        <v>1</v>
      </c>
      <c r="T31" t="s">
        <v>1162</v>
      </c>
    </row>
    <row r="32" spans="1:20">
      <c r="A32" t="s">
        <v>160</v>
      </c>
      <c r="B32">
        <v>2018</v>
      </c>
      <c r="C32" s="9">
        <v>43401</v>
      </c>
      <c r="D32" t="s">
        <v>64</v>
      </c>
      <c r="E32" t="s">
        <v>536</v>
      </c>
      <c r="F32">
        <v>1</v>
      </c>
      <c r="G32">
        <v>4</v>
      </c>
      <c r="H32" t="s">
        <v>240</v>
      </c>
      <c r="I32" t="s">
        <v>100</v>
      </c>
      <c r="J32" s="10">
        <f>(C32-VLOOKUP(H32,Riders!$A$2:$E$7777,4,FALSE))/365</f>
        <v>25.668493150684931</v>
      </c>
      <c r="K32">
        <v>4</v>
      </c>
      <c r="L32">
        <v>1</v>
      </c>
      <c r="M32">
        <v>10.196</v>
      </c>
      <c r="N32" s="29">
        <f t="shared" si="0"/>
        <v>70.615927814829348</v>
      </c>
      <c r="O32">
        <v>9</v>
      </c>
      <c r="P32">
        <v>17.253</v>
      </c>
      <c r="Q32">
        <v>30.997</v>
      </c>
      <c r="R32">
        <v>6.8719999999999999</v>
      </c>
      <c r="S32">
        <v>2</v>
      </c>
      <c r="T32" t="s">
        <v>1162</v>
      </c>
    </row>
    <row r="33" spans="1:20">
      <c r="A33" t="s">
        <v>160</v>
      </c>
      <c r="B33">
        <v>2018</v>
      </c>
      <c r="C33" s="9">
        <v>43401</v>
      </c>
      <c r="D33" t="s">
        <v>64</v>
      </c>
      <c r="E33" t="s">
        <v>536</v>
      </c>
      <c r="F33">
        <v>1</v>
      </c>
      <c r="G33">
        <v>4</v>
      </c>
      <c r="H33" t="s">
        <v>193</v>
      </c>
      <c r="I33" t="s">
        <v>225</v>
      </c>
      <c r="J33" s="10">
        <f>(C33-VLOOKUP(H33,Riders!$A$2:$E$7777,4,FALSE))/365</f>
        <v>29.624657534246577</v>
      </c>
      <c r="K33">
        <v>14</v>
      </c>
      <c r="L33">
        <v>2</v>
      </c>
      <c r="M33">
        <v>10.241</v>
      </c>
      <c r="N33" s="29">
        <f t="shared" si="0"/>
        <v>70.305634215408659</v>
      </c>
      <c r="O33">
        <v>15.054</v>
      </c>
      <c r="P33">
        <v>12.424999999999899</v>
      </c>
      <c r="Q33">
        <v>24.954999999999998</v>
      </c>
      <c r="R33">
        <v>6.2649999999999997</v>
      </c>
      <c r="S33">
        <v>1</v>
      </c>
      <c r="T33" t="s">
        <v>1162</v>
      </c>
    </row>
    <row r="34" spans="1:20">
      <c r="A34" t="s">
        <v>160</v>
      </c>
      <c r="B34">
        <v>2018</v>
      </c>
      <c r="C34" s="9">
        <v>43401</v>
      </c>
      <c r="D34" t="s">
        <v>64</v>
      </c>
      <c r="E34" t="s">
        <v>536</v>
      </c>
      <c r="F34">
        <v>1</v>
      </c>
      <c r="G34">
        <v>5</v>
      </c>
      <c r="H34" t="s">
        <v>217</v>
      </c>
      <c r="I34" t="s">
        <v>226</v>
      </c>
      <c r="J34" s="10">
        <f>(C34-VLOOKUP(H34,Riders!$A$2:$E$7777,4,FALSE))/365</f>
        <v>35.208219178082189</v>
      </c>
      <c r="K34">
        <v>8</v>
      </c>
      <c r="L34">
        <v>1</v>
      </c>
      <c r="M34">
        <v>10.728</v>
      </c>
      <c r="N34" s="29">
        <f t="shared" si="0"/>
        <v>67.114093959731548</v>
      </c>
      <c r="O34">
        <v>15.054</v>
      </c>
      <c r="P34">
        <v>20.594999999999999</v>
      </c>
      <c r="Q34">
        <v>33.073</v>
      </c>
      <c r="R34">
        <v>6.2389999999999999</v>
      </c>
      <c r="S34">
        <v>1</v>
      </c>
      <c r="T34" t="s">
        <v>1162</v>
      </c>
    </row>
    <row r="35" spans="1:20">
      <c r="A35" t="s">
        <v>160</v>
      </c>
      <c r="B35">
        <v>2018</v>
      </c>
      <c r="C35" s="9">
        <v>43401</v>
      </c>
      <c r="D35" t="s">
        <v>64</v>
      </c>
      <c r="E35" t="s">
        <v>536</v>
      </c>
      <c r="F35">
        <v>1</v>
      </c>
      <c r="G35">
        <v>5</v>
      </c>
      <c r="H35" t="s">
        <v>181</v>
      </c>
      <c r="I35" t="s">
        <v>32</v>
      </c>
      <c r="J35" s="10">
        <f>(C35-VLOOKUP(H35,Riders!$A$2:$E$7777,4,FALSE))/365</f>
        <v>27.336986301369862</v>
      </c>
      <c r="K35">
        <v>16</v>
      </c>
      <c r="L35">
        <v>2</v>
      </c>
      <c r="M35">
        <v>10.792</v>
      </c>
      <c r="N35" s="29">
        <f t="shared" si="0"/>
        <v>66.716085989621945</v>
      </c>
      <c r="O35">
        <v>15.054</v>
      </c>
      <c r="P35">
        <v>13.241</v>
      </c>
      <c r="Q35">
        <v>25.719000000000001</v>
      </c>
      <c r="R35">
        <v>6.2389999999999999</v>
      </c>
      <c r="S35">
        <v>1</v>
      </c>
      <c r="T35" t="s">
        <v>1162</v>
      </c>
    </row>
    <row r="36" spans="1:20">
      <c r="A36" t="s">
        <v>160</v>
      </c>
      <c r="B36">
        <v>2018</v>
      </c>
      <c r="C36" s="9">
        <v>43401</v>
      </c>
      <c r="D36" t="s">
        <v>64</v>
      </c>
      <c r="E36" t="s">
        <v>536</v>
      </c>
      <c r="F36">
        <v>1</v>
      </c>
      <c r="G36">
        <v>6</v>
      </c>
      <c r="H36" t="s">
        <v>1998</v>
      </c>
      <c r="I36" t="s">
        <v>26</v>
      </c>
      <c r="J36" s="10">
        <f>(C36-VLOOKUP(H36,Riders!$A$2:$E$7777,4,FALSE))/365</f>
        <v>33.761643835616439</v>
      </c>
      <c r="K36">
        <v>5</v>
      </c>
      <c r="L36">
        <v>1</v>
      </c>
      <c r="M36">
        <v>10.154999999999999</v>
      </c>
      <c r="N36" s="29">
        <f t="shared" si="0"/>
        <v>70.901033973412112</v>
      </c>
      <c r="O36">
        <v>15.054</v>
      </c>
      <c r="P36">
        <v>20.594999999999999</v>
      </c>
      <c r="Q36">
        <v>33.073</v>
      </c>
      <c r="R36">
        <v>6.2389999999999999</v>
      </c>
      <c r="S36">
        <v>1</v>
      </c>
      <c r="T36" t="s">
        <v>1162</v>
      </c>
    </row>
    <row r="37" spans="1:20">
      <c r="A37" t="s">
        <v>160</v>
      </c>
      <c r="B37">
        <v>2018</v>
      </c>
      <c r="C37" s="9">
        <v>43401</v>
      </c>
      <c r="D37" t="s">
        <v>64</v>
      </c>
      <c r="E37" t="s">
        <v>536</v>
      </c>
      <c r="F37">
        <v>1</v>
      </c>
      <c r="G37">
        <v>6</v>
      </c>
      <c r="H37" t="s">
        <v>106</v>
      </c>
      <c r="I37" t="s">
        <v>107</v>
      </c>
      <c r="J37" s="10">
        <f>(C37-VLOOKUP(H37,Riders!$A$2:$E$7777,4,FALSE))/365</f>
        <v>25.041095890410958</v>
      </c>
      <c r="K37">
        <v>15</v>
      </c>
      <c r="L37">
        <v>2</v>
      </c>
      <c r="M37">
        <v>10.173</v>
      </c>
      <c r="N37" s="29">
        <f t="shared" si="0"/>
        <v>70.7755824240637</v>
      </c>
      <c r="O37">
        <v>15.054</v>
      </c>
      <c r="P37">
        <v>13.241</v>
      </c>
      <c r="Q37">
        <v>25.719000000000001</v>
      </c>
      <c r="R37">
        <v>6.2389999999999999</v>
      </c>
      <c r="S37">
        <v>1</v>
      </c>
      <c r="T37" t="s">
        <v>1162</v>
      </c>
    </row>
    <row r="38" spans="1:20">
      <c r="A38" t="s">
        <v>160</v>
      </c>
      <c r="B38">
        <v>2018</v>
      </c>
      <c r="C38" s="9">
        <v>43401</v>
      </c>
      <c r="D38" t="s">
        <v>64</v>
      </c>
      <c r="E38" t="s">
        <v>536</v>
      </c>
      <c r="F38">
        <v>1</v>
      </c>
      <c r="G38">
        <v>7</v>
      </c>
      <c r="H38" t="s">
        <v>195</v>
      </c>
      <c r="I38" t="s">
        <v>196</v>
      </c>
      <c r="J38" s="10">
        <f>(C38-VLOOKUP(H38,Riders!$A$2:$E$7777,4,FALSE))/365</f>
        <v>32.62191780821918</v>
      </c>
      <c r="K38">
        <v>7</v>
      </c>
      <c r="L38">
        <v>1</v>
      </c>
      <c r="M38">
        <v>10.212999999999999</v>
      </c>
      <c r="N38" s="29">
        <f t="shared" si="0"/>
        <v>70.498384412023896</v>
      </c>
      <c r="O38">
        <v>15.054</v>
      </c>
      <c r="P38">
        <v>20.594999999999999</v>
      </c>
      <c r="Q38">
        <v>33.073</v>
      </c>
      <c r="R38">
        <v>6.2389999999999999</v>
      </c>
      <c r="S38">
        <v>1</v>
      </c>
      <c r="T38" t="s">
        <v>1162</v>
      </c>
    </row>
    <row r="39" spans="1:20">
      <c r="A39" t="s">
        <v>160</v>
      </c>
      <c r="B39">
        <v>2018</v>
      </c>
      <c r="C39" s="9">
        <v>43401</v>
      </c>
      <c r="D39" t="s">
        <v>64</v>
      </c>
      <c r="E39" t="s">
        <v>536</v>
      </c>
      <c r="F39">
        <v>1</v>
      </c>
      <c r="G39">
        <v>7</v>
      </c>
      <c r="H39" t="s">
        <v>200</v>
      </c>
      <c r="I39" t="s">
        <v>44</v>
      </c>
      <c r="J39" s="10">
        <f>(C39-VLOOKUP(H39,Riders!$A$2:$E$7777,4,FALSE))/365</f>
        <v>23.290410958904111</v>
      </c>
      <c r="K39">
        <v>9</v>
      </c>
      <c r="L39">
        <v>2</v>
      </c>
      <c r="M39">
        <v>10.226999999999901</v>
      </c>
      <c r="N39" s="29">
        <f t="shared" si="0"/>
        <v>70.401877383397576</v>
      </c>
      <c r="O39">
        <v>15.054</v>
      </c>
      <c r="P39">
        <v>13.241</v>
      </c>
      <c r="Q39">
        <v>25.719000000000001</v>
      </c>
      <c r="R39">
        <v>6.2389999999999999</v>
      </c>
      <c r="S39">
        <v>1</v>
      </c>
      <c r="T39" t="s">
        <v>1162</v>
      </c>
    </row>
    <row r="40" spans="1:20">
      <c r="A40" t="s">
        <v>160</v>
      </c>
      <c r="B40">
        <v>2018</v>
      </c>
      <c r="C40" s="9">
        <v>43401</v>
      </c>
      <c r="D40" t="s">
        <v>64</v>
      </c>
      <c r="E40" t="s">
        <v>536</v>
      </c>
      <c r="F40">
        <v>1</v>
      </c>
      <c r="G40">
        <v>8</v>
      </c>
      <c r="H40" t="s">
        <v>255</v>
      </c>
      <c r="I40" t="s">
        <v>30</v>
      </c>
      <c r="J40" s="10">
        <f>(C40-VLOOKUP(H40,Riders!$A$2:$E$7777,4,FALSE))/365</f>
        <v>28.835616438356166</v>
      </c>
      <c r="K40">
        <v>6</v>
      </c>
      <c r="L40">
        <v>1</v>
      </c>
      <c r="M40">
        <v>10.382</v>
      </c>
      <c r="N40" s="29">
        <f t="shared" si="0"/>
        <v>69.35079946060489</v>
      </c>
      <c r="O40">
        <v>15.054</v>
      </c>
      <c r="P40">
        <v>20.594999999999999</v>
      </c>
      <c r="Q40">
        <v>33.073</v>
      </c>
      <c r="R40">
        <v>6.2389999999999999</v>
      </c>
      <c r="S40">
        <v>1</v>
      </c>
      <c r="T40" t="s">
        <v>1162</v>
      </c>
    </row>
    <row r="41" spans="1:20">
      <c r="A41" t="s">
        <v>160</v>
      </c>
      <c r="B41">
        <v>2018</v>
      </c>
      <c r="C41" s="9">
        <v>43401</v>
      </c>
      <c r="D41" t="s">
        <v>64</v>
      </c>
      <c r="E41" t="s">
        <v>536</v>
      </c>
      <c r="F41">
        <v>1</v>
      </c>
      <c r="G41">
        <v>8</v>
      </c>
      <c r="H41" t="s">
        <v>337</v>
      </c>
      <c r="I41" t="s">
        <v>26</v>
      </c>
      <c r="J41" s="10">
        <f>(C41-VLOOKUP(H41,Riders!$A$2:$E$7777,4,FALSE))/365</f>
        <v>31.172602739726027</v>
      </c>
      <c r="K41">
        <v>10</v>
      </c>
      <c r="L41">
        <v>2</v>
      </c>
      <c r="M41">
        <v>10.401</v>
      </c>
      <c r="N41" s="29">
        <f t="shared" si="0"/>
        <v>69.224113066051345</v>
      </c>
      <c r="O41">
        <v>15.054</v>
      </c>
      <c r="P41">
        <v>13.241</v>
      </c>
      <c r="Q41">
        <v>25.719000000000001</v>
      </c>
      <c r="R41">
        <v>6.2389999999999999</v>
      </c>
      <c r="S41">
        <v>1</v>
      </c>
      <c r="T41" t="s">
        <v>1162</v>
      </c>
    </row>
    <row r="42" spans="1:20">
      <c r="A42" t="s">
        <v>160</v>
      </c>
      <c r="B42">
        <v>2018</v>
      </c>
      <c r="C42" s="9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 s="10">
        <f>(C42-VLOOKUP(H42,Riders!$A$2:$E$7777,4,FALSE))/365</f>
        <v>26.194520547945206</v>
      </c>
      <c r="K42">
        <v>1</v>
      </c>
      <c r="L42">
        <v>1</v>
      </c>
      <c r="M42">
        <v>10.49</v>
      </c>
      <c r="N42" s="29">
        <f t="shared" si="0"/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2</v>
      </c>
      <c r="T42" t="s">
        <v>1162</v>
      </c>
    </row>
    <row r="43" spans="1:20">
      <c r="A43" t="s">
        <v>160</v>
      </c>
      <c r="B43">
        <v>2018</v>
      </c>
      <c r="C43" s="9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 s="10">
        <f>(C43-VLOOKUP(H43,Riders!$A$2:$E$7777,4,FALSE))/365</f>
        <v>28.835616438356166</v>
      </c>
      <c r="K43">
        <v>6</v>
      </c>
      <c r="L43">
        <v>2</v>
      </c>
      <c r="M43">
        <v>10.568</v>
      </c>
      <c r="N43" s="29">
        <f t="shared" si="0"/>
        <v>68.130204390613173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1</v>
      </c>
      <c r="T43" t="s">
        <v>1162</v>
      </c>
    </row>
    <row r="44" spans="1:20">
      <c r="A44" t="s">
        <v>160</v>
      </c>
      <c r="B44">
        <v>2018</v>
      </c>
      <c r="C44" s="9">
        <v>43401</v>
      </c>
      <c r="D44" t="s">
        <v>64</v>
      </c>
      <c r="E44" t="s">
        <v>537</v>
      </c>
      <c r="F44">
        <v>1</v>
      </c>
      <c r="G44">
        <v>2</v>
      </c>
      <c r="H44" t="s">
        <v>90</v>
      </c>
      <c r="I44" t="s">
        <v>22</v>
      </c>
      <c r="J44" s="10">
        <f>(C44-VLOOKUP(H44,Riders!$A$2:$E$7777,4,FALSE))/365</f>
        <v>21.638356164383563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2</v>
      </c>
      <c r="T44" t="s">
        <v>1162</v>
      </c>
    </row>
    <row r="45" spans="1:20">
      <c r="A45" t="s">
        <v>160</v>
      </c>
      <c r="B45">
        <v>2018</v>
      </c>
      <c r="C45" s="9">
        <v>43401</v>
      </c>
      <c r="D45" t="s">
        <v>64</v>
      </c>
      <c r="E45" t="s">
        <v>537</v>
      </c>
      <c r="F45">
        <v>1</v>
      </c>
      <c r="G45">
        <v>2</v>
      </c>
      <c r="H45" t="s">
        <v>195</v>
      </c>
      <c r="I45" t="s">
        <v>196</v>
      </c>
      <c r="J45" s="10">
        <f>(C45-VLOOKUP(H45,Riders!$A$2:$E$7777,4,FALSE))/365</f>
        <v>32.62191780821918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1</v>
      </c>
      <c r="T45" t="s">
        <v>1162</v>
      </c>
    </row>
    <row r="46" spans="1:20">
      <c r="A46" t="s">
        <v>160</v>
      </c>
      <c r="B46">
        <v>2018</v>
      </c>
      <c r="C46" s="9">
        <v>43401</v>
      </c>
      <c r="D46" t="s">
        <v>64</v>
      </c>
      <c r="E46" t="s">
        <v>537</v>
      </c>
      <c r="F46">
        <v>1</v>
      </c>
      <c r="G46">
        <v>3</v>
      </c>
      <c r="H46" t="s">
        <v>21</v>
      </c>
      <c r="I46" t="s">
        <v>22</v>
      </c>
      <c r="J46" s="10">
        <f>(C46-VLOOKUP(H46,Riders!$A$2:$E$7777,4,FALSE))/365</f>
        <v>25.635616438356163</v>
      </c>
      <c r="K46">
        <v>3</v>
      </c>
      <c r="L46">
        <v>1</v>
      </c>
      <c r="M46">
        <v>10.209</v>
      </c>
      <c r="N46" s="29">
        <f t="shared" si="0"/>
        <v>70.526006464883935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2</v>
      </c>
      <c r="T46" t="s">
        <v>1162</v>
      </c>
    </row>
    <row r="47" spans="1:20">
      <c r="A47" t="s">
        <v>160</v>
      </c>
      <c r="B47">
        <v>2018</v>
      </c>
      <c r="C47" s="9">
        <v>43401</v>
      </c>
      <c r="D47" t="s">
        <v>64</v>
      </c>
      <c r="E47" t="s">
        <v>537</v>
      </c>
      <c r="F47">
        <v>1</v>
      </c>
      <c r="G47">
        <v>3</v>
      </c>
      <c r="H47" t="s">
        <v>1998</v>
      </c>
      <c r="I47" t="s">
        <v>26</v>
      </c>
      <c r="J47" s="10">
        <f>(C47-VLOOKUP(H47,Riders!$A$2:$E$7777,4,FALSE))/365</f>
        <v>33.761643835616439</v>
      </c>
      <c r="K47">
        <v>5</v>
      </c>
      <c r="L47">
        <v>2</v>
      </c>
      <c r="M47">
        <v>10.442</v>
      </c>
      <c r="N47" s="29">
        <f t="shared" si="0"/>
        <v>68.952307986975669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1</v>
      </c>
      <c r="T47" t="s">
        <v>1162</v>
      </c>
    </row>
    <row r="48" spans="1:20">
      <c r="A48" t="s">
        <v>160</v>
      </c>
      <c r="B48">
        <v>2018</v>
      </c>
      <c r="C48" s="9">
        <v>43401</v>
      </c>
      <c r="D48" t="s">
        <v>64</v>
      </c>
      <c r="E48" t="s">
        <v>537</v>
      </c>
      <c r="F48">
        <v>1</v>
      </c>
      <c r="G48">
        <v>4</v>
      </c>
      <c r="H48" t="s">
        <v>240</v>
      </c>
      <c r="I48" t="s">
        <v>100</v>
      </c>
      <c r="J48" s="10">
        <f>(C48-VLOOKUP(H48,Riders!$A$2:$E$7777,4,FALSE))/365</f>
        <v>25.668493150684931</v>
      </c>
      <c r="K48">
        <v>4</v>
      </c>
      <c r="L48">
        <v>1</v>
      </c>
      <c r="M48">
        <v>10.384</v>
      </c>
      <c r="N48" s="29">
        <f t="shared" si="0"/>
        <v>69.337442218798145</v>
      </c>
      <c r="O48">
        <v>17.253</v>
      </c>
      <c r="P48">
        <v>23.402000000000001</v>
      </c>
      <c r="Q48">
        <v>35.154000000000003</v>
      </c>
      <c r="R48">
        <v>5.8760000000000003</v>
      </c>
      <c r="S48">
        <v>2</v>
      </c>
      <c r="T48" t="s">
        <v>1162</v>
      </c>
    </row>
    <row r="49" spans="1:20">
      <c r="A49" t="s">
        <v>160</v>
      </c>
      <c r="B49">
        <v>2018</v>
      </c>
      <c r="C49" s="9">
        <v>43401</v>
      </c>
      <c r="D49" t="s">
        <v>64</v>
      </c>
      <c r="E49" t="s">
        <v>537</v>
      </c>
      <c r="F49">
        <v>1</v>
      </c>
      <c r="G49">
        <v>4</v>
      </c>
      <c r="H49" t="s">
        <v>217</v>
      </c>
      <c r="I49" t="s">
        <v>226</v>
      </c>
      <c r="J49" s="10">
        <f>(C49-VLOOKUP(H49,Riders!$A$2:$E$7777,4,FALSE))/365</f>
        <v>35.208219178082189</v>
      </c>
      <c r="K49">
        <v>8</v>
      </c>
      <c r="L49">
        <v>2</v>
      </c>
      <c r="M49">
        <v>11.157</v>
      </c>
      <c r="N49" s="29">
        <f t="shared" si="0"/>
        <v>64.533476741059431</v>
      </c>
      <c r="O49">
        <v>20.594999999999999</v>
      </c>
      <c r="P49">
        <v>18.638000000000002</v>
      </c>
      <c r="Q49">
        <v>29.646000000000001</v>
      </c>
      <c r="R49">
        <v>5.5039999999999996</v>
      </c>
      <c r="S49">
        <v>1</v>
      </c>
      <c r="T49" t="s">
        <v>1162</v>
      </c>
    </row>
    <row r="50" spans="1:20">
      <c r="A50" t="s">
        <v>160</v>
      </c>
      <c r="B50">
        <v>2018</v>
      </c>
      <c r="C50" s="9">
        <v>43401</v>
      </c>
      <c r="D50" t="s">
        <v>64</v>
      </c>
      <c r="E50" t="s">
        <v>537</v>
      </c>
      <c r="F50">
        <v>2</v>
      </c>
      <c r="G50">
        <v>1</v>
      </c>
      <c r="H50" t="s">
        <v>104</v>
      </c>
      <c r="I50" t="s">
        <v>100</v>
      </c>
      <c r="J50" s="10">
        <f>(C50-VLOOKUP(H50,Riders!$A$2:$E$7777,4,FALSE))/365</f>
        <v>26.194520547945206</v>
      </c>
      <c r="K50">
        <v>1</v>
      </c>
      <c r="L50">
        <v>1</v>
      </c>
      <c r="M50">
        <v>10.212999999999999</v>
      </c>
      <c r="N50" s="29">
        <f t="shared" si="0"/>
        <v>70.498384412023896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1</v>
      </c>
      <c r="T50" t="s">
        <v>1162</v>
      </c>
    </row>
    <row r="51" spans="1:20">
      <c r="A51" t="s">
        <v>160</v>
      </c>
      <c r="B51">
        <v>2018</v>
      </c>
      <c r="C51" s="9">
        <v>43401</v>
      </c>
      <c r="D51" t="s">
        <v>64</v>
      </c>
      <c r="E51" t="s">
        <v>537</v>
      </c>
      <c r="F51">
        <v>2</v>
      </c>
      <c r="G51">
        <v>1</v>
      </c>
      <c r="H51" t="s">
        <v>255</v>
      </c>
      <c r="I51" t="s">
        <v>30</v>
      </c>
      <c r="J51" s="10">
        <f>(C51-VLOOKUP(H51,Riders!$A$2:$E$7777,4,FALSE))/365</f>
        <v>28.835616438356166</v>
      </c>
      <c r="K51">
        <v>6</v>
      </c>
      <c r="L51">
        <v>2</v>
      </c>
      <c r="M51">
        <v>10.254</v>
      </c>
      <c r="N51" s="29">
        <f t="shared" si="0"/>
        <v>70.216500877706267</v>
      </c>
      <c r="O51">
        <v>18.638000000000002</v>
      </c>
      <c r="P51">
        <v>17.965</v>
      </c>
      <c r="Q51">
        <v>28.065000000000001</v>
      </c>
      <c r="R51">
        <v>5.05</v>
      </c>
      <c r="S51">
        <v>2</v>
      </c>
      <c r="T51" t="s">
        <v>1162</v>
      </c>
    </row>
    <row r="52" spans="1:20">
      <c r="A52" t="s">
        <v>160</v>
      </c>
      <c r="B52">
        <v>2018</v>
      </c>
      <c r="C52" s="9">
        <v>43401</v>
      </c>
      <c r="D52" t="s">
        <v>64</v>
      </c>
      <c r="E52" t="s">
        <v>537</v>
      </c>
      <c r="F52">
        <v>2</v>
      </c>
      <c r="G52">
        <v>2</v>
      </c>
      <c r="H52" t="s">
        <v>90</v>
      </c>
      <c r="I52" t="s">
        <v>22</v>
      </c>
      <c r="J52" s="10">
        <f>(C52-VLOOKUP(H52,Riders!$A$2:$E$7777,4,FALSE))/365</f>
        <v>21.638356164383563</v>
      </c>
      <c r="K52">
        <v>2</v>
      </c>
      <c r="L52">
        <v>1</v>
      </c>
      <c r="M52">
        <v>10.164999999999999</v>
      </c>
      <c r="N52" s="29">
        <f t="shared" si="0"/>
        <v>70.831283817019184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1</v>
      </c>
      <c r="T52" t="s">
        <v>1162</v>
      </c>
    </row>
    <row r="53" spans="1:20">
      <c r="A53" t="s">
        <v>160</v>
      </c>
      <c r="B53">
        <v>2018</v>
      </c>
      <c r="C53" s="9">
        <v>43401</v>
      </c>
      <c r="D53" t="s">
        <v>64</v>
      </c>
      <c r="E53" t="s">
        <v>537</v>
      </c>
      <c r="F53">
        <v>2</v>
      </c>
      <c r="G53">
        <v>2</v>
      </c>
      <c r="H53" t="s">
        <v>195</v>
      </c>
      <c r="I53" t="s">
        <v>196</v>
      </c>
      <c r="J53" s="10">
        <f>(C53-VLOOKUP(H53,Riders!$A$2:$E$7777,4,FALSE))/365</f>
        <v>32.62191780821918</v>
      </c>
      <c r="K53">
        <v>7</v>
      </c>
      <c r="L53">
        <v>2</v>
      </c>
      <c r="M53">
        <v>10.257</v>
      </c>
      <c r="N53" s="29">
        <f t="shared" si="0"/>
        <v>70.195963732085403</v>
      </c>
      <c r="O53">
        <v>18.638000000000002</v>
      </c>
      <c r="P53">
        <v>17.965</v>
      </c>
      <c r="Q53">
        <v>28.065000000000001</v>
      </c>
      <c r="R53">
        <v>5.05</v>
      </c>
      <c r="S53">
        <v>2</v>
      </c>
      <c r="T53" t="s">
        <v>1162</v>
      </c>
    </row>
    <row r="54" spans="1:20">
      <c r="A54" t="s">
        <v>160</v>
      </c>
      <c r="B54">
        <v>2018</v>
      </c>
      <c r="C54" s="9">
        <v>43401</v>
      </c>
      <c r="D54" t="s">
        <v>64</v>
      </c>
      <c r="E54" t="s">
        <v>537</v>
      </c>
      <c r="F54">
        <v>2</v>
      </c>
      <c r="G54">
        <v>3</v>
      </c>
      <c r="H54" t="s">
        <v>21</v>
      </c>
      <c r="I54" t="s">
        <v>22</v>
      </c>
      <c r="J54" s="10">
        <f>(C54-VLOOKUP(H54,Riders!$A$2:$E$7777,4,FALSE))/365</f>
        <v>25.635616438356163</v>
      </c>
      <c r="K54">
        <v>3</v>
      </c>
      <c r="L54">
        <v>1</v>
      </c>
      <c r="M54">
        <v>10.045</v>
      </c>
      <c r="N54" s="29">
        <f t="shared" si="0"/>
        <v>71.677451468392235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1</v>
      </c>
      <c r="T54" t="s">
        <v>1162</v>
      </c>
    </row>
    <row r="55" spans="1:20">
      <c r="A55" t="s">
        <v>160</v>
      </c>
      <c r="B55">
        <v>2018</v>
      </c>
      <c r="C55" s="9">
        <v>43401</v>
      </c>
      <c r="D55" t="s">
        <v>64</v>
      </c>
      <c r="E55" t="s">
        <v>537</v>
      </c>
      <c r="F55">
        <v>2</v>
      </c>
      <c r="G55">
        <v>3</v>
      </c>
      <c r="H55" t="s">
        <v>1998</v>
      </c>
      <c r="I55" t="s">
        <v>26</v>
      </c>
      <c r="J55" s="10">
        <f>(C55-VLOOKUP(H55,Riders!$A$2:$E$7777,4,FALSE))/365</f>
        <v>33.761643835616439</v>
      </c>
      <c r="K55">
        <v>5</v>
      </c>
      <c r="L55">
        <v>2</v>
      </c>
      <c r="M55">
        <v>10.526999999999999</v>
      </c>
      <c r="N55" s="29">
        <f t="shared" si="0"/>
        <v>68.395554288971226</v>
      </c>
      <c r="O55">
        <v>18.638000000000002</v>
      </c>
      <c r="P55">
        <v>17.965</v>
      </c>
      <c r="Q55">
        <v>28.065000000000001</v>
      </c>
      <c r="R55">
        <v>5.05</v>
      </c>
      <c r="S55">
        <v>2</v>
      </c>
      <c r="T55" t="s">
        <v>1162</v>
      </c>
    </row>
    <row r="56" spans="1:20">
      <c r="A56" t="s">
        <v>160</v>
      </c>
      <c r="B56">
        <v>2018</v>
      </c>
      <c r="C56" s="9">
        <v>43401</v>
      </c>
      <c r="D56" t="s">
        <v>64</v>
      </c>
      <c r="E56" t="s">
        <v>537</v>
      </c>
      <c r="F56">
        <v>2</v>
      </c>
      <c r="G56">
        <v>4</v>
      </c>
      <c r="H56" t="s">
        <v>240</v>
      </c>
      <c r="I56" t="s">
        <v>100</v>
      </c>
      <c r="J56" s="10">
        <f>(C56-VLOOKUP(H56,Riders!$A$2:$E$7777,4,FALSE))/365</f>
        <v>25.668493150684931</v>
      </c>
      <c r="K56">
        <v>4</v>
      </c>
      <c r="L56">
        <v>1</v>
      </c>
      <c r="M56">
        <v>10.784000000000001</v>
      </c>
      <c r="N56" s="29">
        <f t="shared" si="0"/>
        <v>66.765578635014833</v>
      </c>
      <c r="O56">
        <v>23.402000000000001</v>
      </c>
      <c r="P56">
        <v>26.315999999999999</v>
      </c>
      <c r="Q56">
        <v>36.956000000000003</v>
      </c>
      <c r="R56">
        <v>5.32</v>
      </c>
      <c r="S56">
        <v>1</v>
      </c>
      <c r="T56" t="s">
        <v>1162</v>
      </c>
    </row>
    <row r="57" spans="1:20">
      <c r="A57" t="s">
        <v>160</v>
      </c>
      <c r="B57">
        <v>2018</v>
      </c>
      <c r="C57" s="9">
        <v>43401</v>
      </c>
      <c r="D57" t="s">
        <v>64</v>
      </c>
      <c r="E57" t="s">
        <v>537</v>
      </c>
      <c r="F57">
        <v>2</v>
      </c>
      <c r="G57">
        <v>4</v>
      </c>
      <c r="H57" t="s">
        <v>217</v>
      </c>
      <c r="I57" t="s">
        <v>226</v>
      </c>
      <c r="J57" s="10">
        <f>(C57-VLOOKUP(H57,Riders!$A$2:$E$7777,4,FALSE))/365</f>
        <v>35.208219178082189</v>
      </c>
      <c r="K57">
        <v>8</v>
      </c>
      <c r="L57">
        <v>2</v>
      </c>
      <c r="M57">
        <v>10.88</v>
      </c>
      <c r="N57" s="29">
        <f t="shared" si="0"/>
        <v>66.17647058823529</v>
      </c>
      <c r="O57">
        <v>18.638000000000002</v>
      </c>
      <c r="P57">
        <v>17.965</v>
      </c>
      <c r="Q57">
        <v>28.065000000000001</v>
      </c>
      <c r="R57">
        <v>5.05</v>
      </c>
      <c r="S57">
        <v>2</v>
      </c>
      <c r="T57" t="s">
        <v>1162</v>
      </c>
    </row>
    <row r="58" spans="1:20">
      <c r="A58" t="s">
        <v>160</v>
      </c>
      <c r="B58">
        <v>2018</v>
      </c>
      <c r="C58" s="9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 s="10">
        <f>(C58-VLOOKUP(H58,Riders!$A$2:$E$7777,4,FALSE))/365</f>
        <v>26.194520547945206</v>
      </c>
      <c r="K58">
        <v>1</v>
      </c>
      <c r="L58">
        <v>1</v>
      </c>
      <c r="M58">
        <v>10.218</v>
      </c>
      <c r="N58" s="29">
        <f t="shared" si="0"/>
        <v>70.463887257780385</v>
      </c>
      <c r="O58">
        <v>26.315999999999999</v>
      </c>
      <c r="P58">
        <v>29.963000000000001</v>
      </c>
      <c r="Q58">
        <v>39.466999999999999</v>
      </c>
      <c r="R58">
        <v>4.7519999999999998</v>
      </c>
      <c r="S58">
        <v>1</v>
      </c>
      <c r="T58" t="s">
        <v>1162</v>
      </c>
    </row>
    <row r="59" spans="1:20">
      <c r="A59" t="s">
        <v>160</v>
      </c>
      <c r="B59">
        <v>2018</v>
      </c>
      <c r="C59" s="9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 s="10">
        <f>(C59-VLOOKUP(H59,Riders!$A$2:$E$7777,4,FALSE))/365</f>
        <v>25.668493150684931</v>
      </c>
      <c r="K59">
        <v>4</v>
      </c>
      <c r="L59">
        <v>2</v>
      </c>
      <c r="M59">
        <v>10.246</v>
      </c>
      <c r="N59" s="29">
        <f t="shared" si="0"/>
        <v>70.271325395276207</v>
      </c>
      <c r="O59">
        <v>26.315999999999999</v>
      </c>
      <c r="P59">
        <v>24.940999999999999</v>
      </c>
      <c r="Q59">
        <v>34.445</v>
      </c>
      <c r="R59">
        <v>4.7519999999999998</v>
      </c>
      <c r="S59">
        <v>1</v>
      </c>
      <c r="T59" t="s">
        <v>1162</v>
      </c>
    </row>
    <row r="60" spans="1:20">
      <c r="A60" t="s">
        <v>160</v>
      </c>
      <c r="B60">
        <v>2018</v>
      </c>
      <c r="C60" s="9">
        <v>43401</v>
      </c>
      <c r="D60" t="s">
        <v>64</v>
      </c>
      <c r="E60" t="s">
        <v>538</v>
      </c>
      <c r="F60">
        <v>1</v>
      </c>
      <c r="G60">
        <v>2</v>
      </c>
      <c r="H60" t="s">
        <v>90</v>
      </c>
      <c r="I60" t="s">
        <v>22</v>
      </c>
      <c r="J60" s="10">
        <f>(C60-VLOOKUP(H60,Riders!$A$2:$E$7777,4,FALSE))/365</f>
        <v>21.638356164383563</v>
      </c>
      <c r="K60">
        <v>2</v>
      </c>
      <c r="L60">
        <v>1</v>
      </c>
      <c r="M60">
        <v>10.194000000000001</v>
      </c>
      <c r="N60" s="29">
        <f t="shared" si="0"/>
        <v>70.629782224838138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1</v>
      </c>
      <c r="T60" t="s">
        <v>1162</v>
      </c>
    </row>
    <row r="61" spans="1:20">
      <c r="A61" t="s">
        <v>160</v>
      </c>
      <c r="B61">
        <v>2018</v>
      </c>
      <c r="C61" s="9">
        <v>43401</v>
      </c>
      <c r="D61" t="s">
        <v>64</v>
      </c>
      <c r="E61" t="s">
        <v>538</v>
      </c>
      <c r="F61">
        <v>1</v>
      </c>
      <c r="G61">
        <v>2</v>
      </c>
      <c r="H61" t="s">
        <v>21</v>
      </c>
      <c r="I61" t="s">
        <v>22</v>
      </c>
      <c r="J61" s="10">
        <f>(C61-VLOOKUP(H61,Riders!$A$2:$E$7777,4,FALSE))/365</f>
        <v>25.635616438356163</v>
      </c>
      <c r="K61">
        <v>3</v>
      </c>
      <c r="L61">
        <v>2</v>
      </c>
      <c r="M61">
        <v>10.458</v>
      </c>
      <c r="N61" s="29">
        <f t="shared" si="0"/>
        <v>68.846815834767639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1</v>
      </c>
      <c r="T61" t="s">
        <v>1162</v>
      </c>
    </row>
    <row r="62" spans="1:20">
      <c r="A62" t="s">
        <v>160</v>
      </c>
      <c r="B62">
        <v>2018</v>
      </c>
      <c r="C62" s="9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 s="10">
        <f>(C62-VLOOKUP(H62,Riders!$A$2:$E$7777,4,FALSE))/365</f>
        <v>21.638356164383563</v>
      </c>
      <c r="K62">
        <v>2</v>
      </c>
      <c r="L62">
        <v>1</v>
      </c>
      <c r="M62">
        <v>10.208</v>
      </c>
      <c r="N62" s="29">
        <f t="shared" si="0"/>
        <v>70.532915360501562</v>
      </c>
      <c r="O62">
        <v>29.963000000000001</v>
      </c>
      <c r="P62">
        <v>32.99</v>
      </c>
      <c r="Q62">
        <v>41.386000000000003</v>
      </c>
      <c r="R62">
        <v>4.1980000000000004</v>
      </c>
      <c r="S62">
        <v>1</v>
      </c>
      <c r="T62" t="s">
        <v>1162</v>
      </c>
    </row>
    <row r="63" spans="1:20">
      <c r="A63" t="s">
        <v>160</v>
      </c>
      <c r="B63">
        <v>2018</v>
      </c>
      <c r="C63" s="9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 s="10">
        <f>(C63-VLOOKUP(H63,Riders!$A$2:$E$7777,4,FALSE))/365</f>
        <v>25.635616438356163</v>
      </c>
      <c r="K63">
        <v>3</v>
      </c>
      <c r="L63">
        <v>2</v>
      </c>
      <c r="M63">
        <v>10.465</v>
      </c>
      <c r="N63" s="29">
        <f t="shared" si="0"/>
        <v>68.800764452938367</v>
      </c>
      <c r="O63">
        <v>24.940999999999999</v>
      </c>
      <c r="P63">
        <v>27.161999999999999</v>
      </c>
      <c r="Q63">
        <v>34.9</v>
      </c>
      <c r="R63">
        <v>3.8690000000000002</v>
      </c>
      <c r="S63">
        <v>2</v>
      </c>
      <c r="T63" t="s">
        <v>1162</v>
      </c>
    </row>
    <row r="64" spans="1:20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>
        <v>1</v>
      </c>
      <c r="G64" t="s">
        <v>539</v>
      </c>
      <c r="H64" t="s">
        <v>104</v>
      </c>
      <c r="I64" t="s">
        <v>100</v>
      </c>
      <c r="J64" s="10">
        <f>(C64-VLOOKUP(H64,Riders!$A$2:$E$7777,4,FALSE))/365</f>
        <v>26.194520547945206</v>
      </c>
      <c r="K64">
        <v>1</v>
      </c>
      <c r="L64">
        <v>2</v>
      </c>
      <c r="M64">
        <v>10.013</v>
      </c>
      <c r="N64" s="29">
        <f t="shared" si="0"/>
        <v>71.906521522021379</v>
      </c>
      <c r="O64">
        <v>29.963000000000001</v>
      </c>
      <c r="P64">
        <v>29.350999999999999</v>
      </c>
      <c r="Q64">
        <v>37.093000000000004</v>
      </c>
      <c r="R64">
        <v>3.871</v>
      </c>
      <c r="S64">
        <v>1</v>
      </c>
      <c r="T64" t="s">
        <v>1162</v>
      </c>
    </row>
    <row r="65" spans="1:20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>
        <v>1</v>
      </c>
      <c r="G65" t="s">
        <v>539</v>
      </c>
      <c r="H65" t="s">
        <v>90</v>
      </c>
      <c r="I65" t="s">
        <v>22</v>
      </c>
      <c r="J65" s="10">
        <f>(C65-VLOOKUP(H65,Riders!$A$2:$E$7777,4,FALSE))/365</f>
        <v>21.638356164383563</v>
      </c>
      <c r="K65">
        <v>2</v>
      </c>
      <c r="L65">
        <v>1</v>
      </c>
      <c r="M65">
        <v>9.9120000000000008</v>
      </c>
      <c r="N65" s="29">
        <f t="shared" si="0"/>
        <v>72.63922518159805</v>
      </c>
      <c r="O65">
        <v>32.99</v>
      </c>
      <c r="P65">
        <v>33.311</v>
      </c>
      <c r="Q65">
        <v>40.337000000000003</v>
      </c>
      <c r="R65">
        <v>3.5129999999999999</v>
      </c>
      <c r="S65">
        <v>1</v>
      </c>
      <c r="T65" t="s">
        <v>1162</v>
      </c>
    </row>
    <row r="66" spans="1:20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>
        <v>1</v>
      </c>
      <c r="G66" t="s">
        <v>540</v>
      </c>
      <c r="H66" t="s">
        <v>21</v>
      </c>
      <c r="I66" t="s">
        <v>22</v>
      </c>
      <c r="J66" s="10">
        <f>(C66-VLOOKUP(H66,Riders!$A$2:$E$7777,4,FALSE))/365</f>
        <v>25.635616438356163</v>
      </c>
      <c r="K66">
        <v>3</v>
      </c>
      <c r="L66">
        <v>1</v>
      </c>
      <c r="M66">
        <v>10</v>
      </c>
      <c r="N66" s="29">
        <f t="shared" si="0"/>
        <v>72</v>
      </c>
      <c r="O66">
        <v>27.161999999999999</v>
      </c>
      <c r="P66">
        <v>30.280999999999999</v>
      </c>
      <c r="Q66">
        <v>36.935000000000002</v>
      </c>
      <c r="R66">
        <v>3.327</v>
      </c>
      <c r="S66">
        <v>1</v>
      </c>
      <c r="T66" t="s">
        <v>1162</v>
      </c>
    </row>
    <row r="67" spans="1:20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>
        <v>1</v>
      </c>
      <c r="G67" t="s">
        <v>540</v>
      </c>
      <c r="H67" t="s">
        <v>240</v>
      </c>
      <c r="I67" t="s">
        <v>100</v>
      </c>
      <c r="J67" s="10">
        <f>(C67-VLOOKUP(H67,Riders!$A$2:$E$7777,4,FALSE))/365</f>
        <v>25.668493150684931</v>
      </c>
      <c r="K67">
        <v>4</v>
      </c>
      <c r="L67">
        <v>2</v>
      </c>
      <c r="M67">
        <v>10.044</v>
      </c>
      <c r="N67" s="29">
        <f t="shared" ref="N67:N130" si="1">IF(OR(M67="REL",M67="",M67="DNS",M67="DSQ"),"",3.6*200/M67)</f>
        <v>71.68458781362007</v>
      </c>
      <c r="O67">
        <v>24.940999999999999</v>
      </c>
      <c r="P67">
        <v>24.311</v>
      </c>
      <c r="Q67">
        <v>32.719000000000001</v>
      </c>
      <c r="R67">
        <v>4.2039999999999997</v>
      </c>
      <c r="S67">
        <v>2</v>
      </c>
      <c r="T67" t="s">
        <v>1162</v>
      </c>
    </row>
    <row r="68" spans="1:20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>
        <v>2</v>
      </c>
      <c r="G68" t="s">
        <v>539</v>
      </c>
      <c r="H68" t="s">
        <v>104</v>
      </c>
      <c r="I68" t="s">
        <v>100</v>
      </c>
      <c r="J68" s="10">
        <f>(C68-VLOOKUP(H68,Riders!$A$2:$E$7777,4,FALSE))/365</f>
        <v>26.194520547945206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29.350999999999999</v>
      </c>
      <c r="P68">
        <v>32.245999999999903</v>
      </c>
      <c r="Q68">
        <v>39.271999999999998</v>
      </c>
      <c r="R68">
        <v>3.5129999999999999</v>
      </c>
      <c r="S68">
        <v>2</v>
      </c>
      <c r="T68" t="s">
        <v>1162</v>
      </c>
    </row>
    <row r="69" spans="1:20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>
        <v>2</v>
      </c>
      <c r="G69" t="s">
        <v>539</v>
      </c>
      <c r="H69" t="s">
        <v>90</v>
      </c>
      <c r="I69" t="s">
        <v>22</v>
      </c>
      <c r="J69" s="10">
        <f>(C69-VLOOKUP(H69,Riders!$A$2:$E$7777,4,FALSE))/365</f>
        <v>21.638356164383563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33.311</v>
      </c>
      <c r="P69">
        <v>32.045999999999999</v>
      </c>
      <c r="Q69">
        <v>38.542000000000002</v>
      </c>
      <c r="R69">
        <v>3.2480000000000002</v>
      </c>
      <c r="S69">
        <v>1</v>
      </c>
      <c r="T69" t="s">
        <v>1162</v>
      </c>
    </row>
    <row r="70" spans="1:20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>
        <v>2</v>
      </c>
      <c r="G70" t="s">
        <v>540</v>
      </c>
      <c r="H70" t="s">
        <v>21</v>
      </c>
      <c r="I70" t="s">
        <v>22</v>
      </c>
      <c r="J70" s="10">
        <f>(C70-VLOOKUP(H70,Riders!$A$2:$E$7777,4,FALSE))/365</f>
        <v>25.635616438356163</v>
      </c>
      <c r="K70">
        <v>3</v>
      </c>
      <c r="L70">
        <v>1</v>
      </c>
      <c r="M70">
        <v>9.9559999999999995</v>
      </c>
      <c r="N70" s="29">
        <f t="shared" si="1"/>
        <v>72.318200080353563</v>
      </c>
      <c r="O70">
        <v>30.280999999999999</v>
      </c>
      <c r="P70">
        <v>31.349</v>
      </c>
      <c r="Q70">
        <v>37.689</v>
      </c>
      <c r="R70">
        <v>3.17</v>
      </c>
      <c r="S70">
        <v>1</v>
      </c>
      <c r="T70" t="s">
        <v>1162</v>
      </c>
    </row>
    <row r="71" spans="1:20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>
        <v>2</v>
      </c>
      <c r="G71" t="s">
        <v>540</v>
      </c>
      <c r="H71" t="s">
        <v>240</v>
      </c>
      <c r="I71" t="s">
        <v>100</v>
      </c>
      <c r="J71" s="10">
        <f>(C71-VLOOKUP(H71,Riders!$A$2:$E$7777,4,FALSE))/365</f>
        <v>25.668493150684931</v>
      </c>
      <c r="K71">
        <v>4</v>
      </c>
      <c r="L71">
        <v>2</v>
      </c>
      <c r="M71">
        <v>10.700999999999899</v>
      </c>
      <c r="N71" s="29">
        <f t="shared" si="1"/>
        <v>67.283431455004845</v>
      </c>
      <c r="O71">
        <v>24.311</v>
      </c>
      <c r="P71">
        <v>23.753</v>
      </c>
      <c r="Q71">
        <v>31.515000000000001</v>
      </c>
      <c r="R71">
        <v>3.8809999999999998</v>
      </c>
      <c r="S71">
        <v>2</v>
      </c>
      <c r="T71" t="s">
        <v>1162</v>
      </c>
    </row>
    <row r="72" spans="1:20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>
        <v>3</v>
      </c>
      <c r="G72" t="s">
        <v>539</v>
      </c>
      <c r="H72" t="s">
        <v>104</v>
      </c>
      <c r="I72" t="s">
        <v>100</v>
      </c>
      <c r="J72" s="10">
        <f>(C72-VLOOKUP(H72,Riders!$A$2:$E$7777,4,FALSE))/365</f>
        <v>26.194520547945206</v>
      </c>
      <c r="K72">
        <v>1</v>
      </c>
      <c r="L72">
        <v>1</v>
      </c>
      <c r="M72">
        <v>10.271000000000001</v>
      </c>
      <c r="N72" s="29">
        <f t="shared" si="1"/>
        <v>70.100282348359457</v>
      </c>
      <c r="O72">
        <v>32.245999999999903</v>
      </c>
      <c r="P72">
        <v>34.040999999999997</v>
      </c>
      <c r="Q72">
        <v>40.570999999999998</v>
      </c>
      <c r="R72">
        <v>3.2650000000000001</v>
      </c>
      <c r="S72">
        <v>1</v>
      </c>
      <c r="T72" t="s">
        <v>1162</v>
      </c>
    </row>
    <row r="73" spans="1:20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>
        <v>3</v>
      </c>
      <c r="G73" t="s">
        <v>539</v>
      </c>
      <c r="H73" t="s">
        <v>90</v>
      </c>
      <c r="I73" t="s">
        <v>22</v>
      </c>
      <c r="J73" s="10">
        <f>(C73-VLOOKUP(H73,Riders!$A$2:$E$7777,4,FALSE))/365</f>
        <v>21.638356164383563</v>
      </c>
      <c r="K73">
        <v>2</v>
      </c>
      <c r="L73">
        <v>2</v>
      </c>
      <c r="M73">
        <v>10.364000000000001</v>
      </c>
      <c r="N73" s="29">
        <f t="shared" si="1"/>
        <v>69.471246622925506</v>
      </c>
      <c r="O73">
        <v>32.045999999999999</v>
      </c>
      <c r="P73">
        <v>31.322999999999901</v>
      </c>
      <c r="Q73">
        <v>37.430999999999997</v>
      </c>
      <c r="R73">
        <v>3.0539999999999998</v>
      </c>
      <c r="S73">
        <v>2</v>
      </c>
      <c r="T73" t="s">
        <v>1162</v>
      </c>
    </row>
    <row r="74" spans="1:20">
      <c r="A74" t="s">
        <v>215</v>
      </c>
      <c r="B74">
        <v>2018</v>
      </c>
      <c r="C74" s="9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 s="10">
        <f>(C74-VLOOKUP(H74,Riders!$A$2:$E$7777,4,FALSE))/365</f>
        <v>25.986301369863014</v>
      </c>
      <c r="K74">
        <v>2</v>
      </c>
      <c r="L74">
        <v>1</v>
      </c>
      <c r="M74">
        <v>10.468</v>
      </c>
      <c r="N74" s="29">
        <f t="shared" si="1"/>
        <v>68.781047000382117</v>
      </c>
      <c r="O74">
        <v>9</v>
      </c>
      <c r="P74">
        <v>14.0579999999999</v>
      </c>
      <c r="Q74">
        <v>28.457999999999998</v>
      </c>
      <c r="R74">
        <v>7.2</v>
      </c>
      <c r="S74">
        <v>1</v>
      </c>
      <c r="T74" t="s">
        <v>1162</v>
      </c>
    </row>
    <row r="75" spans="1:20">
      <c r="A75" t="s">
        <v>215</v>
      </c>
      <c r="B75">
        <v>2018</v>
      </c>
      <c r="C75" s="9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 s="10">
        <f>(C75-VLOOKUP(H75,Riders!$A$2:$E$7777,4,FALSE))/365</f>
        <v>31.210958904109589</v>
      </c>
      <c r="L75">
        <v>2</v>
      </c>
      <c r="M75">
        <v>10.541</v>
      </c>
      <c r="N75" s="29">
        <f t="shared" si="1"/>
        <v>68.304714922682848</v>
      </c>
      <c r="O75">
        <v>6.2619999999999898</v>
      </c>
      <c r="P75">
        <v>5.1169999999999902</v>
      </c>
      <c r="Q75">
        <v>18.042999999999999</v>
      </c>
      <c r="R75">
        <v>6.4630000000000001</v>
      </c>
      <c r="S75">
        <v>2</v>
      </c>
      <c r="T75" t="s">
        <v>1162</v>
      </c>
    </row>
    <row r="76" spans="1:20">
      <c r="A76" t="s">
        <v>215</v>
      </c>
      <c r="B76">
        <v>2018</v>
      </c>
      <c r="C76" s="9">
        <v>43436</v>
      </c>
      <c r="D76" t="s">
        <v>64</v>
      </c>
      <c r="E76" t="s">
        <v>533</v>
      </c>
      <c r="F76">
        <v>1</v>
      </c>
      <c r="G76">
        <v>2</v>
      </c>
      <c r="H76" t="s">
        <v>126</v>
      </c>
      <c r="I76" t="s">
        <v>102</v>
      </c>
      <c r="J76" s="10">
        <f>(C76-VLOOKUP(H76,Riders!$A$2:$E$7777,4,FALSE))/365</f>
        <v>20.205479452054796</v>
      </c>
      <c r="L76">
        <v>1</v>
      </c>
      <c r="M76">
        <v>10.256</v>
      </c>
      <c r="N76" s="29">
        <f t="shared" si="1"/>
        <v>70.20280811232449</v>
      </c>
      <c r="O76">
        <v>9</v>
      </c>
      <c r="P76">
        <v>14.0579999999999</v>
      </c>
      <c r="Q76">
        <v>28.457999999999998</v>
      </c>
      <c r="R76">
        <v>7.2</v>
      </c>
      <c r="S76">
        <v>1</v>
      </c>
      <c r="T76" t="s">
        <v>1162</v>
      </c>
    </row>
    <row r="77" spans="1:20">
      <c r="A77" t="s">
        <v>215</v>
      </c>
      <c r="B77">
        <v>2018</v>
      </c>
      <c r="C77" s="9">
        <v>43436</v>
      </c>
      <c r="D77" t="s">
        <v>64</v>
      </c>
      <c r="E77" t="s">
        <v>533</v>
      </c>
      <c r="F77">
        <v>1</v>
      </c>
      <c r="G77">
        <v>2</v>
      </c>
      <c r="H77" t="s">
        <v>165</v>
      </c>
      <c r="I77" t="s">
        <v>44</v>
      </c>
      <c r="J77" s="10">
        <f>(C77-VLOOKUP(H77,Riders!$A$2:$E$7777,4,FALSE))/365</f>
        <v>28.917808219178081</v>
      </c>
      <c r="L77">
        <v>2</v>
      </c>
      <c r="M77">
        <v>10.584</v>
      </c>
      <c r="N77" s="29">
        <f t="shared" si="1"/>
        <v>68.02721088435375</v>
      </c>
      <c r="O77">
        <v>6.2619999999999898</v>
      </c>
      <c r="P77">
        <v>5.1169999999999902</v>
      </c>
      <c r="Q77">
        <v>18.042999999999999</v>
      </c>
      <c r="R77">
        <v>6.4630000000000001</v>
      </c>
      <c r="S77">
        <v>2</v>
      </c>
      <c r="T77" t="s">
        <v>1162</v>
      </c>
    </row>
    <row r="78" spans="1:20">
      <c r="A78" t="s">
        <v>215</v>
      </c>
      <c r="B78">
        <v>2018</v>
      </c>
      <c r="C78" s="9">
        <v>43436</v>
      </c>
      <c r="D78" t="s">
        <v>64</v>
      </c>
      <c r="E78" t="s">
        <v>533</v>
      </c>
      <c r="F78">
        <v>1</v>
      </c>
      <c r="G78">
        <v>3</v>
      </c>
      <c r="H78" t="s">
        <v>94</v>
      </c>
      <c r="I78" t="s">
        <v>26</v>
      </c>
      <c r="J78" s="10">
        <f>(C78-VLOOKUP(H78,Riders!$A$2:$E$7777,4,FALSE))/365</f>
        <v>19.876712328767123</v>
      </c>
      <c r="K78">
        <v>3</v>
      </c>
      <c r="L78">
        <v>1</v>
      </c>
      <c r="M78">
        <v>10.282</v>
      </c>
      <c r="N78" s="29">
        <f t="shared" si="1"/>
        <v>70.025286909161636</v>
      </c>
      <c r="O78">
        <v>9</v>
      </c>
      <c r="P78">
        <v>15.054</v>
      </c>
      <c r="Q78">
        <v>29.396000000000001</v>
      </c>
      <c r="R78">
        <v>7.1710000000000003</v>
      </c>
      <c r="S78">
        <v>1</v>
      </c>
      <c r="T78" t="s">
        <v>1162</v>
      </c>
    </row>
    <row r="79" spans="1:20">
      <c r="A79" t="s">
        <v>215</v>
      </c>
      <c r="B79">
        <v>2018</v>
      </c>
      <c r="C79" s="9">
        <v>43436</v>
      </c>
      <c r="D79" t="s">
        <v>64</v>
      </c>
      <c r="E79" t="s">
        <v>533</v>
      </c>
      <c r="F79">
        <v>1</v>
      </c>
      <c r="G79">
        <v>3</v>
      </c>
      <c r="H79" t="s">
        <v>256</v>
      </c>
      <c r="I79" t="s">
        <v>254</v>
      </c>
      <c r="J79" s="10">
        <f>(C79-VLOOKUP(H79,Riders!$A$2:$E$7777,4,FALSE))/365</f>
        <v>21.219178082191782</v>
      </c>
      <c r="L79">
        <v>2</v>
      </c>
      <c r="M79">
        <v>10.510999999999999</v>
      </c>
      <c r="N79" s="29">
        <f t="shared" si="1"/>
        <v>68.499667015507569</v>
      </c>
      <c r="O79">
        <v>9</v>
      </c>
      <c r="P79">
        <v>6.2619999999999898</v>
      </c>
      <c r="Q79">
        <v>20.603999999999999</v>
      </c>
      <c r="R79">
        <v>7.1710000000000003</v>
      </c>
      <c r="S79">
        <v>1</v>
      </c>
      <c r="T79" t="s">
        <v>1162</v>
      </c>
    </row>
    <row r="80" spans="1:20">
      <c r="A80" t="s">
        <v>215</v>
      </c>
      <c r="B80">
        <v>2018</v>
      </c>
      <c r="C80" s="9">
        <v>43436</v>
      </c>
      <c r="D80" t="s">
        <v>64</v>
      </c>
      <c r="E80" t="s">
        <v>533</v>
      </c>
      <c r="F80">
        <v>1</v>
      </c>
      <c r="G80">
        <v>4</v>
      </c>
      <c r="H80" t="s">
        <v>199</v>
      </c>
      <c r="I80" t="s">
        <v>37</v>
      </c>
      <c r="J80" s="10">
        <f>(C80-VLOOKUP(H80,Riders!$A$2:$E$7777,4,FALSE))/365</f>
        <v>24.090410958904108</v>
      </c>
      <c r="L80">
        <v>1</v>
      </c>
      <c r="M80">
        <v>10.298999999999999</v>
      </c>
      <c r="N80" s="29">
        <f t="shared" si="1"/>
        <v>69.90969997087096</v>
      </c>
      <c r="O80">
        <v>9</v>
      </c>
      <c r="P80">
        <v>16.361999999999998</v>
      </c>
      <c r="Q80">
        <v>30.091999999999999</v>
      </c>
      <c r="R80">
        <v>6.8650000000000002</v>
      </c>
      <c r="S80">
        <v>2</v>
      </c>
      <c r="T80" t="s">
        <v>1162</v>
      </c>
    </row>
    <row r="81" spans="1:20">
      <c r="A81" t="s">
        <v>215</v>
      </c>
      <c r="B81">
        <v>2018</v>
      </c>
      <c r="C81" s="9">
        <v>43436</v>
      </c>
      <c r="D81" t="s">
        <v>64</v>
      </c>
      <c r="E81" t="s">
        <v>533</v>
      </c>
      <c r="F81">
        <v>1</v>
      </c>
      <c r="G81">
        <v>4</v>
      </c>
      <c r="H81" t="s">
        <v>106</v>
      </c>
      <c r="I81" t="s">
        <v>107</v>
      </c>
      <c r="J81" s="10">
        <f>(C81-VLOOKUP(H81,Riders!$A$2:$E$7777,4,FALSE))/365</f>
        <v>25.136986301369863</v>
      </c>
      <c r="L81">
        <v>2</v>
      </c>
      <c r="M81">
        <v>10.322999999999899</v>
      </c>
      <c r="N81" s="29">
        <f t="shared" si="1"/>
        <v>69.747166521360754</v>
      </c>
      <c r="O81">
        <v>13.241</v>
      </c>
      <c r="P81">
        <v>11.566000000000001</v>
      </c>
      <c r="Q81">
        <v>22.864000000000001</v>
      </c>
      <c r="R81">
        <v>5.649</v>
      </c>
      <c r="S81">
        <v>1</v>
      </c>
      <c r="T81" t="s">
        <v>1162</v>
      </c>
    </row>
    <row r="82" spans="1:20">
      <c r="A82" t="s">
        <v>215</v>
      </c>
      <c r="B82">
        <v>2018</v>
      </c>
      <c r="C82" s="9">
        <v>43436</v>
      </c>
      <c r="D82" t="s">
        <v>64</v>
      </c>
      <c r="E82" t="s">
        <v>533</v>
      </c>
      <c r="F82">
        <v>1</v>
      </c>
      <c r="G82">
        <v>5</v>
      </c>
      <c r="H82" t="s">
        <v>192</v>
      </c>
      <c r="I82" t="s">
        <v>28</v>
      </c>
      <c r="J82" s="10">
        <f>(C82-VLOOKUP(H82,Riders!$A$2:$E$7777,4,FALSE))/365</f>
        <v>31.457534246575342</v>
      </c>
      <c r="L82">
        <v>1</v>
      </c>
      <c r="M82">
        <v>10.38</v>
      </c>
      <c r="N82" s="29">
        <f t="shared" si="1"/>
        <v>69.364161849710982</v>
      </c>
      <c r="O82">
        <v>9</v>
      </c>
      <c r="P82">
        <v>18.073</v>
      </c>
      <c r="Q82">
        <v>31.233000000000001</v>
      </c>
      <c r="R82">
        <v>6.58</v>
      </c>
      <c r="S82">
        <v>2</v>
      </c>
      <c r="T82" t="s">
        <v>1162</v>
      </c>
    </row>
    <row r="83" spans="1:20">
      <c r="A83" t="s">
        <v>215</v>
      </c>
      <c r="B83">
        <v>2018</v>
      </c>
      <c r="C83" s="9">
        <v>43436</v>
      </c>
      <c r="D83" t="s">
        <v>64</v>
      </c>
      <c r="E83" t="s">
        <v>533</v>
      </c>
      <c r="F83">
        <v>1</v>
      </c>
      <c r="G83">
        <v>5</v>
      </c>
      <c r="H83" t="s">
        <v>255</v>
      </c>
      <c r="I83" t="s">
        <v>30</v>
      </c>
      <c r="J83" s="10">
        <f>(C83-VLOOKUP(H83,Riders!$A$2:$E$7777,4,FALSE))/365</f>
        <v>28.931506849315067</v>
      </c>
      <c r="L83">
        <v>2</v>
      </c>
      <c r="M83">
        <v>10.39</v>
      </c>
      <c r="N83" s="29">
        <f t="shared" si="1"/>
        <v>69.297401347449465</v>
      </c>
      <c r="O83">
        <v>17.965</v>
      </c>
      <c r="P83">
        <v>16.399000000000001</v>
      </c>
      <c r="Q83">
        <v>25.774999999999999</v>
      </c>
      <c r="R83">
        <v>4.6879999999999997</v>
      </c>
      <c r="S83">
        <v>1</v>
      </c>
      <c r="T83" t="s">
        <v>1162</v>
      </c>
    </row>
    <row r="84" spans="1:20">
      <c r="A84" t="s">
        <v>215</v>
      </c>
      <c r="B84">
        <v>2018</v>
      </c>
      <c r="C84" s="9">
        <v>43436</v>
      </c>
      <c r="D84" t="s">
        <v>64</v>
      </c>
      <c r="E84" t="s">
        <v>533</v>
      </c>
      <c r="F84">
        <v>1</v>
      </c>
      <c r="G84">
        <v>6</v>
      </c>
      <c r="H84" t="s">
        <v>190</v>
      </c>
      <c r="I84" t="s">
        <v>111</v>
      </c>
      <c r="J84" s="10">
        <f>(C84-VLOOKUP(H84,Riders!$A$2:$E$7777,4,FALSE))/365</f>
        <v>30.715068493150685</v>
      </c>
      <c r="L84">
        <v>1</v>
      </c>
      <c r="M84">
        <v>10.340999999999999</v>
      </c>
      <c r="N84" s="29">
        <f t="shared" si="1"/>
        <v>69.625761531766756</v>
      </c>
      <c r="O84">
        <v>9</v>
      </c>
      <c r="P84">
        <v>15.054</v>
      </c>
      <c r="Q84">
        <v>29.396000000000001</v>
      </c>
      <c r="R84">
        <v>7.1710000000000003</v>
      </c>
      <c r="S84">
        <v>1</v>
      </c>
      <c r="T84" t="s">
        <v>1162</v>
      </c>
    </row>
    <row r="85" spans="1:20">
      <c r="A85" t="s">
        <v>215</v>
      </c>
      <c r="B85">
        <v>2018</v>
      </c>
      <c r="C85" s="9">
        <v>43436</v>
      </c>
      <c r="D85" t="s">
        <v>64</v>
      </c>
      <c r="E85" t="s">
        <v>533</v>
      </c>
      <c r="F85">
        <v>1</v>
      </c>
      <c r="G85">
        <v>6</v>
      </c>
      <c r="H85" t="s">
        <v>95</v>
      </c>
      <c r="I85" t="s">
        <v>28</v>
      </c>
      <c r="J85" s="10">
        <f>(C85-VLOOKUP(H85,Riders!$A$2:$E$7777,4,FALSE))/365</f>
        <v>26.852054794520548</v>
      </c>
      <c r="L85">
        <v>2</v>
      </c>
      <c r="M85">
        <v>10.58</v>
      </c>
      <c r="N85" s="29">
        <f t="shared" si="1"/>
        <v>68.052930056710778</v>
      </c>
      <c r="O85">
        <v>9</v>
      </c>
      <c r="P85">
        <v>6.2619999999999898</v>
      </c>
      <c r="Q85">
        <v>20.603999999999999</v>
      </c>
      <c r="R85">
        <v>7.1710000000000003</v>
      </c>
      <c r="S85">
        <v>1</v>
      </c>
      <c r="T85" t="s">
        <v>1162</v>
      </c>
    </row>
    <row r="86" spans="1:20">
      <c r="A86" t="s">
        <v>215</v>
      </c>
      <c r="B86">
        <v>2018</v>
      </c>
      <c r="C86" s="9">
        <v>43436</v>
      </c>
      <c r="D86" t="s">
        <v>64</v>
      </c>
      <c r="E86" t="s">
        <v>533</v>
      </c>
      <c r="F86">
        <v>1</v>
      </c>
      <c r="G86">
        <v>7</v>
      </c>
      <c r="H86" t="s">
        <v>195</v>
      </c>
      <c r="I86" t="s">
        <v>196</v>
      </c>
      <c r="J86" s="10">
        <f>(C86-VLOOKUP(H86,Riders!$A$2:$E$7777,4,FALSE))/365</f>
        <v>32.717808219178082</v>
      </c>
      <c r="L86">
        <v>1</v>
      </c>
      <c r="M86">
        <v>10.539</v>
      </c>
      <c r="N86" s="29">
        <f t="shared" si="1"/>
        <v>68.317677198975232</v>
      </c>
      <c r="O86">
        <v>17.965</v>
      </c>
      <c r="P86">
        <v>20.073999999999899</v>
      </c>
      <c r="Q86">
        <v>29.571999999999999</v>
      </c>
      <c r="R86">
        <v>4.7489999999999997</v>
      </c>
      <c r="S86">
        <v>1</v>
      </c>
      <c r="T86" t="s">
        <v>1162</v>
      </c>
    </row>
    <row r="87" spans="1:20">
      <c r="A87" t="s">
        <v>215</v>
      </c>
      <c r="B87">
        <v>2018</v>
      </c>
      <c r="C87" s="9">
        <v>43436</v>
      </c>
      <c r="D87" t="s">
        <v>64</v>
      </c>
      <c r="E87" t="s">
        <v>533</v>
      </c>
      <c r="F87">
        <v>1</v>
      </c>
      <c r="G87">
        <v>7</v>
      </c>
      <c r="H87" t="s">
        <v>98</v>
      </c>
      <c r="I87" t="s">
        <v>42</v>
      </c>
      <c r="J87" s="10">
        <f>(C87-VLOOKUP(H87,Riders!$A$2:$E$7777,4,FALSE))/365</f>
        <v>20.109589041095891</v>
      </c>
      <c r="L87">
        <v>2</v>
      </c>
      <c r="M87">
        <v>10.5689999999999</v>
      </c>
      <c r="N87" s="29">
        <f t="shared" si="1"/>
        <v>68.123758160659179</v>
      </c>
      <c r="O87">
        <v>9</v>
      </c>
      <c r="P87">
        <v>7.1120000000000001</v>
      </c>
      <c r="Q87">
        <v>20.898</v>
      </c>
      <c r="R87">
        <v>6.8929999999999998</v>
      </c>
      <c r="S87">
        <v>2</v>
      </c>
      <c r="T87" t="s">
        <v>1162</v>
      </c>
    </row>
    <row r="88" spans="1:20">
      <c r="A88" t="s">
        <v>215</v>
      </c>
      <c r="B88">
        <v>2018</v>
      </c>
      <c r="C88" s="9">
        <v>43436</v>
      </c>
      <c r="D88" t="s">
        <v>64</v>
      </c>
      <c r="E88" t="s">
        <v>533</v>
      </c>
      <c r="F88">
        <v>1</v>
      </c>
      <c r="G88">
        <v>8</v>
      </c>
      <c r="H88" t="s">
        <v>259</v>
      </c>
      <c r="I88" t="s">
        <v>111</v>
      </c>
      <c r="J88" s="10">
        <f>(C88-VLOOKUP(H88,Riders!$A$2:$E$7777,4,FALSE))/365</f>
        <v>26.210958904109589</v>
      </c>
      <c r="L88">
        <v>1</v>
      </c>
      <c r="M88">
        <v>10.332000000000001</v>
      </c>
      <c r="N88" s="29">
        <f t="shared" si="1"/>
        <v>69.686411149825773</v>
      </c>
      <c r="O88">
        <v>12.424999999999899</v>
      </c>
      <c r="P88">
        <v>15.696</v>
      </c>
      <c r="Q88">
        <v>27.074000000000002</v>
      </c>
      <c r="R88">
        <v>5.6890000000000001</v>
      </c>
      <c r="S88">
        <v>1</v>
      </c>
      <c r="T88" t="s">
        <v>1162</v>
      </c>
    </row>
    <row r="89" spans="1:20">
      <c r="A89" t="s">
        <v>215</v>
      </c>
      <c r="B89">
        <v>2018</v>
      </c>
      <c r="C89" s="9">
        <v>43436</v>
      </c>
      <c r="D89" t="s">
        <v>64</v>
      </c>
      <c r="E89" t="s">
        <v>533</v>
      </c>
      <c r="F89">
        <v>1</v>
      </c>
      <c r="G89">
        <v>8</v>
      </c>
      <c r="H89" t="s">
        <v>287</v>
      </c>
      <c r="I89" t="s">
        <v>205</v>
      </c>
      <c r="J89" s="10">
        <f>(C89-VLOOKUP(H89,Riders!$A$2:$E$7777,4,FALSE))/365</f>
        <v>36.326027397260276</v>
      </c>
      <c r="L89">
        <v>2</v>
      </c>
      <c r="M89">
        <v>10.44</v>
      </c>
      <c r="N89" s="29">
        <f t="shared" si="1"/>
        <v>68.965517241379317</v>
      </c>
      <c r="O89">
        <v>6.2619999999999898</v>
      </c>
      <c r="P89">
        <v>5.2389999999999999</v>
      </c>
      <c r="Q89">
        <v>17.827000000000002</v>
      </c>
      <c r="R89">
        <v>6.2939999999999996</v>
      </c>
      <c r="S89">
        <v>2</v>
      </c>
      <c r="T89" t="s">
        <v>1162</v>
      </c>
    </row>
    <row r="90" spans="1:20">
      <c r="A90" t="s">
        <v>215</v>
      </c>
      <c r="B90">
        <v>2018</v>
      </c>
      <c r="C90" s="9">
        <v>43436</v>
      </c>
      <c r="D90" t="s">
        <v>64</v>
      </c>
      <c r="E90" t="s">
        <v>533</v>
      </c>
      <c r="F90">
        <v>1</v>
      </c>
      <c r="G90">
        <v>9</v>
      </c>
      <c r="H90" t="s">
        <v>211</v>
      </c>
      <c r="I90" t="s">
        <v>40</v>
      </c>
      <c r="J90" s="10">
        <f>(C90-VLOOKUP(H90,Riders!$A$2:$E$7777,4,FALSE))/365</f>
        <v>27.534246575342465</v>
      </c>
      <c r="L90">
        <v>1</v>
      </c>
      <c r="M90">
        <v>10.382</v>
      </c>
      <c r="N90" s="29">
        <f t="shared" si="1"/>
        <v>69.35079946060489</v>
      </c>
      <c r="O90">
        <v>6.2619999999999898</v>
      </c>
      <c r="P90">
        <v>12.515000000000001</v>
      </c>
      <c r="Q90">
        <v>25.045000000000002</v>
      </c>
      <c r="R90">
        <v>6.2649999999999997</v>
      </c>
      <c r="S90">
        <v>2</v>
      </c>
      <c r="T90" t="s">
        <v>1162</v>
      </c>
    </row>
    <row r="91" spans="1:20">
      <c r="A91" t="s">
        <v>215</v>
      </c>
      <c r="B91">
        <v>2018</v>
      </c>
      <c r="C91" s="9">
        <v>43436</v>
      </c>
      <c r="D91" t="s">
        <v>64</v>
      </c>
      <c r="E91" t="s">
        <v>533</v>
      </c>
      <c r="F91">
        <v>1</v>
      </c>
      <c r="G91">
        <v>9</v>
      </c>
      <c r="H91" t="s">
        <v>39</v>
      </c>
      <c r="I91" t="s">
        <v>40</v>
      </c>
      <c r="J91" s="10">
        <f>(C91-VLOOKUP(H91,Riders!$A$2:$E$7777,4,FALSE))/365</f>
        <v>25.830136986301369</v>
      </c>
      <c r="L91">
        <v>2</v>
      </c>
      <c r="M91">
        <v>10.433</v>
      </c>
      <c r="N91" s="29">
        <f t="shared" si="1"/>
        <v>69.011789514041979</v>
      </c>
      <c r="O91">
        <v>9</v>
      </c>
      <c r="P91">
        <v>5.2590000000000003</v>
      </c>
      <c r="Q91">
        <v>19.003</v>
      </c>
      <c r="R91">
        <v>6.8719999999999999</v>
      </c>
      <c r="S91">
        <v>1</v>
      </c>
      <c r="T91" t="s">
        <v>1162</v>
      </c>
    </row>
    <row r="92" spans="1:20">
      <c r="A92" t="s">
        <v>215</v>
      </c>
      <c r="B92">
        <v>2018</v>
      </c>
      <c r="C92" s="9">
        <v>43436</v>
      </c>
      <c r="D92" t="s">
        <v>64</v>
      </c>
      <c r="E92" t="s">
        <v>533</v>
      </c>
      <c r="F92">
        <v>1</v>
      </c>
      <c r="G92">
        <v>10</v>
      </c>
      <c r="H92" t="s">
        <v>141</v>
      </c>
      <c r="I92" t="s">
        <v>93</v>
      </c>
      <c r="J92" s="10">
        <f>(C92-VLOOKUP(H92,Riders!$A$2:$E$7777,4,FALSE))/365</f>
        <v>23.665753424657535</v>
      </c>
      <c r="L92">
        <v>1</v>
      </c>
      <c r="M92">
        <v>10.148</v>
      </c>
      <c r="N92" s="29">
        <f t="shared" si="1"/>
        <v>70.949940875049279</v>
      </c>
      <c r="O92">
        <v>12.424999999999899</v>
      </c>
      <c r="P92">
        <v>16.349</v>
      </c>
      <c r="Q92">
        <v>27.709</v>
      </c>
      <c r="R92">
        <v>5.68</v>
      </c>
      <c r="S92">
        <v>1</v>
      </c>
      <c r="T92" t="s">
        <v>1162</v>
      </c>
    </row>
    <row r="93" spans="1:20">
      <c r="A93" t="s">
        <v>215</v>
      </c>
      <c r="B93">
        <v>2018</v>
      </c>
      <c r="C93" s="9">
        <v>43436</v>
      </c>
      <c r="D93" t="s">
        <v>64</v>
      </c>
      <c r="E93" t="s">
        <v>533</v>
      </c>
      <c r="F93">
        <v>1</v>
      </c>
      <c r="G93">
        <v>10</v>
      </c>
      <c r="H93" t="s">
        <v>293</v>
      </c>
      <c r="I93" t="s">
        <v>22</v>
      </c>
      <c r="J93" s="10">
        <f>(C93-VLOOKUP(H93,Riders!$A$2:$E$7777,4,FALSE))/365</f>
        <v>20.986301369863014</v>
      </c>
      <c r="L93">
        <v>2</v>
      </c>
      <c r="M93">
        <v>10.19</v>
      </c>
      <c r="N93" s="29">
        <f t="shared" si="1"/>
        <v>70.657507360157027</v>
      </c>
      <c r="O93">
        <v>9</v>
      </c>
      <c r="P93">
        <v>6.3339999999999996</v>
      </c>
      <c r="Q93">
        <v>20.128</v>
      </c>
      <c r="R93">
        <v>6.8970000000000002</v>
      </c>
      <c r="S93">
        <v>2</v>
      </c>
      <c r="T93" t="s">
        <v>1162</v>
      </c>
    </row>
    <row r="94" spans="1:20">
      <c r="A94" t="s">
        <v>215</v>
      </c>
      <c r="B94">
        <v>2018</v>
      </c>
      <c r="C94" s="9">
        <v>43436</v>
      </c>
      <c r="D94" t="s">
        <v>64</v>
      </c>
      <c r="E94" t="s">
        <v>533</v>
      </c>
      <c r="F94">
        <v>1</v>
      </c>
      <c r="G94">
        <v>11</v>
      </c>
      <c r="H94" t="s">
        <v>123</v>
      </c>
      <c r="I94" t="s">
        <v>73</v>
      </c>
      <c r="J94" s="10">
        <f>(C94-VLOOKUP(H94,Riders!$A$2:$E$7777,4,FALSE))/365</f>
        <v>21.81095890410959</v>
      </c>
      <c r="L94">
        <v>1</v>
      </c>
      <c r="M94">
        <v>10.257999999999999</v>
      </c>
      <c r="N94" s="29">
        <f t="shared" si="1"/>
        <v>70.189120686293634</v>
      </c>
      <c r="O94">
        <v>9</v>
      </c>
      <c r="P94">
        <v>15.054</v>
      </c>
      <c r="Q94">
        <v>29.396000000000001</v>
      </c>
      <c r="R94">
        <v>7.1710000000000003</v>
      </c>
      <c r="S94">
        <v>1</v>
      </c>
      <c r="T94" t="s">
        <v>1162</v>
      </c>
    </row>
    <row r="95" spans="1:20">
      <c r="A95" t="s">
        <v>215</v>
      </c>
      <c r="B95">
        <v>2018</v>
      </c>
      <c r="C95" s="9">
        <v>43436</v>
      </c>
      <c r="D95" t="s">
        <v>64</v>
      </c>
      <c r="E95" t="s">
        <v>533</v>
      </c>
      <c r="F95">
        <v>1</v>
      </c>
      <c r="G95">
        <v>11</v>
      </c>
      <c r="H95" t="s">
        <v>310</v>
      </c>
      <c r="I95" t="s">
        <v>102</v>
      </c>
      <c r="J95" s="10">
        <f>(C95-VLOOKUP(H95,Riders!$A$2:$E$7777,4,FALSE))/365</f>
        <v>27.531506849315068</v>
      </c>
      <c r="L95">
        <v>2</v>
      </c>
      <c r="M95">
        <v>12.484999999999999</v>
      </c>
      <c r="N95" s="29">
        <f t="shared" si="1"/>
        <v>57.669203043652388</v>
      </c>
      <c r="O95">
        <v>9</v>
      </c>
      <c r="P95">
        <v>6.2619999999999898</v>
      </c>
      <c r="Q95">
        <v>20.603999999999999</v>
      </c>
      <c r="R95">
        <v>7.1710000000000003</v>
      </c>
      <c r="S95">
        <v>1</v>
      </c>
      <c r="T95" t="s">
        <v>1162</v>
      </c>
    </row>
    <row r="96" spans="1:20">
      <c r="A96" t="s">
        <v>215</v>
      </c>
      <c r="B96">
        <v>2018</v>
      </c>
      <c r="C96" s="9">
        <v>43436</v>
      </c>
      <c r="D96" t="s">
        <v>64</v>
      </c>
      <c r="E96" t="s">
        <v>533</v>
      </c>
      <c r="F96">
        <v>1</v>
      </c>
      <c r="G96">
        <v>12</v>
      </c>
      <c r="H96" t="s">
        <v>172</v>
      </c>
      <c r="I96" t="s">
        <v>35</v>
      </c>
      <c r="J96" s="10">
        <f>(C96-VLOOKUP(H96,Riders!$A$2:$E$7777,4,FALSE))/365</f>
        <v>28.564383561643837</v>
      </c>
      <c r="L96">
        <v>1</v>
      </c>
      <c r="M96">
        <v>10.429</v>
      </c>
      <c r="N96" s="29">
        <f t="shared" si="1"/>
        <v>69.038258701697188</v>
      </c>
      <c r="O96">
        <v>6.2619999999999898</v>
      </c>
      <c r="P96">
        <v>13.951000000000001</v>
      </c>
      <c r="Q96">
        <v>25.931000000000001</v>
      </c>
      <c r="R96">
        <v>5.99</v>
      </c>
      <c r="S96">
        <v>2</v>
      </c>
      <c r="T96" t="s">
        <v>1162</v>
      </c>
    </row>
    <row r="97" spans="1:20">
      <c r="A97" t="s">
        <v>215</v>
      </c>
      <c r="B97">
        <v>2018</v>
      </c>
      <c r="C97" s="9">
        <v>43436</v>
      </c>
      <c r="D97" t="s">
        <v>64</v>
      </c>
      <c r="E97" t="s">
        <v>533</v>
      </c>
      <c r="F97">
        <v>1</v>
      </c>
      <c r="G97">
        <v>12</v>
      </c>
      <c r="H97" t="s">
        <v>181</v>
      </c>
      <c r="I97" t="s">
        <v>32</v>
      </c>
      <c r="J97" s="10">
        <f>(C97-VLOOKUP(H97,Riders!$A$2:$E$7777,4,FALSE))/365</f>
        <v>27.432876712328767</v>
      </c>
      <c r="L97">
        <v>2</v>
      </c>
      <c r="M97" t="s">
        <v>534</v>
      </c>
      <c r="N97" s="29" t="str">
        <f t="shared" si="1"/>
        <v/>
      </c>
      <c r="O97">
        <v>13.241</v>
      </c>
      <c r="P97">
        <v>10.728999999999999</v>
      </c>
      <c r="Q97">
        <v>21.687000000000001</v>
      </c>
      <c r="R97">
        <v>5.4790000000000001</v>
      </c>
      <c r="S97">
        <v>1</v>
      </c>
      <c r="T97" t="s">
        <v>1162</v>
      </c>
    </row>
    <row r="98" spans="1:20">
      <c r="A98" t="s">
        <v>215</v>
      </c>
      <c r="B98">
        <v>2018</v>
      </c>
      <c r="C98" s="9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 s="10">
        <f>(C98-VLOOKUP(H98,Riders!$A$2:$E$7777,4,FALSE))/365</f>
        <v>23.386301369863013</v>
      </c>
      <c r="K98">
        <v>4</v>
      </c>
      <c r="L98">
        <v>1</v>
      </c>
      <c r="M98">
        <v>10.305</v>
      </c>
      <c r="N98" s="29">
        <f t="shared" si="1"/>
        <v>69.86899563318778</v>
      </c>
      <c r="O98">
        <v>13.241</v>
      </c>
      <c r="P98">
        <v>17.977999999999899</v>
      </c>
      <c r="Q98">
        <v>28.905999999999999</v>
      </c>
      <c r="R98">
        <v>5.4640000000000004</v>
      </c>
      <c r="S98">
        <v>2</v>
      </c>
      <c r="T98" t="s">
        <v>1162</v>
      </c>
    </row>
    <row r="99" spans="1:20">
      <c r="A99" t="s">
        <v>215</v>
      </c>
      <c r="B99">
        <v>2018</v>
      </c>
      <c r="C99" s="9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 s="10">
        <f>(C99-VLOOKUP(H99,Riders!$A$2:$E$7777,4,FALSE))/365</f>
        <v>28.564383561643837</v>
      </c>
      <c r="L99">
        <v>2</v>
      </c>
      <c r="M99">
        <v>10.484</v>
      </c>
      <c r="N99" s="29">
        <f t="shared" si="1"/>
        <v>68.676077832888211</v>
      </c>
      <c r="O99">
        <v>13.951000000000001</v>
      </c>
      <c r="P99">
        <v>12.376999999999899</v>
      </c>
      <c r="Q99">
        <v>22.992999999999999</v>
      </c>
      <c r="R99">
        <v>5.3079999999999998</v>
      </c>
      <c r="S99">
        <v>1</v>
      </c>
      <c r="T99" t="s">
        <v>1162</v>
      </c>
    </row>
    <row r="100" spans="1:20">
      <c r="A100" t="s">
        <v>215</v>
      </c>
      <c r="B100">
        <v>2018</v>
      </c>
      <c r="C100" s="9">
        <v>43436</v>
      </c>
      <c r="D100" t="s">
        <v>64</v>
      </c>
      <c r="E100" t="s">
        <v>536</v>
      </c>
      <c r="F100">
        <v>1</v>
      </c>
      <c r="G100">
        <v>2</v>
      </c>
      <c r="H100" t="s">
        <v>123</v>
      </c>
      <c r="I100" t="s">
        <v>73</v>
      </c>
      <c r="J100" s="10">
        <f>(C100-VLOOKUP(H100,Riders!$A$2:$E$7777,4,FALSE))/365</f>
        <v>21.81095890410959</v>
      </c>
      <c r="L100">
        <v>1</v>
      </c>
      <c r="M100">
        <v>10.114000000000001</v>
      </c>
      <c r="N100" s="29">
        <f t="shared" si="1"/>
        <v>71.188451651176578</v>
      </c>
      <c r="O100">
        <v>15.054</v>
      </c>
      <c r="P100">
        <v>26.169</v>
      </c>
      <c r="Q100">
        <v>37.063000000000002</v>
      </c>
      <c r="R100">
        <v>5.4470000000000001</v>
      </c>
      <c r="S100">
        <v>2</v>
      </c>
      <c r="T100" t="s">
        <v>1162</v>
      </c>
    </row>
    <row r="101" spans="1:20">
      <c r="A101" t="s">
        <v>215</v>
      </c>
      <c r="B101">
        <v>2018</v>
      </c>
      <c r="C101" s="9">
        <v>43436</v>
      </c>
      <c r="D101" t="s">
        <v>64</v>
      </c>
      <c r="E101" t="s">
        <v>536</v>
      </c>
      <c r="F101">
        <v>1</v>
      </c>
      <c r="G101">
        <v>2</v>
      </c>
      <c r="H101" t="s">
        <v>21</v>
      </c>
      <c r="I101" t="s">
        <v>22</v>
      </c>
      <c r="J101" s="10">
        <f>(C101-VLOOKUP(H101,Riders!$A$2:$E$7777,4,FALSE))/365</f>
        <v>25.731506849315068</v>
      </c>
      <c r="L101">
        <v>2</v>
      </c>
      <c r="M101">
        <v>10.151</v>
      </c>
      <c r="N101" s="29">
        <f t="shared" si="1"/>
        <v>70.928972515023148</v>
      </c>
      <c r="O101">
        <v>31.349</v>
      </c>
      <c r="P101">
        <v>30.116</v>
      </c>
      <c r="Q101">
        <v>36.19</v>
      </c>
      <c r="R101">
        <v>3.0369999999999999</v>
      </c>
      <c r="S101">
        <v>1</v>
      </c>
      <c r="T101" t="s">
        <v>1162</v>
      </c>
    </row>
    <row r="102" spans="1:20">
      <c r="A102" t="s">
        <v>215</v>
      </c>
      <c r="B102">
        <v>2018</v>
      </c>
      <c r="C102" s="9">
        <v>43436</v>
      </c>
      <c r="D102" t="s">
        <v>64</v>
      </c>
      <c r="E102" t="s">
        <v>536</v>
      </c>
      <c r="F102">
        <v>1</v>
      </c>
      <c r="G102">
        <v>3</v>
      </c>
      <c r="H102" t="s">
        <v>104</v>
      </c>
      <c r="I102" t="s">
        <v>100</v>
      </c>
      <c r="J102" s="10">
        <f>(C102-VLOOKUP(H102,Riders!$A$2:$E$7777,4,FALSE))/365</f>
        <v>26.290410958904111</v>
      </c>
      <c r="K102">
        <v>1</v>
      </c>
      <c r="L102">
        <v>1</v>
      </c>
      <c r="M102">
        <v>10.292999999999999</v>
      </c>
      <c r="N102" s="29">
        <f t="shared" si="1"/>
        <v>69.950451763334314</v>
      </c>
      <c r="O102">
        <v>34.040999999999997</v>
      </c>
      <c r="P102">
        <v>34.362000000000002</v>
      </c>
      <c r="Q102">
        <v>40.776000000000003</v>
      </c>
      <c r="R102">
        <v>3.2069999999999999</v>
      </c>
      <c r="S102">
        <v>1</v>
      </c>
      <c r="T102" t="s">
        <v>1162</v>
      </c>
    </row>
    <row r="103" spans="1:20">
      <c r="A103" t="s">
        <v>215</v>
      </c>
      <c r="B103">
        <v>2018</v>
      </c>
      <c r="C103" s="9">
        <v>43436</v>
      </c>
      <c r="D103" t="s">
        <v>64</v>
      </c>
      <c r="E103" t="s">
        <v>536</v>
      </c>
      <c r="F103">
        <v>1</v>
      </c>
      <c r="G103">
        <v>3</v>
      </c>
      <c r="H103" t="s">
        <v>141</v>
      </c>
      <c r="I103" t="s">
        <v>93</v>
      </c>
      <c r="J103" s="10">
        <f>(C103-VLOOKUP(H103,Riders!$A$2:$E$7777,4,FALSE))/365</f>
        <v>23.665753424657535</v>
      </c>
      <c r="L103">
        <v>2</v>
      </c>
      <c r="M103">
        <v>10.372</v>
      </c>
      <c r="N103" s="29">
        <f t="shared" si="1"/>
        <v>69.417662938681062</v>
      </c>
      <c r="O103">
        <v>16.349</v>
      </c>
      <c r="P103">
        <v>16.363</v>
      </c>
      <c r="Q103">
        <v>27.088999999999999</v>
      </c>
      <c r="R103">
        <v>5.3630000000000004</v>
      </c>
      <c r="S103">
        <v>2</v>
      </c>
      <c r="T103" t="s">
        <v>1162</v>
      </c>
    </row>
    <row r="104" spans="1:20">
      <c r="A104" t="s">
        <v>215</v>
      </c>
      <c r="B104">
        <v>2018</v>
      </c>
      <c r="C104" s="9">
        <v>43436</v>
      </c>
      <c r="D104" t="s">
        <v>64</v>
      </c>
      <c r="E104" t="s">
        <v>536</v>
      </c>
      <c r="F104">
        <v>1</v>
      </c>
      <c r="G104">
        <v>4</v>
      </c>
      <c r="H104" t="s">
        <v>211</v>
      </c>
      <c r="I104" t="s">
        <v>40</v>
      </c>
      <c r="J104" s="10">
        <f>(C104-VLOOKUP(H104,Riders!$A$2:$E$7777,4,FALSE))/365</f>
        <v>27.534246575342465</v>
      </c>
      <c r="L104">
        <v>1</v>
      </c>
      <c r="M104">
        <v>10.247999999999999</v>
      </c>
      <c r="N104" s="29">
        <f t="shared" si="1"/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  <c r="S104">
        <v>1</v>
      </c>
      <c r="T104" t="s">
        <v>1162</v>
      </c>
    </row>
    <row r="105" spans="1:20">
      <c r="A105" t="s">
        <v>215</v>
      </c>
      <c r="B105">
        <v>2018</v>
      </c>
      <c r="C105" s="9">
        <v>43436</v>
      </c>
      <c r="D105" t="s">
        <v>64</v>
      </c>
      <c r="E105" t="s">
        <v>536</v>
      </c>
      <c r="F105">
        <v>1</v>
      </c>
      <c r="G105">
        <v>4</v>
      </c>
      <c r="H105" t="s">
        <v>871</v>
      </c>
      <c r="I105" t="s">
        <v>26</v>
      </c>
      <c r="J105" s="10">
        <f>(C105-VLOOKUP(H105,Riders!$A$2:$E$7777,4,FALSE))/365</f>
        <v>30.860273972602741</v>
      </c>
      <c r="L105">
        <v>2</v>
      </c>
      <c r="M105">
        <v>10.337</v>
      </c>
      <c r="N105" s="29">
        <f t="shared" si="1"/>
        <v>69.652703879268643</v>
      </c>
      <c r="O105">
        <v>9</v>
      </c>
      <c r="P105">
        <v>6.3550000000000004</v>
      </c>
      <c r="Q105">
        <v>20.157</v>
      </c>
      <c r="R105">
        <v>6.9009999999999998</v>
      </c>
      <c r="S105">
        <v>2</v>
      </c>
      <c r="T105" t="s">
        <v>1162</v>
      </c>
    </row>
    <row r="106" spans="1:20">
      <c r="A106" t="s">
        <v>215</v>
      </c>
      <c r="B106">
        <v>2018</v>
      </c>
      <c r="C106" s="9">
        <v>43436</v>
      </c>
      <c r="D106" t="s">
        <v>64</v>
      </c>
      <c r="E106" t="s">
        <v>536</v>
      </c>
      <c r="F106">
        <v>1</v>
      </c>
      <c r="G106">
        <v>5</v>
      </c>
      <c r="H106" t="s">
        <v>198</v>
      </c>
      <c r="I106" t="s">
        <v>226</v>
      </c>
      <c r="J106" s="10">
        <f>(C106-VLOOKUP(H106,Riders!$A$2:$E$7777,4,FALSE))/365</f>
        <v>25.986301369863014</v>
      </c>
      <c r="K106">
        <v>2</v>
      </c>
      <c r="L106">
        <v>1</v>
      </c>
      <c r="M106">
        <v>10.122</v>
      </c>
      <c r="N106" s="29">
        <f t="shared" si="1"/>
        <v>71.132187314759932</v>
      </c>
      <c r="O106">
        <v>14.0579999999999</v>
      </c>
      <c r="P106">
        <v>19.785999999999898</v>
      </c>
      <c r="Q106">
        <v>32.073999999999998</v>
      </c>
      <c r="R106">
        <v>6.1440000000000001</v>
      </c>
      <c r="S106">
        <v>2</v>
      </c>
      <c r="T106" t="s">
        <v>1162</v>
      </c>
    </row>
    <row r="107" spans="1:20">
      <c r="A107" t="s">
        <v>215</v>
      </c>
      <c r="B107">
        <v>2018</v>
      </c>
      <c r="C107" s="9">
        <v>43436</v>
      </c>
      <c r="D107" t="s">
        <v>64</v>
      </c>
      <c r="E107" t="s">
        <v>536</v>
      </c>
      <c r="F107">
        <v>1</v>
      </c>
      <c r="G107">
        <v>5</v>
      </c>
      <c r="H107" t="s">
        <v>259</v>
      </c>
      <c r="I107" t="s">
        <v>111</v>
      </c>
      <c r="J107" s="10">
        <f>(C107-VLOOKUP(H107,Riders!$A$2:$E$7777,4,FALSE))/365</f>
        <v>26.210958904109589</v>
      </c>
      <c r="L107">
        <v>2</v>
      </c>
      <c r="M107">
        <v>10.946</v>
      </c>
      <c r="N107" s="29">
        <f t="shared" si="1"/>
        <v>65.777452950849622</v>
      </c>
      <c r="O107">
        <v>15.696</v>
      </c>
      <c r="P107">
        <v>14.447999999999899</v>
      </c>
      <c r="Q107">
        <v>24.815999999999999</v>
      </c>
      <c r="R107">
        <v>5.1840000000000002</v>
      </c>
      <c r="S107">
        <v>1</v>
      </c>
      <c r="T107" t="s">
        <v>1162</v>
      </c>
    </row>
    <row r="108" spans="1:20">
      <c r="A108" t="s">
        <v>215</v>
      </c>
      <c r="B108">
        <v>2018</v>
      </c>
      <c r="C108" s="9">
        <v>43436</v>
      </c>
      <c r="D108" t="s">
        <v>64</v>
      </c>
      <c r="E108" t="s">
        <v>536</v>
      </c>
      <c r="F108">
        <v>1</v>
      </c>
      <c r="G108">
        <v>6</v>
      </c>
      <c r="H108" t="s">
        <v>195</v>
      </c>
      <c r="I108" t="s">
        <v>196</v>
      </c>
      <c r="J108" s="10">
        <f>(C108-VLOOKUP(H108,Riders!$A$2:$E$7777,4,FALSE))/365</f>
        <v>32.717808219178082</v>
      </c>
      <c r="L108">
        <v>1</v>
      </c>
      <c r="M108">
        <v>10.41</v>
      </c>
      <c r="N108" s="29">
        <f t="shared" si="1"/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  <c r="S108">
        <v>1</v>
      </c>
      <c r="T108" t="s">
        <v>1162</v>
      </c>
    </row>
    <row r="109" spans="1:20">
      <c r="A109" t="s">
        <v>215</v>
      </c>
      <c r="B109">
        <v>2018</v>
      </c>
      <c r="C109" s="9">
        <v>43436</v>
      </c>
      <c r="D109" t="s">
        <v>64</v>
      </c>
      <c r="E109" t="s">
        <v>536</v>
      </c>
      <c r="F109">
        <v>1</v>
      </c>
      <c r="G109">
        <v>6</v>
      </c>
      <c r="H109" t="s">
        <v>126</v>
      </c>
      <c r="I109" t="s">
        <v>102</v>
      </c>
      <c r="J109" s="10">
        <f>(C109-VLOOKUP(H109,Riders!$A$2:$E$7777,4,FALSE))/365</f>
        <v>20.205479452054796</v>
      </c>
      <c r="L109">
        <v>2</v>
      </c>
      <c r="M109">
        <v>10.473000000000001</v>
      </c>
      <c r="N109" s="29">
        <f t="shared" si="1"/>
        <v>68.74820968203953</v>
      </c>
      <c r="O109">
        <v>14.0579999999999</v>
      </c>
      <c r="P109">
        <v>12.549999999999899</v>
      </c>
      <c r="Q109">
        <v>24.61</v>
      </c>
      <c r="R109">
        <v>6.03</v>
      </c>
      <c r="S109">
        <v>2</v>
      </c>
      <c r="T109" t="s">
        <v>1162</v>
      </c>
    </row>
    <row r="110" spans="1:20">
      <c r="A110" t="s">
        <v>215</v>
      </c>
      <c r="B110">
        <v>2018</v>
      </c>
      <c r="C110" s="9">
        <v>43436</v>
      </c>
      <c r="D110" t="s">
        <v>64</v>
      </c>
      <c r="E110" t="s">
        <v>536</v>
      </c>
      <c r="F110">
        <v>1</v>
      </c>
      <c r="G110">
        <v>7</v>
      </c>
      <c r="H110" t="s">
        <v>94</v>
      </c>
      <c r="I110" t="s">
        <v>26</v>
      </c>
      <c r="J110" s="10">
        <f>(C110-VLOOKUP(H110,Riders!$A$2:$E$7777,4,FALSE))/365</f>
        <v>19.876712328767123</v>
      </c>
      <c r="K110">
        <v>3</v>
      </c>
      <c r="L110">
        <v>1</v>
      </c>
      <c r="M110">
        <v>10.279</v>
      </c>
      <c r="N110" s="29">
        <f t="shared" si="1"/>
        <v>70.045724292246334</v>
      </c>
      <c r="O110">
        <v>15.054</v>
      </c>
      <c r="P110">
        <v>20.594999999999999</v>
      </c>
      <c r="Q110">
        <v>33.073</v>
      </c>
      <c r="R110">
        <v>6.2389999999999999</v>
      </c>
      <c r="S110">
        <v>1</v>
      </c>
      <c r="T110" t="s">
        <v>1162</v>
      </c>
    </row>
    <row r="111" spans="1:20">
      <c r="A111" t="s">
        <v>215</v>
      </c>
      <c r="B111">
        <v>2018</v>
      </c>
      <c r="C111" s="9">
        <v>43436</v>
      </c>
      <c r="D111" t="s">
        <v>64</v>
      </c>
      <c r="E111" t="s">
        <v>536</v>
      </c>
      <c r="F111">
        <v>1</v>
      </c>
      <c r="G111">
        <v>7</v>
      </c>
      <c r="H111" t="s">
        <v>190</v>
      </c>
      <c r="I111" t="s">
        <v>111</v>
      </c>
      <c r="J111" s="10">
        <f>(C111-VLOOKUP(H111,Riders!$A$2:$E$7777,4,FALSE))/365</f>
        <v>30.715068493150685</v>
      </c>
      <c r="L111">
        <v>2</v>
      </c>
      <c r="M111">
        <v>10.4279999999999</v>
      </c>
      <c r="N111" s="29">
        <f t="shared" si="1"/>
        <v>69.044879171462114</v>
      </c>
      <c r="O111">
        <v>15.054</v>
      </c>
      <c r="P111">
        <v>13.241</v>
      </c>
      <c r="Q111">
        <v>25.719000000000001</v>
      </c>
      <c r="R111">
        <v>6.2389999999999999</v>
      </c>
      <c r="S111">
        <v>1</v>
      </c>
      <c r="T111" t="s">
        <v>1162</v>
      </c>
    </row>
    <row r="112" spans="1:20">
      <c r="A112" t="s">
        <v>215</v>
      </c>
      <c r="B112">
        <v>2018</v>
      </c>
      <c r="C112" s="9">
        <v>43436</v>
      </c>
      <c r="D112" t="s">
        <v>64</v>
      </c>
      <c r="E112" t="s">
        <v>536</v>
      </c>
      <c r="F112">
        <v>1</v>
      </c>
      <c r="G112">
        <v>8</v>
      </c>
      <c r="H112" t="s">
        <v>192</v>
      </c>
      <c r="I112" t="s">
        <v>28</v>
      </c>
      <c r="J112" s="10">
        <f>(C112-VLOOKUP(H112,Riders!$A$2:$E$7777,4,FALSE))/365</f>
        <v>31.457534246575342</v>
      </c>
      <c r="L112">
        <v>1</v>
      </c>
      <c r="M112">
        <v>10.208</v>
      </c>
      <c r="N112" s="29">
        <f t="shared" si="1"/>
        <v>70.532915360501562</v>
      </c>
      <c r="O112">
        <v>18.073</v>
      </c>
      <c r="P112">
        <v>22.591999999999999</v>
      </c>
      <c r="Q112">
        <v>34.234000000000002</v>
      </c>
      <c r="R112">
        <v>5.8209999999999997</v>
      </c>
      <c r="S112">
        <v>1</v>
      </c>
      <c r="T112" t="s">
        <v>1162</v>
      </c>
    </row>
    <row r="113" spans="1:20">
      <c r="A113" t="s">
        <v>215</v>
      </c>
      <c r="B113">
        <v>2018</v>
      </c>
      <c r="C113" s="9">
        <v>43436</v>
      </c>
      <c r="D113" t="s">
        <v>64</v>
      </c>
      <c r="E113" t="s">
        <v>536</v>
      </c>
      <c r="F113">
        <v>1</v>
      </c>
      <c r="G113">
        <v>8</v>
      </c>
      <c r="H113" t="s">
        <v>199</v>
      </c>
      <c r="I113" t="s">
        <v>37</v>
      </c>
      <c r="J113" s="10">
        <f>(C113-VLOOKUP(H113,Riders!$A$2:$E$7777,4,FALSE))/365</f>
        <v>24.090410958904108</v>
      </c>
      <c r="L113">
        <v>2</v>
      </c>
      <c r="M113">
        <v>10.287000000000001</v>
      </c>
      <c r="N113" s="29">
        <f t="shared" si="1"/>
        <v>69.991251093613286</v>
      </c>
      <c r="O113">
        <v>16.361999999999998</v>
      </c>
      <c r="P113">
        <v>14.83</v>
      </c>
      <c r="Q113">
        <v>26.826000000000001</v>
      </c>
      <c r="R113">
        <v>5.9980000000000002</v>
      </c>
      <c r="S113">
        <v>2</v>
      </c>
      <c r="T113" t="s">
        <v>1162</v>
      </c>
    </row>
    <row r="114" spans="1:20">
      <c r="A114" t="s">
        <v>215</v>
      </c>
      <c r="B114">
        <v>2018</v>
      </c>
      <c r="C114" s="9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 s="10">
        <f>(C114-VLOOKUP(H114,Riders!$A$2:$E$7777,4,FALSE))/365</f>
        <v>23.386301369863013</v>
      </c>
      <c r="K114">
        <v>4</v>
      </c>
      <c r="L114">
        <v>1</v>
      </c>
      <c r="M114">
        <v>10.048999999999999</v>
      </c>
      <c r="N114" s="29">
        <f t="shared" si="1"/>
        <v>71.648920290576186</v>
      </c>
      <c r="O114">
        <v>17.977999999999899</v>
      </c>
      <c r="P114">
        <v>22.98</v>
      </c>
      <c r="Q114">
        <v>32.588000000000001</v>
      </c>
      <c r="R114">
        <v>4.8040000000000003</v>
      </c>
      <c r="S114">
        <v>2</v>
      </c>
      <c r="T114" t="s">
        <v>1162</v>
      </c>
    </row>
    <row r="115" spans="1:20">
      <c r="A115" t="s">
        <v>215</v>
      </c>
      <c r="B115">
        <v>2018</v>
      </c>
      <c r="C115" s="9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 s="10">
        <f>(C115-VLOOKUP(H115,Riders!$A$2:$E$7777,4,FALSE))/365</f>
        <v>31.457534246575342</v>
      </c>
      <c r="L115">
        <v>2</v>
      </c>
      <c r="M115">
        <v>15.032999999999999</v>
      </c>
      <c r="N115" s="29">
        <f t="shared" si="1"/>
        <v>47.894631810017962</v>
      </c>
      <c r="O115">
        <v>22.591999999999999</v>
      </c>
      <c r="P115">
        <v>20.024999999999999</v>
      </c>
      <c r="Q115">
        <v>30.055</v>
      </c>
      <c r="R115">
        <v>5.0149999999999997</v>
      </c>
      <c r="S115">
        <v>1</v>
      </c>
      <c r="T115" t="s">
        <v>1162</v>
      </c>
    </row>
    <row r="116" spans="1:20">
      <c r="A116" t="s">
        <v>215</v>
      </c>
      <c r="B116">
        <v>2018</v>
      </c>
      <c r="C116" s="9">
        <v>43436</v>
      </c>
      <c r="D116" t="s">
        <v>64</v>
      </c>
      <c r="E116" t="s">
        <v>537</v>
      </c>
      <c r="F116">
        <v>1</v>
      </c>
      <c r="G116">
        <v>2</v>
      </c>
      <c r="H116" t="s">
        <v>94</v>
      </c>
      <c r="I116" t="s">
        <v>26</v>
      </c>
      <c r="J116" s="10">
        <f>(C116-VLOOKUP(H116,Riders!$A$2:$E$7777,4,FALSE))/365</f>
        <v>19.876712328767123</v>
      </c>
      <c r="K116">
        <v>3</v>
      </c>
      <c r="L116">
        <v>1</v>
      </c>
      <c r="M116">
        <v>10.25</v>
      </c>
      <c r="N116" s="29">
        <f t="shared" si="1"/>
        <v>70.243902439024396</v>
      </c>
      <c r="O116">
        <v>20.594999999999999</v>
      </c>
      <c r="P116">
        <v>26.710999999999999</v>
      </c>
      <c r="Q116">
        <v>37.347000000000001</v>
      </c>
      <c r="R116">
        <v>5.3179999999999996</v>
      </c>
      <c r="S116">
        <v>2</v>
      </c>
      <c r="T116" t="s">
        <v>1162</v>
      </c>
    </row>
    <row r="117" spans="1:20">
      <c r="A117" t="s">
        <v>215</v>
      </c>
      <c r="B117">
        <v>2018</v>
      </c>
      <c r="C117" s="9">
        <v>43436</v>
      </c>
      <c r="D117" t="s">
        <v>64</v>
      </c>
      <c r="E117" t="s">
        <v>537</v>
      </c>
      <c r="F117">
        <v>1</v>
      </c>
      <c r="G117">
        <v>2</v>
      </c>
      <c r="H117" t="s">
        <v>123</v>
      </c>
      <c r="I117" t="s">
        <v>73</v>
      </c>
      <c r="J117" s="10">
        <f>(C117-VLOOKUP(H117,Riders!$A$2:$E$7777,4,FALSE))/365</f>
        <v>21.81095890410959</v>
      </c>
      <c r="L117">
        <v>2</v>
      </c>
      <c r="M117">
        <v>10.289</v>
      </c>
      <c r="N117" s="29">
        <f t="shared" si="1"/>
        <v>69.977646029740498</v>
      </c>
      <c r="O117">
        <v>26.169</v>
      </c>
      <c r="P117">
        <v>24.110999999999901</v>
      </c>
      <c r="Q117">
        <v>33.805</v>
      </c>
      <c r="R117">
        <v>4.8470000000000004</v>
      </c>
      <c r="S117">
        <v>1</v>
      </c>
      <c r="T117" t="s">
        <v>1162</v>
      </c>
    </row>
    <row r="118" spans="1:20">
      <c r="A118" t="s">
        <v>215</v>
      </c>
      <c r="B118">
        <v>2018</v>
      </c>
      <c r="C118" s="9">
        <v>43436</v>
      </c>
      <c r="D118" t="s">
        <v>64</v>
      </c>
      <c r="E118" t="s">
        <v>537</v>
      </c>
      <c r="F118">
        <v>1</v>
      </c>
      <c r="G118">
        <v>3</v>
      </c>
      <c r="H118" t="s">
        <v>104</v>
      </c>
      <c r="I118" t="s">
        <v>100</v>
      </c>
      <c r="J118" s="10">
        <f>(C118-VLOOKUP(H118,Riders!$A$2:$E$7777,4,FALSE))/365</f>
        <v>26.290410958904111</v>
      </c>
      <c r="K118">
        <v>1</v>
      </c>
      <c r="L118">
        <v>1</v>
      </c>
      <c r="M118">
        <v>10.220000000000001</v>
      </c>
      <c r="N118" s="29">
        <f t="shared" si="1"/>
        <v>70.450097847358123</v>
      </c>
      <c r="O118">
        <v>34.362000000000002</v>
      </c>
      <c r="P118">
        <v>34.863999999999997</v>
      </c>
      <c r="Q118">
        <v>41.101999999999997</v>
      </c>
      <c r="R118">
        <v>3.1190000000000002</v>
      </c>
      <c r="S118">
        <v>1</v>
      </c>
      <c r="T118" t="s">
        <v>1162</v>
      </c>
    </row>
    <row r="119" spans="1:20">
      <c r="A119" t="s">
        <v>215</v>
      </c>
      <c r="B119">
        <v>2018</v>
      </c>
      <c r="C119" s="9">
        <v>43436</v>
      </c>
      <c r="D119" t="s">
        <v>64</v>
      </c>
      <c r="E119" t="s">
        <v>537</v>
      </c>
      <c r="F119">
        <v>1</v>
      </c>
      <c r="G119">
        <v>3</v>
      </c>
      <c r="H119" t="s">
        <v>195</v>
      </c>
      <c r="I119" t="s">
        <v>196</v>
      </c>
      <c r="J119" s="10">
        <f>(C119-VLOOKUP(H119,Riders!$A$2:$E$7777,4,FALSE))/365</f>
        <v>32.717808219178082</v>
      </c>
      <c r="L119">
        <v>2</v>
      </c>
      <c r="M119">
        <v>10.269</v>
      </c>
      <c r="N119" s="29">
        <f t="shared" si="1"/>
        <v>70.113935144609997</v>
      </c>
      <c r="O119">
        <v>22.385999999999999</v>
      </c>
      <c r="P119">
        <v>22.236999999999998</v>
      </c>
      <c r="Q119">
        <v>30.625</v>
      </c>
      <c r="R119">
        <v>4.194</v>
      </c>
      <c r="S119">
        <v>2</v>
      </c>
      <c r="T119" t="s">
        <v>1162</v>
      </c>
    </row>
    <row r="120" spans="1:20">
      <c r="A120" t="s">
        <v>215</v>
      </c>
      <c r="B120">
        <v>2018</v>
      </c>
      <c r="C120" s="9">
        <v>43436</v>
      </c>
      <c r="D120" t="s">
        <v>64</v>
      </c>
      <c r="E120" t="s">
        <v>537</v>
      </c>
      <c r="F120">
        <v>1</v>
      </c>
      <c r="G120">
        <v>4</v>
      </c>
      <c r="H120" t="s">
        <v>198</v>
      </c>
      <c r="I120" t="s">
        <v>226</v>
      </c>
      <c r="J120" s="10">
        <f>(C120-VLOOKUP(H120,Riders!$A$2:$E$7777,4,FALSE))/365</f>
        <v>25.986301369863014</v>
      </c>
      <c r="K120">
        <v>2</v>
      </c>
      <c r="L120">
        <v>1</v>
      </c>
      <c r="M120">
        <v>10.271000000000001</v>
      </c>
      <c r="N120" s="29">
        <f t="shared" si="1"/>
        <v>70.100282348359457</v>
      </c>
      <c r="O120">
        <v>19.785999999999898</v>
      </c>
      <c r="P120">
        <v>23.259999999999899</v>
      </c>
      <c r="Q120">
        <v>34.253999999999998</v>
      </c>
      <c r="R120">
        <v>5.4969999999999999</v>
      </c>
      <c r="S120">
        <v>1</v>
      </c>
      <c r="T120" t="s">
        <v>1162</v>
      </c>
    </row>
    <row r="121" spans="1:20">
      <c r="A121" t="s">
        <v>215</v>
      </c>
      <c r="B121">
        <v>2018</v>
      </c>
      <c r="C121" s="9">
        <v>43436</v>
      </c>
      <c r="D121" t="s">
        <v>64</v>
      </c>
      <c r="E121" t="s">
        <v>537</v>
      </c>
      <c r="F121">
        <v>1</v>
      </c>
      <c r="G121">
        <v>4</v>
      </c>
      <c r="H121" t="s">
        <v>211</v>
      </c>
      <c r="I121" t="s">
        <v>40</v>
      </c>
      <c r="J121" s="10">
        <f>(C121-VLOOKUP(H121,Riders!$A$2:$E$7777,4,FALSE))/365</f>
        <v>27.534246575342465</v>
      </c>
      <c r="L121">
        <v>2</v>
      </c>
      <c r="M121">
        <v>10.307</v>
      </c>
      <c r="N121" s="29">
        <f t="shared" si="1"/>
        <v>69.855438051809443</v>
      </c>
      <c r="O121">
        <v>16.419</v>
      </c>
      <c r="P121">
        <v>15.569000000000001</v>
      </c>
      <c r="Q121">
        <v>25.919</v>
      </c>
      <c r="R121">
        <v>5.1749999999999998</v>
      </c>
      <c r="S121">
        <v>2</v>
      </c>
      <c r="T121" t="s">
        <v>1162</v>
      </c>
    </row>
    <row r="122" spans="1:20">
      <c r="A122" t="s">
        <v>215</v>
      </c>
      <c r="B122">
        <v>2018</v>
      </c>
      <c r="C122" s="9">
        <v>43436</v>
      </c>
      <c r="D122" t="s">
        <v>64</v>
      </c>
      <c r="E122" t="s">
        <v>537</v>
      </c>
      <c r="F122">
        <v>2</v>
      </c>
      <c r="G122">
        <v>1</v>
      </c>
      <c r="H122" t="s">
        <v>200</v>
      </c>
      <c r="I122" t="s">
        <v>44</v>
      </c>
      <c r="J122" s="10">
        <f>(C122-VLOOKUP(H122,Riders!$A$2:$E$7777,4,FALSE))/365</f>
        <v>23.386301369863013</v>
      </c>
      <c r="K122">
        <v>4</v>
      </c>
      <c r="L122">
        <v>1</v>
      </c>
      <c r="M122">
        <v>10.09</v>
      </c>
      <c r="N122" s="29">
        <f t="shared" si="1"/>
        <v>71.357779980178393</v>
      </c>
      <c r="O122">
        <v>22.98</v>
      </c>
      <c r="P122">
        <v>25.52</v>
      </c>
      <c r="Q122">
        <v>34.304000000000002</v>
      </c>
      <c r="R122">
        <v>4.3920000000000003</v>
      </c>
      <c r="S122">
        <v>1</v>
      </c>
      <c r="T122" t="s">
        <v>1162</v>
      </c>
    </row>
    <row r="123" spans="1:20">
      <c r="A123" t="s">
        <v>215</v>
      </c>
      <c r="B123">
        <v>2018</v>
      </c>
      <c r="C123" s="9">
        <v>43436</v>
      </c>
      <c r="D123" t="s">
        <v>64</v>
      </c>
      <c r="E123" t="s">
        <v>537</v>
      </c>
      <c r="F123">
        <v>2</v>
      </c>
      <c r="G123">
        <v>1</v>
      </c>
      <c r="H123" t="s">
        <v>192</v>
      </c>
      <c r="I123" t="s">
        <v>28</v>
      </c>
      <c r="J123" s="10">
        <f>(C123-VLOOKUP(H123,Riders!$A$2:$E$7777,4,FALSE))/365</f>
        <v>31.457534246575342</v>
      </c>
      <c r="L123">
        <v>2</v>
      </c>
      <c r="M123">
        <v>10.180999999999999</v>
      </c>
      <c r="N123" s="29">
        <f t="shared" si="1"/>
        <v>70.719968568902857</v>
      </c>
      <c r="O123">
        <v>20.024999999999999</v>
      </c>
      <c r="P123">
        <v>19.097000000000001</v>
      </c>
      <c r="Q123">
        <v>28.184999999999999</v>
      </c>
      <c r="R123">
        <v>4.5439999999999996</v>
      </c>
      <c r="S123">
        <v>2</v>
      </c>
      <c r="T123" t="s">
        <v>1162</v>
      </c>
    </row>
    <row r="124" spans="1:20">
      <c r="A124" t="s">
        <v>215</v>
      </c>
      <c r="B124">
        <v>2018</v>
      </c>
      <c r="C124" s="9">
        <v>43436</v>
      </c>
      <c r="D124" t="s">
        <v>64</v>
      </c>
      <c r="E124" t="s">
        <v>537</v>
      </c>
      <c r="F124">
        <v>2</v>
      </c>
      <c r="G124">
        <v>2</v>
      </c>
      <c r="H124" t="s">
        <v>94</v>
      </c>
      <c r="I124" t="s">
        <v>26</v>
      </c>
      <c r="J124" s="10">
        <f>(C124-VLOOKUP(H124,Riders!$A$2:$E$7777,4,FALSE))/365</f>
        <v>19.876712328767123</v>
      </c>
      <c r="K124">
        <v>3</v>
      </c>
      <c r="L124">
        <v>1</v>
      </c>
      <c r="M124">
        <v>10.295</v>
      </c>
      <c r="N124" s="29">
        <f t="shared" si="1"/>
        <v>69.936862554638168</v>
      </c>
      <c r="O124">
        <v>26.710999999999999</v>
      </c>
      <c r="P124">
        <v>29.62</v>
      </c>
      <c r="Q124">
        <v>39.222000000000001</v>
      </c>
      <c r="R124">
        <v>4.8010000000000002</v>
      </c>
      <c r="S124">
        <v>1</v>
      </c>
      <c r="T124" t="s">
        <v>1162</v>
      </c>
    </row>
    <row r="125" spans="1:20">
      <c r="A125" t="s">
        <v>215</v>
      </c>
      <c r="B125">
        <v>2018</v>
      </c>
      <c r="C125" s="9">
        <v>43436</v>
      </c>
      <c r="D125" t="s">
        <v>64</v>
      </c>
      <c r="E125" t="s">
        <v>537</v>
      </c>
      <c r="F125">
        <v>2</v>
      </c>
      <c r="G125">
        <v>2</v>
      </c>
      <c r="H125" t="s">
        <v>123</v>
      </c>
      <c r="I125" t="s">
        <v>73</v>
      </c>
      <c r="J125" s="10">
        <f>(C125-VLOOKUP(H125,Riders!$A$2:$E$7777,4,FALSE))/365</f>
        <v>21.81095890410959</v>
      </c>
      <c r="L125">
        <v>2</v>
      </c>
      <c r="M125">
        <v>10.343</v>
      </c>
      <c r="N125" s="29">
        <f t="shared" si="1"/>
        <v>69.612298172677171</v>
      </c>
      <c r="O125">
        <v>24.110999999999901</v>
      </c>
      <c r="P125">
        <v>23.326999999999899</v>
      </c>
      <c r="Q125">
        <v>32.247</v>
      </c>
      <c r="R125">
        <v>4.46</v>
      </c>
      <c r="S125">
        <v>2</v>
      </c>
      <c r="T125" t="s">
        <v>1162</v>
      </c>
    </row>
    <row r="126" spans="1:20">
      <c r="A126" t="s">
        <v>215</v>
      </c>
      <c r="B126">
        <v>2018</v>
      </c>
      <c r="C126" s="9">
        <v>43436</v>
      </c>
      <c r="D126" t="s">
        <v>64</v>
      </c>
      <c r="E126" t="s">
        <v>537</v>
      </c>
      <c r="F126">
        <v>2</v>
      </c>
      <c r="G126">
        <v>3</v>
      </c>
      <c r="H126" t="s">
        <v>104</v>
      </c>
      <c r="I126" t="s">
        <v>100</v>
      </c>
      <c r="J126" s="10">
        <f>(C126-VLOOKUP(H126,Riders!$A$2:$E$7777,4,FALSE))/365</f>
        <v>26.290410958904111</v>
      </c>
      <c r="K126">
        <v>1</v>
      </c>
      <c r="L126">
        <v>1</v>
      </c>
      <c r="M126">
        <v>10.16</v>
      </c>
      <c r="N126" s="29">
        <f t="shared" si="1"/>
        <v>70.866141732283467</v>
      </c>
      <c r="O126">
        <v>34.863999999999997</v>
      </c>
      <c r="P126">
        <v>35.268000000000001</v>
      </c>
      <c r="Q126">
        <v>41.36</v>
      </c>
      <c r="R126">
        <v>3.0459999999999998</v>
      </c>
      <c r="S126">
        <v>1</v>
      </c>
      <c r="T126" t="s">
        <v>1162</v>
      </c>
    </row>
    <row r="127" spans="1:20">
      <c r="A127" t="s">
        <v>215</v>
      </c>
      <c r="B127">
        <v>2018</v>
      </c>
      <c r="C127" s="9">
        <v>43436</v>
      </c>
      <c r="D127" t="s">
        <v>64</v>
      </c>
      <c r="E127" t="s">
        <v>537</v>
      </c>
      <c r="F127">
        <v>2</v>
      </c>
      <c r="G127">
        <v>3</v>
      </c>
      <c r="H127" t="s">
        <v>195</v>
      </c>
      <c r="I127" t="s">
        <v>196</v>
      </c>
      <c r="J127" s="10">
        <f>(C127-VLOOKUP(H127,Riders!$A$2:$E$7777,4,FALSE))/365</f>
        <v>32.717808219178082</v>
      </c>
      <c r="L127">
        <v>2</v>
      </c>
      <c r="M127">
        <v>10.608000000000001</v>
      </c>
      <c r="N127" s="29">
        <f t="shared" si="1"/>
        <v>67.873303167420815</v>
      </c>
      <c r="O127">
        <v>22.236999999999998</v>
      </c>
      <c r="P127">
        <v>22.134999999999899</v>
      </c>
      <c r="Q127">
        <v>30.158999999999999</v>
      </c>
      <c r="R127">
        <v>4.0119999999999996</v>
      </c>
      <c r="S127">
        <v>2</v>
      </c>
      <c r="T127" t="s">
        <v>1162</v>
      </c>
    </row>
    <row r="128" spans="1:20">
      <c r="A128" t="s">
        <v>215</v>
      </c>
      <c r="B128">
        <v>2018</v>
      </c>
      <c r="C128" s="9">
        <v>43436</v>
      </c>
      <c r="D128" t="s">
        <v>64</v>
      </c>
      <c r="E128" t="s">
        <v>537</v>
      </c>
      <c r="F128">
        <v>2</v>
      </c>
      <c r="G128">
        <v>4</v>
      </c>
      <c r="H128" t="s">
        <v>198</v>
      </c>
      <c r="I128" t="s">
        <v>226</v>
      </c>
      <c r="J128" s="10">
        <f>(C128-VLOOKUP(H128,Riders!$A$2:$E$7777,4,FALSE))/365</f>
        <v>25.986301369863014</v>
      </c>
      <c r="K128">
        <v>2</v>
      </c>
      <c r="L128">
        <v>1</v>
      </c>
      <c r="M128">
        <v>10.178000000000001</v>
      </c>
      <c r="N128" s="29">
        <f t="shared" si="1"/>
        <v>70.74081351935547</v>
      </c>
      <c r="O128">
        <v>23.259999999999899</v>
      </c>
      <c r="P128">
        <v>25.239000000000001</v>
      </c>
      <c r="Q128">
        <v>35.423000000000002</v>
      </c>
      <c r="R128">
        <v>5.0919999999999996</v>
      </c>
      <c r="S128">
        <v>1</v>
      </c>
      <c r="T128" t="s">
        <v>1162</v>
      </c>
    </row>
    <row r="129" spans="1:20">
      <c r="A129" t="s">
        <v>215</v>
      </c>
      <c r="B129">
        <v>2018</v>
      </c>
      <c r="C129" s="9">
        <v>43436</v>
      </c>
      <c r="D129" t="s">
        <v>64</v>
      </c>
      <c r="E129" t="s">
        <v>537</v>
      </c>
      <c r="F129">
        <v>2</v>
      </c>
      <c r="G129">
        <v>4</v>
      </c>
      <c r="H129" t="s">
        <v>211</v>
      </c>
      <c r="I129" t="s">
        <v>40</v>
      </c>
      <c r="J129" s="10">
        <f>(C129-VLOOKUP(H129,Riders!$A$2:$E$7777,4,FALSE))/365</f>
        <v>27.534246575342465</v>
      </c>
      <c r="L129">
        <v>2</v>
      </c>
      <c r="M129">
        <v>10.222</v>
      </c>
      <c r="N129" s="29">
        <f t="shared" si="1"/>
        <v>70.43631383290942</v>
      </c>
      <c r="O129">
        <v>15.569000000000001</v>
      </c>
      <c r="P129">
        <v>15.204000000000001</v>
      </c>
      <c r="Q129">
        <v>24.882000000000001</v>
      </c>
      <c r="R129">
        <v>4.8390000000000004</v>
      </c>
      <c r="S129">
        <v>2</v>
      </c>
      <c r="T129" t="s">
        <v>1162</v>
      </c>
    </row>
    <row r="130" spans="1:20">
      <c r="A130" t="s">
        <v>215</v>
      </c>
      <c r="B130">
        <v>2018</v>
      </c>
      <c r="C130" s="9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 s="10">
        <f>(C130-VLOOKUP(H130,Riders!$A$2:$E$7777,4,FALSE))/365</f>
        <v>25.986301369863014</v>
      </c>
      <c r="K130">
        <v>2</v>
      </c>
      <c r="L130">
        <v>1</v>
      </c>
      <c r="M130">
        <v>10.295999999999999</v>
      </c>
      <c r="N130" s="29">
        <f t="shared" si="1"/>
        <v>69.930069930069934</v>
      </c>
      <c r="O130">
        <v>25.239000000000001</v>
      </c>
      <c r="P130">
        <v>28.569999999999901</v>
      </c>
      <c r="Q130">
        <v>37.659999999999997</v>
      </c>
      <c r="R130">
        <v>4.5449999999999999</v>
      </c>
      <c r="S130">
        <v>2</v>
      </c>
      <c r="T130" t="s">
        <v>1162</v>
      </c>
    </row>
    <row r="131" spans="1:20">
      <c r="A131" t="s">
        <v>215</v>
      </c>
      <c r="B131">
        <v>2018</v>
      </c>
      <c r="C131" s="9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 s="10">
        <f>(C131-VLOOKUP(H131,Riders!$A$2:$E$7777,4,FALSE))/365</f>
        <v>23.386301369863013</v>
      </c>
      <c r="K131">
        <v>4</v>
      </c>
      <c r="L131">
        <v>2</v>
      </c>
      <c r="M131">
        <v>10.439</v>
      </c>
      <c r="N131" s="29">
        <f t="shared" ref="N131:N194" si="2">IF(OR(M131="REL",M131="",M131="DNS",M131="DSQ"),"",3.6*200/M131)</f>
        <v>68.972123766644316</v>
      </c>
      <c r="O131">
        <v>25.52</v>
      </c>
      <c r="P131">
        <v>24.545999999999999</v>
      </c>
      <c r="Q131">
        <v>32.64</v>
      </c>
      <c r="R131">
        <v>4.0469999999999997</v>
      </c>
      <c r="S131">
        <v>1</v>
      </c>
      <c r="T131" t="s">
        <v>1162</v>
      </c>
    </row>
    <row r="132" spans="1:20">
      <c r="A132" t="s">
        <v>215</v>
      </c>
      <c r="B132">
        <v>2018</v>
      </c>
      <c r="C132" s="9">
        <v>43436</v>
      </c>
      <c r="D132" t="s">
        <v>64</v>
      </c>
      <c r="E132" t="s">
        <v>538</v>
      </c>
      <c r="F132">
        <v>1</v>
      </c>
      <c r="G132">
        <v>2</v>
      </c>
      <c r="H132" t="s">
        <v>104</v>
      </c>
      <c r="I132" t="s">
        <v>100</v>
      </c>
      <c r="J132" s="10">
        <f>(C132-VLOOKUP(H132,Riders!$A$2:$E$7777,4,FALSE))/365</f>
        <v>26.290410958904111</v>
      </c>
      <c r="K132">
        <v>1</v>
      </c>
      <c r="L132">
        <v>1</v>
      </c>
      <c r="M132">
        <v>10.220000000000001</v>
      </c>
      <c r="N132" s="29">
        <f t="shared" si="2"/>
        <v>70.450097847358123</v>
      </c>
      <c r="O132">
        <v>35.268000000000001</v>
      </c>
      <c r="P132">
        <v>36.308999999999997</v>
      </c>
      <c r="Q132">
        <v>42.145000000000003</v>
      </c>
      <c r="R132">
        <v>2.9180000000000001</v>
      </c>
      <c r="S132">
        <v>1</v>
      </c>
      <c r="T132" t="s">
        <v>1162</v>
      </c>
    </row>
    <row r="133" spans="1:20">
      <c r="A133" t="s">
        <v>215</v>
      </c>
      <c r="B133">
        <v>2018</v>
      </c>
      <c r="C133" s="9">
        <v>43436</v>
      </c>
      <c r="D133" t="s">
        <v>64</v>
      </c>
      <c r="E133" t="s">
        <v>538</v>
      </c>
      <c r="F133">
        <v>1</v>
      </c>
      <c r="G133">
        <v>2</v>
      </c>
      <c r="H133" t="s">
        <v>94</v>
      </c>
      <c r="I133" t="s">
        <v>26</v>
      </c>
      <c r="J133" s="10">
        <f>(C133-VLOOKUP(H133,Riders!$A$2:$E$7777,4,FALSE))/365</f>
        <v>19.876712328767123</v>
      </c>
      <c r="K133">
        <v>3</v>
      </c>
      <c r="L133">
        <v>2</v>
      </c>
      <c r="M133">
        <v>10.305999999999999</v>
      </c>
      <c r="N133" s="29">
        <f t="shared" si="2"/>
        <v>69.862216184746757</v>
      </c>
      <c r="O133">
        <v>29.62</v>
      </c>
      <c r="P133">
        <v>28.7119999999999</v>
      </c>
      <c r="Q133">
        <v>37.271999999999998</v>
      </c>
      <c r="R133">
        <v>4.28</v>
      </c>
      <c r="S133">
        <v>2</v>
      </c>
      <c r="T133" t="s">
        <v>1162</v>
      </c>
    </row>
    <row r="134" spans="1:20">
      <c r="A134" t="s">
        <v>215</v>
      </c>
      <c r="B134">
        <v>2018</v>
      </c>
      <c r="C134" s="9">
        <v>43436</v>
      </c>
      <c r="D134" t="s">
        <v>64</v>
      </c>
      <c r="E134" t="s">
        <v>538</v>
      </c>
      <c r="F134">
        <v>2</v>
      </c>
      <c r="G134">
        <v>1</v>
      </c>
      <c r="H134" t="s">
        <v>198</v>
      </c>
      <c r="I134" t="s">
        <v>226</v>
      </c>
      <c r="J134" s="10">
        <f>(C134-VLOOKUP(H134,Riders!$A$2:$E$7777,4,FALSE))/365</f>
        <v>25.986301369863014</v>
      </c>
      <c r="K134">
        <v>2</v>
      </c>
      <c r="L134">
        <v>1</v>
      </c>
      <c r="M134">
        <v>10.446</v>
      </c>
      <c r="N134" s="29">
        <f t="shared" si="2"/>
        <v>68.925904652498559</v>
      </c>
      <c r="O134">
        <v>28.569999999999901</v>
      </c>
      <c r="P134">
        <v>32.395000000000003</v>
      </c>
      <c r="Q134">
        <v>40.207000000000001</v>
      </c>
      <c r="R134">
        <v>3.9060000000000001</v>
      </c>
      <c r="S134">
        <v>1</v>
      </c>
      <c r="T134" t="s">
        <v>1162</v>
      </c>
    </row>
    <row r="135" spans="1:20">
      <c r="A135" t="s">
        <v>215</v>
      </c>
      <c r="B135">
        <v>2018</v>
      </c>
      <c r="C135" s="9">
        <v>43436</v>
      </c>
      <c r="D135" t="s">
        <v>64</v>
      </c>
      <c r="E135" t="s">
        <v>538</v>
      </c>
      <c r="F135">
        <v>2</v>
      </c>
      <c r="G135">
        <v>1</v>
      </c>
      <c r="H135" t="s">
        <v>200</v>
      </c>
      <c r="I135" t="s">
        <v>44</v>
      </c>
      <c r="J135" s="10">
        <f>(C135-VLOOKUP(H135,Riders!$A$2:$E$7777,4,FALSE))/365</f>
        <v>23.386301369863013</v>
      </c>
      <c r="K135">
        <v>4</v>
      </c>
      <c r="L135">
        <v>2</v>
      </c>
      <c r="M135">
        <v>10.664</v>
      </c>
      <c r="N135" s="29">
        <f t="shared" si="2"/>
        <v>67.516879219804949</v>
      </c>
      <c r="O135">
        <v>24.545999999999999</v>
      </c>
      <c r="P135">
        <v>27.655999999999999</v>
      </c>
      <c r="Q135">
        <v>34.363999999999997</v>
      </c>
      <c r="R135">
        <v>3.3540000000000001</v>
      </c>
      <c r="S135">
        <v>2</v>
      </c>
      <c r="T135" t="s">
        <v>1162</v>
      </c>
    </row>
    <row r="136" spans="1:20">
      <c r="A136" t="s">
        <v>215</v>
      </c>
      <c r="B136">
        <v>2018</v>
      </c>
      <c r="C136" s="9">
        <v>43436</v>
      </c>
      <c r="D136" t="s">
        <v>64</v>
      </c>
      <c r="E136" t="s">
        <v>538</v>
      </c>
      <c r="F136">
        <v>2</v>
      </c>
      <c r="G136">
        <v>2</v>
      </c>
      <c r="H136" t="s">
        <v>104</v>
      </c>
      <c r="I136" t="s">
        <v>100</v>
      </c>
      <c r="J136" s="10">
        <f>(C136-VLOOKUP(H136,Riders!$A$2:$E$7777,4,FALSE))/365</f>
        <v>26.290410958904111</v>
      </c>
      <c r="K136">
        <v>1</v>
      </c>
      <c r="L136">
        <v>2</v>
      </c>
      <c r="M136">
        <v>10.321</v>
      </c>
      <c r="N136" s="29">
        <f t="shared" si="2"/>
        <v>69.760682104447241</v>
      </c>
      <c r="O136">
        <v>36.308999999999997</v>
      </c>
      <c r="P136">
        <v>34.9</v>
      </c>
      <c r="Q136">
        <v>40.198</v>
      </c>
      <c r="R136">
        <v>2.649</v>
      </c>
      <c r="S136">
        <v>1</v>
      </c>
      <c r="T136" t="s">
        <v>1162</v>
      </c>
    </row>
    <row r="137" spans="1:20">
      <c r="A137" t="s">
        <v>215</v>
      </c>
      <c r="B137">
        <v>2018</v>
      </c>
      <c r="C137" s="9">
        <v>43436</v>
      </c>
      <c r="D137" t="s">
        <v>64</v>
      </c>
      <c r="E137" t="s">
        <v>538</v>
      </c>
      <c r="F137">
        <v>2</v>
      </c>
      <c r="G137">
        <v>2</v>
      </c>
      <c r="H137" t="s">
        <v>94</v>
      </c>
      <c r="I137" t="s">
        <v>26</v>
      </c>
      <c r="J137" s="10">
        <f>(C137-VLOOKUP(H137,Riders!$A$2:$E$7777,4,FALSE))/365</f>
        <v>19.876712328767123</v>
      </c>
      <c r="K137">
        <v>3</v>
      </c>
      <c r="L137">
        <v>1</v>
      </c>
      <c r="M137">
        <v>10.316000000000001</v>
      </c>
      <c r="N137" s="29">
        <f t="shared" si="2"/>
        <v>69.794493989918564</v>
      </c>
      <c r="O137">
        <v>28.7119999999999</v>
      </c>
      <c r="P137">
        <v>31.951000000000001</v>
      </c>
      <c r="Q137">
        <v>38.905000000000001</v>
      </c>
      <c r="R137">
        <v>3.4769999999999999</v>
      </c>
      <c r="S137">
        <v>1</v>
      </c>
      <c r="T137" t="s">
        <v>1162</v>
      </c>
    </row>
    <row r="138" spans="1:20">
      <c r="A138" t="s">
        <v>215</v>
      </c>
      <c r="B138">
        <v>2018</v>
      </c>
      <c r="C138" s="9">
        <v>43436</v>
      </c>
      <c r="D138" t="s">
        <v>64</v>
      </c>
      <c r="E138" t="s">
        <v>538</v>
      </c>
      <c r="F138">
        <v>3</v>
      </c>
      <c r="G138">
        <v>2</v>
      </c>
      <c r="H138" t="s">
        <v>104</v>
      </c>
      <c r="I138" t="s">
        <v>100</v>
      </c>
      <c r="J138" s="10">
        <f>(C138-VLOOKUP(H138,Riders!$A$2:$E$7777,4,FALSE))/365</f>
        <v>26.290410958904111</v>
      </c>
      <c r="K138">
        <v>1</v>
      </c>
      <c r="L138">
        <v>1</v>
      </c>
      <c r="M138">
        <v>10.163</v>
      </c>
      <c r="N138" s="29">
        <f t="shared" si="2"/>
        <v>70.845222867263601</v>
      </c>
      <c r="O138">
        <v>34.9</v>
      </c>
      <c r="P138">
        <v>35.380000000000003</v>
      </c>
      <c r="Q138">
        <v>40.276000000000003</v>
      </c>
      <c r="R138">
        <v>2.448</v>
      </c>
      <c r="S138">
        <v>1</v>
      </c>
      <c r="T138" t="s">
        <v>1162</v>
      </c>
    </row>
    <row r="139" spans="1:20">
      <c r="A139" t="s">
        <v>215</v>
      </c>
      <c r="B139">
        <v>2018</v>
      </c>
      <c r="C139" s="9">
        <v>43436</v>
      </c>
      <c r="D139" t="s">
        <v>64</v>
      </c>
      <c r="E139" t="s">
        <v>538</v>
      </c>
      <c r="F139">
        <v>3</v>
      </c>
      <c r="G139">
        <v>2</v>
      </c>
      <c r="H139" t="s">
        <v>94</v>
      </c>
      <c r="I139" t="s">
        <v>26</v>
      </c>
      <c r="J139" s="10">
        <f>(C139-VLOOKUP(H139,Riders!$A$2:$E$7777,4,FALSE))/365</f>
        <v>19.876712328767123</v>
      </c>
      <c r="K139">
        <v>3</v>
      </c>
      <c r="L139">
        <v>2</v>
      </c>
      <c r="M139">
        <v>10.198</v>
      </c>
      <c r="N139" s="29">
        <f t="shared" si="2"/>
        <v>70.602078838988035</v>
      </c>
      <c r="O139">
        <v>31.951000000000001</v>
      </c>
      <c r="P139">
        <v>27.876999999999999</v>
      </c>
      <c r="Q139">
        <v>35.435000000000002</v>
      </c>
      <c r="R139">
        <v>3.7789999999999999</v>
      </c>
      <c r="S139">
        <v>2</v>
      </c>
      <c r="T139" t="s">
        <v>1162</v>
      </c>
    </row>
    <row r="140" spans="1:20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>
        <v>1</v>
      </c>
      <c r="G140" t="s">
        <v>539</v>
      </c>
      <c r="H140" t="s">
        <v>104</v>
      </c>
      <c r="I140" t="s">
        <v>100</v>
      </c>
      <c r="J140" s="10">
        <f>(C140-VLOOKUP(H140,Riders!$A$2:$E$7777,4,FALSE))/365</f>
        <v>26.290410958904111</v>
      </c>
      <c r="K140">
        <v>1</v>
      </c>
      <c r="L140">
        <v>1</v>
      </c>
      <c r="M140">
        <v>10.223000000000001</v>
      </c>
      <c r="N140" s="29">
        <f t="shared" si="2"/>
        <v>70.429423848185465</v>
      </c>
      <c r="O140">
        <v>35.380000000000003</v>
      </c>
      <c r="P140">
        <v>36.238</v>
      </c>
      <c r="Q140">
        <v>40.962000000000003</v>
      </c>
      <c r="R140">
        <v>2.3620000000000001</v>
      </c>
      <c r="S140">
        <v>1</v>
      </c>
      <c r="T140" t="s">
        <v>1162</v>
      </c>
    </row>
    <row r="141" spans="1:20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>
        <v>1</v>
      </c>
      <c r="G141" t="s">
        <v>539</v>
      </c>
      <c r="H141" t="s">
        <v>198</v>
      </c>
      <c r="I141" t="s">
        <v>226</v>
      </c>
      <c r="J141" s="10">
        <f>(C141-VLOOKUP(H141,Riders!$A$2:$E$7777,4,FALSE))/365</f>
        <v>25.986301369863014</v>
      </c>
      <c r="K141">
        <v>2</v>
      </c>
      <c r="L141">
        <v>2</v>
      </c>
      <c r="M141">
        <v>10.255000000000001</v>
      </c>
      <c r="N141" s="29">
        <f t="shared" si="2"/>
        <v>70.209653827401269</v>
      </c>
      <c r="O141">
        <v>32.395000000000003</v>
      </c>
      <c r="P141">
        <v>31.381</v>
      </c>
      <c r="Q141">
        <v>38.460999999999999</v>
      </c>
      <c r="R141">
        <v>3.54</v>
      </c>
      <c r="S141">
        <v>2</v>
      </c>
      <c r="T141" t="s">
        <v>1162</v>
      </c>
    </row>
    <row r="142" spans="1:20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>
        <v>1</v>
      </c>
      <c r="G142" t="s">
        <v>540</v>
      </c>
      <c r="H142" t="s">
        <v>94</v>
      </c>
      <c r="I142" t="s">
        <v>26</v>
      </c>
      <c r="J142" s="10">
        <f>(C142-VLOOKUP(H142,Riders!$A$2:$E$7777,4,FALSE))/365</f>
        <v>19.876712328767123</v>
      </c>
      <c r="K142">
        <v>3</v>
      </c>
      <c r="L142">
        <v>1</v>
      </c>
      <c r="M142">
        <v>10.419</v>
      </c>
      <c r="N142" s="29">
        <f t="shared" si="2"/>
        <v>69.104520587388421</v>
      </c>
      <c r="O142">
        <v>27.876999999999999</v>
      </c>
      <c r="P142">
        <v>29.878</v>
      </c>
      <c r="Q142">
        <v>36.853999999999999</v>
      </c>
      <c r="R142">
        <v>3.488</v>
      </c>
      <c r="S142">
        <v>1</v>
      </c>
      <c r="T142" t="s">
        <v>1162</v>
      </c>
    </row>
    <row r="143" spans="1:20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>
        <v>1</v>
      </c>
      <c r="G143" t="s">
        <v>540</v>
      </c>
      <c r="H143" t="s">
        <v>200</v>
      </c>
      <c r="I143" t="s">
        <v>44</v>
      </c>
      <c r="J143" s="10">
        <f>(C143-VLOOKUP(H143,Riders!$A$2:$E$7777,4,FALSE))/365</f>
        <v>23.386301369863013</v>
      </c>
      <c r="K143">
        <v>4</v>
      </c>
      <c r="L143">
        <v>2</v>
      </c>
      <c r="M143">
        <v>10.459</v>
      </c>
      <c r="N143" s="29">
        <f t="shared" si="2"/>
        <v>68.840233291901711</v>
      </c>
      <c r="O143">
        <v>27.655999999999999</v>
      </c>
      <c r="P143">
        <v>26.942</v>
      </c>
      <c r="Q143">
        <v>33.246000000000002</v>
      </c>
      <c r="R143">
        <v>3.1520000000000001</v>
      </c>
      <c r="S143">
        <v>2</v>
      </c>
      <c r="T143" t="s">
        <v>1162</v>
      </c>
    </row>
    <row r="144" spans="1:20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>
        <v>2</v>
      </c>
      <c r="G144" t="s">
        <v>539</v>
      </c>
      <c r="H144" t="s">
        <v>104</v>
      </c>
      <c r="I144" t="s">
        <v>100</v>
      </c>
      <c r="J144" s="10">
        <f>(C144-VLOOKUP(H144,Riders!$A$2:$E$7777,4,FALSE))/365</f>
        <v>26.290410958904111</v>
      </c>
      <c r="K144">
        <v>1</v>
      </c>
      <c r="L144">
        <v>1</v>
      </c>
      <c r="M144">
        <v>10.433</v>
      </c>
      <c r="N144" s="29">
        <f t="shared" si="2"/>
        <v>69.011789514041979</v>
      </c>
      <c r="O144">
        <v>36.238</v>
      </c>
      <c r="P144">
        <v>36.881999999999998</v>
      </c>
      <c r="Q144">
        <v>41.462000000000003</v>
      </c>
      <c r="R144">
        <v>2.29</v>
      </c>
      <c r="S144">
        <v>1</v>
      </c>
      <c r="T144" t="s">
        <v>1162</v>
      </c>
    </row>
    <row r="145" spans="1:20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>
        <v>2</v>
      </c>
      <c r="G145" t="s">
        <v>539</v>
      </c>
      <c r="H145" t="s">
        <v>198</v>
      </c>
      <c r="I145" t="s">
        <v>226</v>
      </c>
      <c r="J145" s="10">
        <f>(C145-VLOOKUP(H145,Riders!$A$2:$E$7777,4,FALSE))/365</f>
        <v>25.986301369863014</v>
      </c>
      <c r="K145">
        <v>2</v>
      </c>
      <c r="L145">
        <v>2</v>
      </c>
      <c r="M145">
        <v>10.465</v>
      </c>
      <c r="N145" s="29">
        <f t="shared" si="2"/>
        <v>68.800764452938367</v>
      </c>
      <c r="O145">
        <v>31.381</v>
      </c>
      <c r="P145">
        <v>30.762999999999899</v>
      </c>
      <c r="Q145">
        <v>37.338999999999999</v>
      </c>
      <c r="R145">
        <v>3.2879999999999998</v>
      </c>
      <c r="S145">
        <v>2</v>
      </c>
      <c r="T145" t="s">
        <v>1162</v>
      </c>
    </row>
    <row r="146" spans="1:20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>
        <v>2</v>
      </c>
      <c r="G146" t="s">
        <v>540</v>
      </c>
      <c r="H146" t="s">
        <v>94</v>
      </c>
      <c r="I146" t="s">
        <v>26</v>
      </c>
      <c r="J146" s="10">
        <f>(C146-VLOOKUP(H146,Riders!$A$2:$E$7777,4,FALSE))/365</f>
        <v>19.876712328767123</v>
      </c>
      <c r="K146">
        <v>3</v>
      </c>
      <c r="L146">
        <v>1</v>
      </c>
      <c r="M146">
        <v>10.381</v>
      </c>
      <c r="N146" s="29">
        <f t="shared" si="2"/>
        <v>69.357480011559574</v>
      </c>
      <c r="O146">
        <v>29.878</v>
      </c>
      <c r="P146">
        <v>31.22</v>
      </c>
      <c r="Q146">
        <v>37.777999999999999</v>
      </c>
      <c r="R146">
        <v>3.2789999999999999</v>
      </c>
      <c r="S146">
        <v>1</v>
      </c>
      <c r="T146" t="s">
        <v>1162</v>
      </c>
    </row>
    <row r="147" spans="1:20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>
        <v>2</v>
      </c>
      <c r="G147" t="s">
        <v>540</v>
      </c>
      <c r="H147" t="s">
        <v>200</v>
      </c>
      <c r="I147" t="s">
        <v>44</v>
      </c>
      <c r="J147" s="10">
        <f>(C147-VLOOKUP(H147,Riders!$A$2:$E$7777,4,FALSE))/365</f>
        <v>23.386301369863013</v>
      </c>
      <c r="K147">
        <v>4</v>
      </c>
      <c r="L147">
        <v>2</v>
      </c>
      <c r="M147">
        <v>10.614000000000001</v>
      </c>
      <c r="N147" s="29">
        <f t="shared" si="2"/>
        <v>67.834934991520626</v>
      </c>
      <c r="O147">
        <v>26.942</v>
      </c>
      <c r="P147">
        <v>26.492999999999999</v>
      </c>
      <c r="Q147">
        <v>32.491</v>
      </c>
      <c r="R147">
        <v>2.9990000000000001</v>
      </c>
      <c r="S147">
        <v>2</v>
      </c>
      <c r="T147" t="s">
        <v>1162</v>
      </c>
    </row>
    <row r="148" spans="1:20">
      <c r="A148" t="s">
        <v>286</v>
      </c>
      <c r="B148">
        <v>2018</v>
      </c>
      <c r="C148" s="9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 s="10">
        <f>(C148-VLOOKUP(H148,Riders!$A$2:$E$7777,4,FALSE))/365</f>
        <v>21.663013698630138</v>
      </c>
      <c r="K148">
        <v>4</v>
      </c>
      <c r="L148">
        <v>1</v>
      </c>
      <c r="M148">
        <v>10.236000000000001</v>
      </c>
      <c r="N148" s="29">
        <f t="shared" si="2"/>
        <v>70.339976553341145</v>
      </c>
      <c r="O148">
        <v>9</v>
      </c>
      <c r="P148">
        <v>14.0579999999999</v>
      </c>
      <c r="Q148">
        <v>28.457999999999998</v>
      </c>
      <c r="R148">
        <v>7.2</v>
      </c>
      <c r="S148">
        <v>1</v>
      </c>
      <c r="T148" t="s">
        <v>1162</v>
      </c>
    </row>
    <row r="149" spans="1:20">
      <c r="A149" t="s">
        <v>286</v>
      </c>
      <c r="B149">
        <v>2018</v>
      </c>
      <c r="C149" s="9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 s="10">
        <f>(C149-VLOOKUP(H149,Riders!$A$2:$E$7777,4,FALSE))/365</f>
        <v>25.093150684931508</v>
      </c>
      <c r="K149">
        <v>28</v>
      </c>
      <c r="L149">
        <v>2</v>
      </c>
      <c r="M149">
        <v>10.558999999999999</v>
      </c>
      <c r="N149" s="29">
        <f t="shared" si="2"/>
        <v>68.188275404867895</v>
      </c>
      <c r="O149">
        <v>6.2619999999999898</v>
      </c>
      <c r="P149">
        <v>5.1169999999999902</v>
      </c>
      <c r="Q149">
        <v>18.042999999999999</v>
      </c>
      <c r="R149">
        <v>6.4630000000000001</v>
      </c>
      <c r="S149">
        <v>2</v>
      </c>
      <c r="T149" t="s">
        <v>1162</v>
      </c>
    </row>
    <row r="150" spans="1:20">
      <c r="A150" t="s">
        <v>286</v>
      </c>
      <c r="B150">
        <v>2018</v>
      </c>
      <c r="C150" s="9">
        <v>43450</v>
      </c>
      <c r="D150" t="s">
        <v>64</v>
      </c>
      <c r="E150" t="s">
        <v>533</v>
      </c>
      <c r="F150">
        <v>1</v>
      </c>
      <c r="G150">
        <v>2</v>
      </c>
      <c r="H150" t="s">
        <v>106</v>
      </c>
      <c r="I150" t="s">
        <v>107</v>
      </c>
      <c r="J150" s="10">
        <f>(C150-VLOOKUP(H150,Riders!$A$2:$E$7777,4,FALSE))/365</f>
        <v>25.175342465753424</v>
      </c>
      <c r="K150">
        <v>6</v>
      </c>
      <c r="L150">
        <v>1</v>
      </c>
      <c r="M150">
        <v>10.444000000000001</v>
      </c>
      <c r="N150" s="29">
        <f t="shared" si="2"/>
        <v>68.939103791650709</v>
      </c>
      <c r="O150">
        <v>11.566000000000001</v>
      </c>
      <c r="P150">
        <v>15.144</v>
      </c>
      <c r="Q150">
        <v>25.494</v>
      </c>
      <c r="R150">
        <v>5.1749999999999998</v>
      </c>
      <c r="S150">
        <v>1</v>
      </c>
      <c r="T150" t="s">
        <v>1162</v>
      </c>
    </row>
    <row r="151" spans="1:20">
      <c r="A151" t="s">
        <v>286</v>
      </c>
      <c r="B151">
        <v>2018</v>
      </c>
      <c r="C151" s="9">
        <v>43450</v>
      </c>
      <c r="D151" t="s">
        <v>64</v>
      </c>
      <c r="E151" t="s">
        <v>533</v>
      </c>
      <c r="F151">
        <v>1</v>
      </c>
      <c r="G151">
        <v>2</v>
      </c>
      <c r="H151" t="s">
        <v>213</v>
      </c>
      <c r="I151" t="s">
        <v>214</v>
      </c>
      <c r="J151" s="10">
        <f>(C151-VLOOKUP(H151,Riders!$A$2:$E$7777,4,FALSE))/365</f>
        <v>26.709589041095889</v>
      </c>
      <c r="K151">
        <v>27</v>
      </c>
      <c r="L151">
        <v>2</v>
      </c>
      <c r="M151">
        <v>11.048</v>
      </c>
      <c r="N151" s="29">
        <f t="shared" si="2"/>
        <v>65.170166545981175</v>
      </c>
      <c r="O151">
        <v>9</v>
      </c>
      <c r="P151">
        <v>5.8459999999999903</v>
      </c>
      <c r="Q151">
        <v>19.277999999999999</v>
      </c>
      <c r="R151">
        <v>6.7160000000000002</v>
      </c>
      <c r="S151">
        <v>2</v>
      </c>
      <c r="T151" t="s">
        <v>1162</v>
      </c>
    </row>
    <row r="152" spans="1:20">
      <c r="A152" t="s">
        <v>286</v>
      </c>
      <c r="B152">
        <v>2018</v>
      </c>
      <c r="C152" s="9">
        <v>43450</v>
      </c>
      <c r="D152" t="s">
        <v>64</v>
      </c>
      <c r="E152" t="s">
        <v>533</v>
      </c>
      <c r="F152">
        <v>1</v>
      </c>
      <c r="G152">
        <v>3</v>
      </c>
      <c r="H152" t="s">
        <v>309</v>
      </c>
      <c r="I152" t="s">
        <v>111</v>
      </c>
      <c r="J152" s="10">
        <f>(C152-VLOOKUP(H152,Riders!$A$2:$E$7777,4,FALSE))/365</f>
        <v>23.230136986301371</v>
      </c>
      <c r="K152">
        <v>7</v>
      </c>
      <c r="L152">
        <v>1</v>
      </c>
      <c r="M152">
        <v>10.259</v>
      </c>
      <c r="N152" s="29">
        <f t="shared" si="2"/>
        <v>70.182278974558926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>
        <v>2</v>
      </c>
      <c r="T152" t="s">
        <v>1162</v>
      </c>
    </row>
    <row r="153" spans="1:20">
      <c r="A153" t="s">
        <v>286</v>
      </c>
      <c r="B153">
        <v>2018</v>
      </c>
      <c r="C153" s="9">
        <v>43450</v>
      </c>
      <c r="D153" t="s">
        <v>64</v>
      </c>
      <c r="E153" t="s">
        <v>533</v>
      </c>
      <c r="F153">
        <v>1</v>
      </c>
      <c r="G153">
        <v>3</v>
      </c>
      <c r="H153" t="s">
        <v>375</v>
      </c>
      <c r="I153" t="s">
        <v>196</v>
      </c>
      <c r="J153" s="10">
        <f>(C153-VLOOKUP(H153,Riders!$A$2:$E$7777,4,FALSE))/365</f>
        <v>29.794520547945204</v>
      </c>
      <c r="K153">
        <v>26</v>
      </c>
      <c r="L153">
        <v>2</v>
      </c>
      <c r="M153">
        <v>10.738</v>
      </c>
      <c r="N153" s="29">
        <f t="shared" si="2"/>
        <v>67.051592475321286</v>
      </c>
      <c r="O153">
        <v>9</v>
      </c>
      <c r="P153">
        <v>5.2590000000000003</v>
      </c>
      <c r="Q153">
        <v>19.003</v>
      </c>
      <c r="R153">
        <v>6.8719999999999999</v>
      </c>
      <c r="S153">
        <v>1</v>
      </c>
      <c r="T153" t="s">
        <v>1162</v>
      </c>
    </row>
    <row r="154" spans="1:20">
      <c r="A154" t="s">
        <v>286</v>
      </c>
      <c r="B154">
        <v>2018</v>
      </c>
      <c r="C154" s="9">
        <v>43450</v>
      </c>
      <c r="D154" t="s">
        <v>64</v>
      </c>
      <c r="E154" t="s">
        <v>533</v>
      </c>
      <c r="F154">
        <v>1</v>
      </c>
      <c r="G154">
        <v>4</v>
      </c>
      <c r="H154" t="s">
        <v>200</v>
      </c>
      <c r="I154" t="s">
        <v>44</v>
      </c>
      <c r="J154" s="10">
        <f>(C154-VLOOKUP(H154,Riders!$A$2:$E$7777,4,FALSE))/365</f>
        <v>23.424657534246574</v>
      </c>
      <c r="K154">
        <v>8</v>
      </c>
      <c r="L154">
        <v>1</v>
      </c>
      <c r="M154">
        <v>10.599</v>
      </c>
      <c r="N154" s="29">
        <f t="shared" si="2"/>
        <v>67.93093688083782</v>
      </c>
      <c r="O154">
        <v>26.492999999999999</v>
      </c>
      <c r="P154">
        <v>26.693999999999999</v>
      </c>
      <c r="Q154">
        <v>32.622</v>
      </c>
      <c r="R154">
        <v>2.964</v>
      </c>
      <c r="S154">
        <v>1</v>
      </c>
      <c r="T154" t="s">
        <v>1162</v>
      </c>
    </row>
    <row r="155" spans="1:20">
      <c r="A155" t="s">
        <v>286</v>
      </c>
      <c r="B155">
        <v>2018</v>
      </c>
      <c r="C155" s="9">
        <v>43450</v>
      </c>
      <c r="D155" t="s">
        <v>64</v>
      </c>
      <c r="E155" t="s">
        <v>533</v>
      </c>
      <c r="F155">
        <v>1</v>
      </c>
      <c r="G155">
        <v>4</v>
      </c>
      <c r="H155" t="s">
        <v>287</v>
      </c>
      <c r="I155" t="s">
        <v>205</v>
      </c>
      <c r="J155" s="10">
        <f>(C155-VLOOKUP(H155,Riders!$A$2:$E$7777,4,FALSE))/365</f>
        <v>36.364383561643834</v>
      </c>
      <c r="K155">
        <v>25</v>
      </c>
      <c r="L155">
        <v>2</v>
      </c>
      <c r="M155">
        <v>10.673</v>
      </c>
      <c r="N155" s="29">
        <f t="shared" si="2"/>
        <v>67.459945657266005</v>
      </c>
      <c r="O155">
        <v>5.2389999999999999</v>
      </c>
      <c r="P155">
        <v>5.3389999999999898</v>
      </c>
      <c r="Q155">
        <v>17.248999999999999</v>
      </c>
      <c r="R155">
        <v>5.9550000000000001</v>
      </c>
      <c r="S155">
        <v>2</v>
      </c>
      <c r="T155" t="s">
        <v>1162</v>
      </c>
    </row>
    <row r="156" spans="1:20">
      <c r="A156" t="s">
        <v>286</v>
      </c>
      <c r="B156">
        <v>2018</v>
      </c>
      <c r="C156" s="9">
        <v>43450</v>
      </c>
      <c r="D156" t="s">
        <v>64</v>
      </c>
      <c r="E156" t="s">
        <v>533</v>
      </c>
      <c r="F156">
        <v>1</v>
      </c>
      <c r="G156">
        <v>5</v>
      </c>
      <c r="H156" t="s">
        <v>190</v>
      </c>
      <c r="I156" t="s">
        <v>111</v>
      </c>
      <c r="J156" s="10">
        <f>(C156-VLOOKUP(H156,Riders!$A$2:$E$7777,4,FALSE))/365</f>
        <v>30.753424657534246</v>
      </c>
      <c r="K156">
        <v>9</v>
      </c>
      <c r="L156">
        <v>1</v>
      </c>
      <c r="M156">
        <v>10.609</v>
      </c>
      <c r="N156" s="29">
        <f t="shared" si="2"/>
        <v>67.86690545763031</v>
      </c>
      <c r="O156">
        <v>13.241</v>
      </c>
      <c r="P156">
        <v>16.972999999999999</v>
      </c>
      <c r="Q156">
        <v>28.318999999999999</v>
      </c>
      <c r="R156">
        <v>5.673</v>
      </c>
      <c r="S156">
        <v>1</v>
      </c>
      <c r="T156" t="s">
        <v>1162</v>
      </c>
    </row>
    <row r="157" spans="1:20">
      <c r="A157" t="s">
        <v>286</v>
      </c>
      <c r="B157">
        <v>2018</v>
      </c>
      <c r="C157" s="9">
        <v>43450</v>
      </c>
      <c r="D157" t="s">
        <v>64</v>
      </c>
      <c r="E157" t="s">
        <v>533</v>
      </c>
      <c r="F157">
        <v>1</v>
      </c>
      <c r="G157">
        <v>5</v>
      </c>
      <c r="H157" t="s">
        <v>91</v>
      </c>
      <c r="I157" t="s">
        <v>50</v>
      </c>
      <c r="J157" s="10">
        <f>(C157-VLOOKUP(H157,Riders!$A$2:$E$7777,4,FALSE))/365</f>
        <v>23.07123287671233</v>
      </c>
      <c r="K157">
        <v>24</v>
      </c>
      <c r="L157">
        <v>2</v>
      </c>
      <c r="M157">
        <v>12.157</v>
      </c>
      <c r="N157" s="29">
        <f t="shared" si="2"/>
        <v>59.225137780702475</v>
      </c>
      <c r="O157">
        <v>9</v>
      </c>
      <c r="P157">
        <v>6.5069999999999997</v>
      </c>
      <c r="Q157">
        <v>20.361000000000001</v>
      </c>
      <c r="R157">
        <v>6.9269999999999996</v>
      </c>
      <c r="S157">
        <v>2</v>
      </c>
      <c r="T157" t="s">
        <v>1162</v>
      </c>
    </row>
    <row r="158" spans="1:20">
      <c r="A158" t="s">
        <v>286</v>
      </c>
      <c r="B158">
        <v>2018</v>
      </c>
      <c r="C158" s="9">
        <v>43450</v>
      </c>
      <c r="D158" t="s">
        <v>64</v>
      </c>
      <c r="E158" t="s">
        <v>533</v>
      </c>
      <c r="F158">
        <v>1</v>
      </c>
      <c r="G158">
        <v>6</v>
      </c>
      <c r="H158" t="s">
        <v>256</v>
      </c>
      <c r="I158" t="s">
        <v>254</v>
      </c>
      <c r="J158" s="10">
        <f>(C158-VLOOKUP(H158,Riders!$A$2:$E$7777,4,FALSE))/365</f>
        <v>21.257534246575343</v>
      </c>
      <c r="K158">
        <v>16</v>
      </c>
      <c r="L158">
        <v>1</v>
      </c>
      <c r="M158">
        <v>10.426</v>
      </c>
      <c r="N158" s="29">
        <f t="shared" si="2"/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  <c r="S158">
        <v>2</v>
      </c>
      <c r="T158" t="s">
        <v>1162</v>
      </c>
    </row>
    <row r="159" spans="1:20">
      <c r="A159" t="s">
        <v>286</v>
      </c>
      <c r="B159">
        <v>2018</v>
      </c>
      <c r="C159" s="9">
        <v>43450</v>
      </c>
      <c r="D159" t="s">
        <v>64</v>
      </c>
      <c r="E159" t="s">
        <v>533</v>
      </c>
      <c r="F159">
        <v>1</v>
      </c>
      <c r="G159">
        <v>6</v>
      </c>
      <c r="H159" t="s">
        <v>217</v>
      </c>
      <c r="I159" t="s">
        <v>226</v>
      </c>
      <c r="J159" s="10">
        <f>(C159-VLOOKUP(H159,Riders!$A$2:$E$7777,4,FALSE))/365</f>
        <v>35.342465753424655</v>
      </c>
      <c r="K159">
        <v>17</v>
      </c>
      <c r="L159">
        <v>2</v>
      </c>
      <c r="M159">
        <v>10.429</v>
      </c>
      <c r="N159" s="29">
        <f t="shared" si="2"/>
        <v>69.038258701697188</v>
      </c>
      <c r="O159">
        <v>17.965</v>
      </c>
      <c r="P159">
        <v>15.643000000000001</v>
      </c>
      <c r="Q159">
        <v>24.809000000000001</v>
      </c>
      <c r="R159">
        <v>4.5830000000000002</v>
      </c>
      <c r="S159">
        <v>1</v>
      </c>
      <c r="T159" t="s">
        <v>1162</v>
      </c>
    </row>
    <row r="160" spans="1:20">
      <c r="A160" t="s">
        <v>286</v>
      </c>
      <c r="B160">
        <v>2018</v>
      </c>
      <c r="C160" s="9">
        <v>43450</v>
      </c>
      <c r="D160" t="s">
        <v>64</v>
      </c>
      <c r="E160" t="s">
        <v>533</v>
      </c>
      <c r="F160">
        <v>1</v>
      </c>
      <c r="G160">
        <v>7</v>
      </c>
      <c r="H160" t="s">
        <v>141</v>
      </c>
      <c r="I160" t="s">
        <v>93</v>
      </c>
      <c r="J160" s="10">
        <f>(C160-VLOOKUP(H160,Riders!$A$2:$E$7777,4,FALSE))/365</f>
        <v>23.704109589041096</v>
      </c>
      <c r="K160">
        <v>10</v>
      </c>
      <c r="L160">
        <v>1</v>
      </c>
      <c r="M160">
        <v>10.239000000000001</v>
      </c>
      <c r="N160" s="29">
        <f t="shared" si="2"/>
        <v>70.319367125695862</v>
      </c>
      <c r="O160">
        <v>16.363</v>
      </c>
      <c r="P160">
        <v>18.904</v>
      </c>
      <c r="Q160">
        <v>28.898</v>
      </c>
      <c r="R160">
        <v>4.9969999999999999</v>
      </c>
      <c r="S160">
        <v>1</v>
      </c>
      <c r="T160" t="s">
        <v>1162</v>
      </c>
    </row>
    <row r="161" spans="1:20">
      <c r="A161" t="s">
        <v>286</v>
      </c>
      <c r="B161">
        <v>2018</v>
      </c>
      <c r="C161" s="9">
        <v>43450</v>
      </c>
      <c r="D161" t="s">
        <v>64</v>
      </c>
      <c r="E161" t="s">
        <v>533</v>
      </c>
      <c r="F161">
        <v>1</v>
      </c>
      <c r="G161">
        <v>7</v>
      </c>
      <c r="H161" t="s">
        <v>169</v>
      </c>
      <c r="I161" t="s">
        <v>80</v>
      </c>
      <c r="J161" s="10">
        <f>(C161-VLOOKUP(H161,Riders!$A$2:$E$7777,4,FALSE))/365</f>
        <v>28.473972602739725</v>
      </c>
      <c r="K161">
        <v>23</v>
      </c>
      <c r="L161">
        <v>2</v>
      </c>
      <c r="M161">
        <v>10.52</v>
      </c>
      <c r="N161" s="29">
        <f t="shared" si="2"/>
        <v>68.441064638783274</v>
      </c>
      <c r="O161">
        <v>9</v>
      </c>
      <c r="P161">
        <v>6.8780000000000001</v>
      </c>
      <c r="Q161">
        <v>20.634</v>
      </c>
      <c r="R161">
        <v>6.8780000000000001</v>
      </c>
      <c r="S161">
        <v>2</v>
      </c>
      <c r="T161" t="s">
        <v>1162</v>
      </c>
    </row>
    <row r="162" spans="1:20">
      <c r="A162" t="s">
        <v>286</v>
      </c>
      <c r="B162">
        <v>2018</v>
      </c>
      <c r="C162" s="9">
        <v>43450</v>
      </c>
      <c r="D162" t="s">
        <v>64</v>
      </c>
      <c r="E162" t="s">
        <v>533</v>
      </c>
      <c r="F162">
        <v>1</v>
      </c>
      <c r="G162">
        <v>8</v>
      </c>
      <c r="H162" t="s">
        <v>194</v>
      </c>
      <c r="I162" t="s">
        <v>50</v>
      </c>
      <c r="J162" s="10">
        <f>(C162-VLOOKUP(H162,Riders!$A$2:$E$7777,4,FALSE))/365</f>
        <v>30.967123287671232</v>
      </c>
      <c r="K162">
        <v>15</v>
      </c>
      <c r="L162">
        <v>1</v>
      </c>
      <c r="M162">
        <v>10.215999999999999</v>
      </c>
      <c r="N162" s="29">
        <f t="shared" si="2"/>
        <v>70.477682067345341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>
        <v>1</v>
      </c>
      <c r="T162" t="s">
        <v>1162</v>
      </c>
    </row>
    <row r="163" spans="1:20">
      <c r="A163" t="s">
        <v>286</v>
      </c>
      <c r="B163">
        <v>2018</v>
      </c>
      <c r="C163" s="9">
        <v>43450</v>
      </c>
      <c r="D163" t="s">
        <v>64</v>
      </c>
      <c r="E163" t="s">
        <v>533</v>
      </c>
      <c r="F163">
        <v>1</v>
      </c>
      <c r="G163">
        <v>8</v>
      </c>
      <c r="H163" t="s">
        <v>310</v>
      </c>
      <c r="I163" t="s">
        <v>102</v>
      </c>
      <c r="J163" s="10">
        <f>(C163-VLOOKUP(H163,Riders!$A$2:$E$7777,4,FALSE))/365</f>
        <v>27.56986301369863</v>
      </c>
      <c r="K163">
        <v>18</v>
      </c>
      <c r="L163">
        <v>2</v>
      </c>
      <c r="M163">
        <v>10.28</v>
      </c>
      <c r="N163" s="29">
        <f t="shared" si="2"/>
        <v>70.038910505836583</v>
      </c>
      <c r="O163">
        <v>6.2619999999999898</v>
      </c>
      <c r="P163">
        <v>4.4489999999999998</v>
      </c>
      <c r="Q163">
        <v>16.927</v>
      </c>
      <c r="R163">
        <v>6.2389999999999999</v>
      </c>
      <c r="S163">
        <v>1</v>
      </c>
      <c r="T163" t="s">
        <v>1162</v>
      </c>
    </row>
    <row r="164" spans="1:20">
      <c r="A164" t="s">
        <v>286</v>
      </c>
      <c r="B164">
        <v>2018</v>
      </c>
      <c r="C164" s="9">
        <v>43450</v>
      </c>
      <c r="D164" t="s">
        <v>64</v>
      </c>
      <c r="E164" t="s">
        <v>533</v>
      </c>
      <c r="F164">
        <v>1</v>
      </c>
      <c r="G164">
        <v>9</v>
      </c>
      <c r="H164" t="s">
        <v>98</v>
      </c>
      <c r="I164" t="s">
        <v>42</v>
      </c>
      <c r="J164" s="10">
        <f>(C164-VLOOKUP(H164,Riders!$A$2:$E$7777,4,FALSE))/365</f>
        <v>20.147945205479452</v>
      </c>
      <c r="K164">
        <v>14</v>
      </c>
      <c r="L164">
        <v>1</v>
      </c>
      <c r="M164">
        <v>10.365</v>
      </c>
      <c r="N164" s="29">
        <f t="shared" si="2"/>
        <v>69.464544138929085</v>
      </c>
      <c r="O164">
        <v>7.1120000000000001</v>
      </c>
      <c r="P164">
        <v>12.855</v>
      </c>
      <c r="Q164">
        <v>25.003</v>
      </c>
      <c r="R164">
        <v>6.0739999999999998</v>
      </c>
      <c r="S164">
        <v>2</v>
      </c>
      <c r="T164" t="s">
        <v>1162</v>
      </c>
    </row>
    <row r="165" spans="1:20">
      <c r="A165" t="s">
        <v>286</v>
      </c>
      <c r="B165">
        <v>2018</v>
      </c>
      <c r="C165" s="9">
        <v>43450</v>
      </c>
      <c r="D165" t="s">
        <v>64</v>
      </c>
      <c r="E165" t="s">
        <v>533</v>
      </c>
      <c r="F165">
        <v>1</v>
      </c>
      <c r="G165">
        <v>9</v>
      </c>
      <c r="H165" t="s">
        <v>46</v>
      </c>
      <c r="I165" t="s">
        <v>26</v>
      </c>
      <c r="J165" s="10">
        <f>(C165-VLOOKUP(H165,Riders!$A$2:$E$7777,4,FALSE))/365</f>
        <v>28.098630136986301</v>
      </c>
      <c r="K165">
        <v>19</v>
      </c>
      <c r="L165">
        <v>2</v>
      </c>
      <c r="M165">
        <v>10.369</v>
      </c>
      <c r="N165" s="29">
        <f t="shared" si="2"/>
        <v>69.437747130870861</v>
      </c>
      <c r="O165">
        <v>9</v>
      </c>
      <c r="P165">
        <v>5.3250000000000002</v>
      </c>
      <c r="Q165">
        <v>19.001000000000001</v>
      </c>
      <c r="R165">
        <v>6.8380000000000001</v>
      </c>
      <c r="S165">
        <v>1</v>
      </c>
      <c r="T165" t="s">
        <v>1162</v>
      </c>
    </row>
    <row r="166" spans="1:20">
      <c r="A166" t="s">
        <v>286</v>
      </c>
      <c r="B166">
        <v>2018</v>
      </c>
      <c r="C166" s="9">
        <v>43450</v>
      </c>
      <c r="D166" t="s">
        <v>64</v>
      </c>
      <c r="E166" t="s">
        <v>533</v>
      </c>
      <c r="F166">
        <v>1</v>
      </c>
      <c r="G166">
        <v>10</v>
      </c>
      <c r="H166" t="s">
        <v>25</v>
      </c>
      <c r="I166" t="s">
        <v>26</v>
      </c>
      <c r="J166" s="10">
        <f>(C166-VLOOKUP(H166,Riders!$A$2:$E$7777,4,FALSE))/365</f>
        <v>21.230136986301371</v>
      </c>
      <c r="K166">
        <v>13</v>
      </c>
      <c r="L166">
        <v>1</v>
      </c>
      <c r="M166">
        <v>10.378</v>
      </c>
      <c r="N166" s="29">
        <f t="shared" si="2"/>
        <v>69.377529389092317</v>
      </c>
      <c r="O166">
        <v>9</v>
      </c>
      <c r="P166">
        <v>15.053000000000001</v>
      </c>
      <c r="Q166">
        <v>28.969000000000001</v>
      </c>
      <c r="R166">
        <v>6.9580000000000002</v>
      </c>
      <c r="S166">
        <v>2</v>
      </c>
      <c r="T166" t="s">
        <v>1162</v>
      </c>
    </row>
    <row r="167" spans="1:20">
      <c r="A167" t="s">
        <v>286</v>
      </c>
      <c r="B167">
        <v>2018</v>
      </c>
      <c r="C167" s="9">
        <v>43450</v>
      </c>
      <c r="D167" t="s">
        <v>64</v>
      </c>
      <c r="E167" t="s">
        <v>533</v>
      </c>
      <c r="F167">
        <v>1</v>
      </c>
      <c r="G167">
        <v>10</v>
      </c>
      <c r="H167" t="s">
        <v>181</v>
      </c>
      <c r="I167" t="s">
        <v>32</v>
      </c>
      <c r="J167" s="10">
        <f>(C167-VLOOKUP(H167,Riders!$A$2:$E$7777,4,FALSE))/365</f>
        <v>27.471232876712328</v>
      </c>
      <c r="K167">
        <v>20</v>
      </c>
      <c r="L167">
        <v>2</v>
      </c>
      <c r="M167">
        <v>10.382</v>
      </c>
      <c r="N167" s="29">
        <f t="shared" si="2"/>
        <v>69.35079946060489</v>
      </c>
      <c r="O167">
        <v>10.728999999999999</v>
      </c>
      <c r="P167">
        <v>9.7550000000000008</v>
      </c>
      <c r="Q167">
        <v>19.971</v>
      </c>
      <c r="R167">
        <v>5.1079999999999997</v>
      </c>
      <c r="S167">
        <v>1</v>
      </c>
      <c r="T167" t="s">
        <v>1162</v>
      </c>
    </row>
    <row r="168" spans="1:20">
      <c r="A168" t="s">
        <v>286</v>
      </c>
      <c r="B168">
        <v>2018</v>
      </c>
      <c r="C168" s="9">
        <v>43450</v>
      </c>
      <c r="D168" t="s">
        <v>64</v>
      </c>
      <c r="E168" t="s">
        <v>533</v>
      </c>
      <c r="F168">
        <v>1</v>
      </c>
      <c r="G168">
        <v>11</v>
      </c>
      <c r="H168" t="s">
        <v>95</v>
      </c>
      <c r="I168" t="s">
        <v>28</v>
      </c>
      <c r="J168" s="10">
        <f>(C168-VLOOKUP(H168,Riders!$A$2:$E$7777,4,FALSE))/365</f>
        <v>26.890410958904109</v>
      </c>
      <c r="K168">
        <v>11</v>
      </c>
      <c r="L168">
        <v>1</v>
      </c>
      <c r="M168">
        <v>10.356999999999999</v>
      </c>
      <c r="N168" s="29">
        <f t="shared" si="2"/>
        <v>69.518200251037953</v>
      </c>
      <c r="O168">
        <v>6.2619999999999898</v>
      </c>
      <c r="P168">
        <v>14.500999999999999</v>
      </c>
      <c r="Q168">
        <v>26.137</v>
      </c>
      <c r="R168">
        <v>5.8179999999999996</v>
      </c>
      <c r="S168">
        <v>2</v>
      </c>
      <c r="T168" t="s">
        <v>1162</v>
      </c>
    </row>
    <row r="169" spans="1:20">
      <c r="A169" t="s">
        <v>286</v>
      </c>
      <c r="B169">
        <v>2018</v>
      </c>
      <c r="C169" s="9">
        <v>43450</v>
      </c>
      <c r="D169" t="s">
        <v>64</v>
      </c>
      <c r="E169" t="s">
        <v>533</v>
      </c>
      <c r="F169">
        <v>1</v>
      </c>
      <c r="G169">
        <v>11</v>
      </c>
      <c r="H169" t="s">
        <v>211</v>
      </c>
      <c r="I169" t="s">
        <v>40</v>
      </c>
      <c r="J169" s="10">
        <f>(C169-VLOOKUP(H169,Riders!$A$2:$E$7777,4,FALSE))/365</f>
        <v>27.572602739726026</v>
      </c>
      <c r="K169">
        <v>22</v>
      </c>
      <c r="L169">
        <v>2</v>
      </c>
      <c r="M169">
        <v>10.420999999999999</v>
      </c>
      <c r="N169" s="29">
        <f t="shared" si="2"/>
        <v>69.091258036656754</v>
      </c>
      <c r="O169">
        <v>15.204000000000001</v>
      </c>
      <c r="P169">
        <v>13.4679999999999</v>
      </c>
      <c r="Q169">
        <v>22.361999999999998</v>
      </c>
      <c r="R169">
        <v>4.4470000000000001</v>
      </c>
      <c r="S169">
        <v>1</v>
      </c>
      <c r="T169" t="s">
        <v>1162</v>
      </c>
    </row>
    <row r="170" spans="1:20">
      <c r="A170" t="s">
        <v>286</v>
      </c>
      <c r="B170">
        <v>2018</v>
      </c>
      <c r="C170" s="9">
        <v>43450</v>
      </c>
      <c r="D170" t="s">
        <v>64</v>
      </c>
      <c r="E170" t="s">
        <v>533</v>
      </c>
      <c r="F170">
        <v>1</v>
      </c>
      <c r="G170">
        <v>12</v>
      </c>
      <c r="H170" t="s">
        <v>27</v>
      </c>
      <c r="I170" t="s">
        <v>28</v>
      </c>
      <c r="J170" s="10">
        <f>(C170-VLOOKUP(H170,Riders!$A$2:$E$7777,4,FALSE))/365</f>
        <v>22.994520547945207</v>
      </c>
      <c r="K170">
        <v>12</v>
      </c>
      <c r="L170">
        <v>1</v>
      </c>
      <c r="M170">
        <v>10.528</v>
      </c>
      <c r="N170" s="29">
        <f t="shared" si="2"/>
        <v>68.389057750759875</v>
      </c>
      <c r="O170">
        <v>6.2619999999999898</v>
      </c>
      <c r="P170">
        <v>13.489999999999901</v>
      </c>
      <c r="Q170">
        <v>25.38</v>
      </c>
      <c r="R170">
        <v>5.9450000000000003</v>
      </c>
      <c r="S170">
        <v>2</v>
      </c>
      <c r="T170" t="s">
        <v>1162</v>
      </c>
    </row>
    <row r="171" spans="1:20">
      <c r="A171" t="s">
        <v>286</v>
      </c>
      <c r="B171">
        <v>2018</v>
      </c>
      <c r="C171" s="9">
        <v>43450</v>
      </c>
      <c r="D171" t="s">
        <v>64</v>
      </c>
      <c r="E171" t="s">
        <v>533</v>
      </c>
      <c r="F171">
        <v>1</v>
      </c>
      <c r="G171">
        <v>12</v>
      </c>
      <c r="H171" t="s">
        <v>172</v>
      </c>
      <c r="I171" t="s">
        <v>35</v>
      </c>
      <c r="J171" s="10">
        <f>(C171-VLOOKUP(H171,Riders!$A$2:$E$7777,4,FALSE))/365</f>
        <v>28.602739726027398</v>
      </c>
      <c r="K171">
        <v>21</v>
      </c>
      <c r="L171">
        <v>2</v>
      </c>
      <c r="M171">
        <v>10.577</v>
      </c>
      <c r="N171" s="29">
        <f t="shared" si="2"/>
        <v>68.072232201947628</v>
      </c>
      <c r="O171">
        <v>12.376999999999899</v>
      </c>
      <c r="P171">
        <v>10.712</v>
      </c>
      <c r="Q171">
        <v>20.376000000000001</v>
      </c>
      <c r="R171">
        <v>4.8319999999999999</v>
      </c>
      <c r="S171">
        <v>1</v>
      </c>
      <c r="T171" t="s">
        <v>1162</v>
      </c>
    </row>
    <row r="172" spans="1:20">
      <c r="A172" t="s">
        <v>286</v>
      </c>
      <c r="B172">
        <v>2018</v>
      </c>
      <c r="C172" s="9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 s="10">
        <f>(C172-VLOOKUP(H172,Riders!$A$2:$E$7777,4,FALSE))/365</f>
        <v>21.772602739726029</v>
      </c>
      <c r="K172">
        <v>1</v>
      </c>
      <c r="L172">
        <v>1</v>
      </c>
      <c r="M172">
        <v>10.074999999999999</v>
      </c>
      <c r="N172" s="29">
        <f t="shared" si="2"/>
        <v>71.464019851116632</v>
      </c>
      <c r="O172">
        <v>31.322999999999901</v>
      </c>
      <c r="P172">
        <v>31.635000000000002</v>
      </c>
      <c r="Q172">
        <v>37.639000000000003</v>
      </c>
      <c r="R172">
        <v>3.0019999999999998</v>
      </c>
      <c r="S172">
        <v>1</v>
      </c>
      <c r="T172" t="s">
        <v>1162</v>
      </c>
    </row>
    <row r="173" spans="1:20">
      <c r="A173" t="s">
        <v>286</v>
      </c>
      <c r="B173">
        <v>2018</v>
      </c>
      <c r="C173" s="9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 s="10">
        <f>(C173-VLOOKUP(H173,Riders!$A$2:$E$7777,4,FALSE))/365</f>
        <v>22.994520547945207</v>
      </c>
      <c r="K173">
        <v>12</v>
      </c>
      <c r="L173">
        <v>2</v>
      </c>
      <c r="M173">
        <v>10.154999999999999</v>
      </c>
      <c r="N173" s="29">
        <f t="shared" si="2"/>
        <v>70.901033973412112</v>
      </c>
      <c r="O173">
        <v>13.489999999999901</v>
      </c>
      <c r="P173">
        <v>13.499999999999901</v>
      </c>
      <c r="Q173">
        <v>24.591999999999999</v>
      </c>
      <c r="R173">
        <v>5.5460000000000003</v>
      </c>
      <c r="S173">
        <v>2</v>
      </c>
      <c r="T173" t="s">
        <v>1162</v>
      </c>
    </row>
    <row r="174" spans="1:20">
      <c r="A174" t="s">
        <v>286</v>
      </c>
      <c r="B174">
        <v>2018</v>
      </c>
      <c r="C174" s="9">
        <v>43450</v>
      </c>
      <c r="D174" t="s">
        <v>64</v>
      </c>
      <c r="E174" t="s">
        <v>536</v>
      </c>
      <c r="F174">
        <v>1</v>
      </c>
      <c r="G174">
        <v>2</v>
      </c>
      <c r="H174" t="s">
        <v>21</v>
      </c>
      <c r="I174" t="s">
        <v>22</v>
      </c>
      <c r="J174" s="10">
        <f>(C174-VLOOKUP(H174,Riders!$A$2:$E$7777,4,FALSE))/365</f>
        <v>25.769863013698629</v>
      </c>
      <c r="K174">
        <v>3</v>
      </c>
      <c r="L174">
        <v>1</v>
      </c>
      <c r="M174">
        <v>10.106999999999999</v>
      </c>
      <c r="N174" s="29">
        <f t="shared" si="2"/>
        <v>71.237756010685672</v>
      </c>
      <c r="O174">
        <v>30.116</v>
      </c>
      <c r="P174">
        <v>30.521999999999998</v>
      </c>
      <c r="Q174">
        <v>36.47</v>
      </c>
      <c r="R174">
        <v>2.9740000000000002</v>
      </c>
      <c r="S174">
        <v>1</v>
      </c>
      <c r="T174" t="s">
        <v>1162</v>
      </c>
    </row>
    <row r="175" spans="1:20">
      <c r="A175" t="s">
        <v>286</v>
      </c>
      <c r="B175">
        <v>2018</v>
      </c>
      <c r="C175" s="9">
        <v>43450</v>
      </c>
      <c r="D175" t="s">
        <v>64</v>
      </c>
      <c r="E175" t="s">
        <v>536</v>
      </c>
      <c r="F175">
        <v>1</v>
      </c>
      <c r="G175">
        <v>2</v>
      </c>
      <c r="H175" t="s">
        <v>95</v>
      </c>
      <c r="I175" t="s">
        <v>28</v>
      </c>
      <c r="J175" s="10">
        <f>(C175-VLOOKUP(H175,Riders!$A$2:$E$7777,4,FALSE))/365</f>
        <v>26.890410958904109</v>
      </c>
      <c r="K175">
        <v>11</v>
      </c>
      <c r="L175">
        <v>2</v>
      </c>
      <c r="M175">
        <v>10.148999999999999</v>
      </c>
      <c r="N175" s="29">
        <f t="shared" si="2"/>
        <v>70.942950044339355</v>
      </c>
      <c r="O175">
        <v>14.500999999999999</v>
      </c>
      <c r="P175">
        <v>14.407</v>
      </c>
      <c r="Q175">
        <v>25.111000000000001</v>
      </c>
      <c r="R175">
        <v>5.3520000000000003</v>
      </c>
      <c r="S175">
        <v>2</v>
      </c>
      <c r="T175" t="s">
        <v>1162</v>
      </c>
    </row>
    <row r="176" spans="1:20">
      <c r="A176" t="s">
        <v>286</v>
      </c>
      <c r="B176">
        <v>2018</v>
      </c>
      <c r="C176" s="9">
        <v>43450</v>
      </c>
      <c r="D176" t="s">
        <v>64</v>
      </c>
      <c r="E176" t="s">
        <v>536</v>
      </c>
      <c r="F176">
        <v>1</v>
      </c>
      <c r="G176">
        <v>3</v>
      </c>
      <c r="H176" t="s">
        <v>104</v>
      </c>
      <c r="I176" t="s">
        <v>100</v>
      </c>
      <c r="J176" s="10">
        <f>(C176-VLOOKUP(H176,Riders!$A$2:$E$7777,4,FALSE))/365</f>
        <v>26.328767123287673</v>
      </c>
      <c r="K176">
        <v>2</v>
      </c>
      <c r="L176">
        <v>1</v>
      </c>
      <c r="M176">
        <v>10.179</v>
      </c>
      <c r="N176" s="29">
        <f t="shared" si="2"/>
        <v>70.733863837312114</v>
      </c>
      <c r="O176">
        <v>36.881999999999998</v>
      </c>
      <c r="P176">
        <v>37.033999999999999</v>
      </c>
      <c r="Q176">
        <v>41.576000000000001</v>
      </c>
      <c r="R176">
        <v>2.2709999999999999</v>
      </c>
      <c r="S176">
        <v>1</v>
      </c>
      <c r="T176" t="s">
        <v>1162</v>
      </c>
    </row>
    <row r="177" spans="1:20">
      <c r="A177" t="s">
        <v>286</v>
      </c>
      <c r="B177">
        <v>2018</v>
      </c>
      <c r="C177" s="9">
        <v>43450</v>
      </c>
      <c r="D177" t="s">
        <v>64</v>
      </c>
      <c r="E177" t="s">
        <v>536</v>
      </c>
      <c r="F177">
        <v>1</v>
      </c>
      <c r="G177">
        <v>3</v>
      </c>
      <c r="H177" t="s">
        <v>25</v>
      </c>
      <c r="I177" t="s">
        <v>26</v>
      </c>
      <c r="J177" s="10">
        <f>(C177-VLOOKUP(H177,Riders!$A$2:$E$7777,4,FALSE))/365</f>
        <v>21.230136986301371</v>
      </c>
      <c r="K177">
        <v>13</v>
      </c>
      <c r="L177">
        <v>2</v>
      </c>
      <c r="M177">
        <v>10.333</v>
      </c>
      <c r="N177" s="29">
        <f t="shared" si="2"/>
        <v>69.679667086035039</v>
      </c>
      <c r="O177">
        <v>15.053000000000001</v>
      </c>
      <c r="P177">
        <v>15.183</v>
      </c>
      <c r="Q177">
        <v>27.917000000000002</v>
      </c>
      <c r="R177">
        <v>6.367</v>
      </c>
      <c r="S177">
        <v>2</v>
      </c>
      <c r="T177" t="s">
        <v>1162</v>
      </c>
    </row>
    <row r="178" spans="1:20">
      <c r="A178" t="s">
        <v>286</v>
      </c>
      <c r="B178">
        <v>2018</v>
      </c>
      <c r="C178" s="9">
        <v>43450</v>
      </c>
      <c r="D178" t="s">
        <v>64</v>
      </c>
      <c r="E178" t="s">
        <v>536</v>
      </c>
      <c r="F178">
        <v>1</v>
      </c>
      <c r="G178">
        <v>4</v>
      </c>
      <c r="H178" t="s">
        <v>126</v>
      </c>
      <c r="I178" t="s">
        <v>102</v>
      </c>
      <c r="J178" s="10">
        <f>(C178-VLOOKUP(H178,Riders!$A$2:$E$7777,4,FALSE))/365</f>
        <v>20.243835616438357</v>
      </c>
      <c r="K178">
        <v>5</v>
      </c>
      <c r="L178">
        <v>1</v>
      </c>
      <c r="M178">
        <v>10.173999999999999</v>
      </c>
      <c r="N178" s="29">
        <f t="shared" si="2"/>
        <v>70.768625909180273</v>
      </c>
      <c r="O178">
        <v>12.549999999999899</v>
      </c>
      <c r="P178">
        <v>17.012</v>
      </c>
      <c r="Q178">
        <v>27.65</v>
      </c>
      <c r="R178">
        <v>5.319</v>
      </c>
      <c r="S178">
        <v>2</v>
      </c>
      <c r="T178" t="s">
        <v>1162</v>
      </c>
    </row>
    <row r="179" spans="1:20">
      <c r="A179" t="s">
        <v>286</v>
      </c>
      <c r="B179">
        <v>2018</v>
      </c>
      <c r="C179" s="9">
        <v>43450</v>
      </c>
      <c r="D179" t="s">
        <v>64</v>
      </c>
      <c r="E179" t="s">
        <v>536</v>
      </c>
      <c r="F179">
        <v>1</v>
      </c>
      <c r="G179">
        <v>4</v>
      </c>
      <c r="H179" t="s">
        <v>98</v>
      </c>
      <c r="I179" t="s">
        <v>42</v>
      </c>
      <c r="J179" s="10">
        <f>(C179-VLOOKUP(H179,Riders!$A$2:$E$7777,4,FALSE))/365</f>
        <v>20.147945205479452</v>
      </c>
      <c r="K179">
        <v>14</v>
      </c>
      <c r="L179">
        <v>2</v>
      </c>
      <c r="M179">
        <v>10.253</v>
      </c>
      <c r="N179" s="29">
        <f t="shared" si="2"/>
        <v>70.223349263630155</v>
      </c>
      <c r="O179">
        <v>12.855</v>
      </c>
      <c r="P179">
        <v>11.227</v>
      </c>
      <c r="Q179">
        <v>21.919</v>
      </c>
      <c r="R179">
        <v>5.3460000000000001</v>
      </c>
      <c r="S179">
        <v>1</v>
      </c>
      <c r="T179" t="s">
        <v>1162</v>
      </c>
    </row>
    <row r="180" spans="1:20">
      <c r="A180" t="s">
        <v>286</v>
      </c>
      <c r="B180">
        <v>2018</v>
      </c>
      <c r="C180" s="9">
        <v>43450</v>
      </c>
      <c r="D180" t="s">
        <v>64</v>
      </c>
      <c r="E180" t="s">
        <v>536</v>
      </c>
      <c r="F180">
        <v>1</v>
      </c>
      <c r="G180">
        <v>5</v>
      </c>
      <c r="H180" t="s">
        <v>110</v>
      </c>
      <c r="I180" t="s">
        <v>73</v>
      </c>
      <c r="J180" s="10">
        <f>(C180-VLOOKUP(H180,Riders!$A$2:$E$7777,4,FALSE))/365</f>
        <v>21.663013698630138</v>
      </c>
      <c r="K180">
        <v>4</v>
      </c>
      <c r="L180">
        <v>1</v>
      </c>
      <c r="M180">
        <v>10.262</v>
      </c>
      <c r="N180" s="29">
        <f t="shared" si="2"/>
        <v>70.161761839797308</v>
      </c>
      <c r="O180">
        <v>14.0579999999999</v>
      </c>
      <c r="P180">
        <v>18.687000000000001</v>
      </c>
      <c r="Q180">
        <v>31.297000000000001</v>
      </c>
      <c r="R180">
        <v>6.3049999999999997</v>
      </c>
      <c r="S180">
        <v>1</v>
      </c>
      <c r="T180" t="s">
        <v>1162</v>
      </c>
    </row>
    <row r="181" spans="1:20">
      <c r="A181" t="s">
        <v>286</v>
      </c>
      <c r="B181">
        <v>2018</v>
      </c>
      <c r="C181" s="9">
        <v>43450</v>
      </c>
      <c r="D181" t="s">
        <v>64</v>
      </c>
      <c r="E181" t="s">
        <v>536</v>
      </c>
      <c r="F181">
        <v>1</v>
      </c>
      <c r="G181">
        <v>5</v>
      </c>
      <c r="H181" t="s">
        <v>194</v>
      </c>
      <c r="I181" t="s">
        <v>50</v>
      </c>
      <c r="J181" s="10">
        <f>(C181-VLOOKUP(H181,Riders!$A$2:$E$7777,4,FALSE))/365</f>
        <v>30.967123287671232</v>
      </c>
      <c r="K181">
        <v>15</v>
      </c>
      <c r="L181">
        <v>2</v>
      </c>
      <c r="M181">
        <v>10.275</v>
      </c>
      <c r="N181" s="29">
        <f t="shared" si="2"/>
        <v>70.072992700729927</v>
      </c>
      <c r="O181">
        <v>11.8029999999999</v>
      </c>
      <c r="P181">
        <v>10.815</v>
      </c>
      <c r="Q181">
        <v>22.149000000000001</v>
      </c>
      <c r="R181">
        <v>5.6669999999999998</v>
      </c>
      <c r="S181">
        <v>2</v>
      </c>
      <c r="T181" t="s">
        <v>1162</v>
      </c>
    </row>
    <row r="182" spans="1:20">
      <c r="A182" t="s">
        <v>286</v>
      </c>
      <c r="B182">
        <v>2018</v>
      </c>
      <c r="C182" s="9">
        <v>43450</v>
      </c>
      <c r="D182" t="s">
        <v>64</v>
      </c>
      <c r="E182" t="s">
        <v>536</v>
      </c>
      <c r="F182">
        <v>1</v>
      </c>
      <c r="G182">
        <v>6</v>
      </c>
      <c r="H182" t="s">
        <v>106</v>
      </c>
      <c r="I182" t="s">
        <v>107</v>
      </c>
      <c r="J182" s="10">
        <f>(C182-VLOOKUP(H182,Riders!$A$2:$E$7777,4,FALSE))/365</f>
        <v>25.175342465753424</v>
      </c>
      <c r="K182">
        <v>6</v>
      </c>
      <c r="L182">
        <v>1</v>
      </c>
      <c r="M182">
        <v>10.27</v>
      </c>
      <c r="N182" s="29">
        <f t="shared" si="2"/>
        <v>70.107108081791623</v>
      </c>
      <c r="O182">
        <v>15.144</v>
      </c>
      <c r="P182">
        <v>19.547000000000001</v>
      </c>
      <c r="Q182">
        <v>28.667000000000002</v>
      </c>
      <c r="R182">
        <v>4.5599999999999996</v>
      </c>
      <c r="S182">
        <v>2</v>
      </c>
      <c r="T182" t="s">
        <v>1162</v>
      </c>
    </row>
    <row r="183" spans="1:20">
      <c r="A183" t="s">
        <v>286</v>
      </c>
      <c r="B183">
        <v>2018</v>
      </c>
      <c r="C183" s="9">
        <v>43450</v>
      </c>
      <c r="D183" t="s">
        <v>64</v>
      </c>
      <c r="E183" t="s">
        <v>536</v>
      </c>
      <c r="F183">
        <v>1</v>
      </c>
      <c r="G183">
        <v>6</v>
      </c>
      <c r="H183" t="s">
        <v>141</v>
      </c>
      <c r="I183" t="s">
        <v>93</v>
      </c>
      <c r="J183" s="10">
        <f>(C183-VLOOKUP(H183,Riders!$A$2:$E$7777,4,FALSE))/365</f>
        <v>23.704109589041096</v>
      </c>
      <c r="K183">
        <v>10</v>
      </c>
      <c r="L183">
        <v>2</v>
      </c>
      <c r="M183">
        <v>10.272</v>
      </c>
      <c r="N183" s="29">
        <f t="shared" si="2"/>
        <v>70.09345794392523</v>
      </c>
      <c r="O183">
        <v>18.904</v>
      </c>
      <c r="P183">
        <v>17.047000000000001</v>
      </c>
      <c r="Q183">
        <v>25.939</v>
      </c>
      <c r="R183">
        <v>4.4459999999999997</v>
      </c>
      <c r="S183">
        <v>1</v>
      </c>
      <c r="T183" t="s">
        <v>1162</v>
      </c>
    </row>
    <row r="184" spans="1:20">
      <c r="A184" t="s">
        <v>286</v>
      </c>
      <c r="B184">
        <v>2018</v>
      </c>
      <c r="C184" s="9">
        <v>43450</v>
      </c>
      <c r="D184" t="s">
        <v>64</v>
      </c>
      <c r="E184" t="s">
        <v>536</v>
      </c>
      <c r="F184">
        <v>1</v>
      </c>
      <c r="G184">
        <v>7</v>
      </c>
      <c r="H184" t="s">
        <v>309</v>
      </c>
      <c r="I184" t="s">
        <v>111</v>
      </c>
      <c r="J184" s="10">
        <f>(C184-VLOOKUP(H184,Riders!$A$2:$E$7777,4,FALSE))/365</f>
        <v>23.230136986301371</v>
      </c>
      <c r="K184">
        <v>7</v>
      </c>
      <c r="L184">
        <v>1</v>
      </c>
      <c r="M184">
        <v>10.343999999999999</v>
      </c>
      <c r="N184" s="29">
        <f t="shared" si="2"/>
        <v>69.60556844547564</v>
      </c>
      <c r="O184">
        <v>12.515000000000001</v>
      </c>
      <c r="P184">
        <v>17.945999999999898</v>
      </c>
      <c r="Q184">
        <v>28.77</v>
      </c>
      <c r="R184">
        <v>5.4119999999999999</v>
      </c>
      <c r="S184">
        <v>2</v>
      </c>
      <c r="T184" t="s">
        <v>1162</v>
      </c>
    </row>
    <row r="185" spans="1:20">
      <c r="A185" t="s">
        <v>286</v>
      </c>
      <c r="B185">
        <v>2018</v>
      </c>
      <c r="C185" s="9">
        <v>43450</v>
      </c>
      <c r="D185" t="s">
        <v>64</v>
      </c>
      <c r="E185" t="s">
        <v>536</v>
      </c>
      <c r="F185">
        <v>1</v>
      </c>
      <c r="G185">
        <v>7</v>
      </c>
      <c r="H185" t="s">
        <v>256</v>
      </c>
      <c r="I185" t="s">
        <v>254</v>
      </c>
      <c r="J185" s="10">
        <f>(C185-VLOOKUP(H185,Riders!$A$2:$E$7777,4,FALSE))/365</f>
        <v>21.257534246575343</v>
      </c>
      <c r="K185">
        <v>16</v>
      </c>
      <c r="L185">
        <v>2</v>
      </c>
      <c r="M185">
        <v>10.376999999999899</v>
      </c>
      <c r="N185" s="29">
        <f t="shared" si="2"/>
        <v>69.38421509106746</v>
      </c>
      <c r="O185">
        <v>15.657</v>
      </c>
      <c r="P185">
        <v>13.8189999999999</v>
      </c>
      <c r="Q185">
        <v>24.024999999999999</v>
      </c>
      <c r="R185">
        <v>5.1029999999999998</v>
      </c>
      <c r="S185">
        <v>1</v>
      </c>
      <c r="T185" t="s">
        <v>1162</v>
      </c>
    </row>
    <row r="186" spans="1:20">
      <c r="A186" t="s">
        <v>286</v>
      </c>
      <c r="B186">
        <v>2018</v>
      </c>
      <c r="C186" s="9">
        <v>43450</v>
      </c>
      <c r="D186" t="s">
        <v>64</v>
      </c>
      <c r="E186" t="s">
        <v>536</v>
      </c>
      <c r="F186">
        <v>1</v>
      </c>
      <c r="G186">
        <v>8</v>
      </c>
      <c r="H186" t="s">
        <v>200</v>
      </c>
      <c r="I186" t="s">
        <v>44</v>
      </c>
      <c r="J186" s="10">
        <f>(C186-VLOOKUP(H186,Riders!$A$2:$E$7777,4,FALSE))/365</f>
        <v>23.424657534246574</v>
      </c>
      <c r="K186">
        <v>8</v>
      </c>
      <c r="L186">
        <v>1</v>
      </c>
      <c r="M186">
        <v>10.271000000000001</v>
      </c>
      <c r="N186" s="29">
        <f t="shared" si="2"/>
        <v>70.100282348359457</v>
      </c>
      <c r="O186">
        <v>26.693999999999999</v>
      </c>
      <c r="P186">
        <v>27.443000000000001</v>
      </c>
      <c r="Q186">
        <v>33.185000000000002</v>
      </c>
      <c r="R186">
        <v>2.871</v>
      </c>
      <c r="S186">
        <v>1</v>
      </c>
      <c r="T186" t="s">
        <v>1162</v>
      </c>
    </row>
    <row r="187" spans="1:20">
      <c r="A187" t="s">
        <v>286</v>
      </c>
      <c r="B187">
        <v>2018</v>
      </c>
      <c r="C187" s="9">
        <v>43450</v>
      </c>
      <c r="D187" t="s">
        <v>64</v>
      </c>
      <c r="E187" t="s">
        <v>536</v>
      </c>
      <c r="F187">
        <v>1</v>
      </c>
      <c r="G187">
        <v>8</v>
      </c>
      <c r="H187" t="s">
        <v>190</v>
      </c>
      <c r="I187" t="s">
        <v>111</v>
      </c>
      <c r="J187" s="10">
        <f>(C187-VLOOKUP(H187,Riders!$A$2:$E$7777,4,FALSE))/365</f>
        <v>30.753424657534246</v>
      </c>
      <c r="K187">
        <v>9</v>
      </c>
      <c r="L187">
        <v>2</v>
      </c>
      <c r="M187">
        <v>10.346</v>
      </c>
      <c r="N187" s="29">
        <f t="shared" si="2"/>
        <v>69.592112893872027</v>
      </c>
      <c r="O187">
        <v>16.972999999999999</v>
      </c>
      <c r="P187">
        <v>16.292999999999999</v>
      </c>
      <c r="Q187">
        <v>26.259</v>
      </c>
      <c r="R187">
        <v>4.9829999999999997</v>
      </c>
      <c r="S187">
        <v>2</v>
      </c>
      <c r="T187" t="s">
        <v>1162</v>
      </c>
    </row>
    <row r="188" spans="1:20">
      <c r="A188" t="s">
        <v>286</v>
      </c>
      <c r="B188">
        <v>2018</v>
      </c>
      <c r="C188" s="9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 s="10">
        <f>(C188-VLOOKUP(H188,Riders!$A$2:$E$7777,4,FALSE))/365</f>
        <v>21.772602739726029</v>
      </c>
      <c r="K188">
        <v>1</v>
      </c>
      <c r="L188">
        <v>1</v>
      </c>
      <c r="M188">
        <v>10.33</v>
      </c>
      <c r="N188" s="29">
        <f t="shared" si="2"/>
        <v>69.699903194578894</v>
      </c>
      <c r="O188">
        <v>31.635000000000002</v>
      </c>
      <c r="P188">
        <v>32.531999999999996</v>
      </c>
      <c r="Q188">
        <v>38.265999999999998</v>
      </c>
      <c r="R188">
        <v>2.867</v>
      </c>
      <c r="S188">
        <v>1</v>
      </c>
      <c r="T188" t="s">
        <v>1162</v>
      </c>
    </row>
    <row r="189" spans="1:20">
      <c r="A189" t="s">
        <v>286</v>
      </c>
      <c r="B189">
        <v>2018</v>
      </c>
      <c r="C189" s="9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 s="10">
        <f>(C189-VLOOKUP(H189,Riders!$A$2:$E$7777,4,FALSE))/365</f>
        <v>23.424657534246574</v>
      </c>
      <c r="K189">
        <v>8</v>
      </c>
      <c r="L189">
        <v>2</v>
      </c>
      <c r="M189">
        <v>10.411</v>
      </c>
      <c r="N189" s="29">
        <f t="shared" si="2"/>
        <v>69.15762174622995</v>
      </c>
      <c r="O189">
        <v>27.443000000000001</v>
      </c>
      <c r="P189">
        <v>27.102999999999899</v>
      </c>
      <c r="Q189">
        <v>32.610999999999997</v>
      </c>
      <c r="R189">
        <v>2.754</v>
      </c>
      <c r="S189">
        <v>2</v>
      </c>
      <c r="T189" t="s">
        <v>1162</v>
      </c>
    </row>
    <row r="190" spans="1:20">
      <c r="A190" t="s">
        <v>286</v>
      </c>
      <c r="B190">
        <v>2018</v>
      </c>
      <c r="C190" s="9">
        <v>43450</v>
      </c>
      <c r="D190" t="s">
        <v>64</v>
      </c>
      <c r="E190" t="s">
        <v>537</v>
      </c>
      <c r="F190">
        <v>1</v>
      </c>
      <c r="G190">
        <v>2</v>
      </c>
      <c r="H190" t="s">
        <v>21</v>
      </c>
      <c r="I190" t="s">
        <v>22</v>
      </c>
      <c r="J190" s="10">
        <f>(C190-VLOOKUP(H190,Riders!$A$2:$E$7777,4,FALSE))/365</f>
        <v>25.769863013698629</v>
      </c>
      <c r="K190">
        <v>3</v>
      </c>
      <c r="L190">
        <v>1</v>
      </c>
      <c r="M190">
        <v>9.8889999999999993</v>
      </c>
      <c r="N190" s="29">
        <f t="shared" si="2"/>
        <v>72.808170694711293</v>
      </c>
      <c r="O190">
        <v>30.521999999999998</v>
      </c>
      <c r="P190">
        <v>31.05</v>
      </c>
      <c r="Q190">
        <v>36.844000000000001</v>
      </c>
      <c r="R190">
        <v>2.8969999999999998</v>
      </c>
      <c r="S190">
        <v>1</v>
      </c>
      <c r="T190" t="s">
        <v>1162</v>
      </c>
    </row>
    <row r="191" spans="1:20">
      <c r="A191" t="s">
        <v>286</v>
      </c>
      <c r="B191">
        <v>2018</v>
      </c>
      <c r="C191" s="9">
        <v>43450</v>
      </c>
      <c r="D191" t="s">
        <v>64</v>
      </c>
      <c r="E191" t="s">
        <v>537</v>
      </c>
      <c r="F191">
        <v>1</v>
      </c>
      <c r="G191">
        <v>2</v>
      </c>
      <c r="H191" t="s">
        <v>309</v>
      </c>
      <c r="I191" t="s">
        <v>111</v>
      </c>
      <c r="J191" s="10">
        <f>(C191-VLOOKUP(H191,Riders!$A$2:$E$7777,4,FALSE))/365</f>
        <v>23.230136986301371</v>
      </c>
      <c r="K191">
        <v>7</v>
      </c>
      <c r="L191">
        <v>2</v>
      </c>
      <c r="M191">
        <v>9.9179999999999993</v>
      </c>
      <c r="N191" s="29">
        <f t="shared" si="2"/>
        <v>72.595281306715066</v>
      </c>
      <c r="O191">
        <v>17.945999999999898</v>
      </c>
      <c r="P191">
        <v>17.672999999999998</v>
      </c>
      <c r="Q191">
        <v>27.530999999999999</v>
      </c>
      <c r="R191">
        <v>4.9290000000000003</v>
      </c>
      <c r="S191">
        <v>2</v>
      </c>
      <c r="T191" t="s">
        <v>1162</v>
      </c>
    </row>
    <row r="192" spans="1:20">
      <c r="A192" t="s">
        <v>286</v>
      </c>
      <c r="B192">
        <v>2018</v>
      </c>
      <c r="C192" s="9">
        <v>43450</v>
      </c>
      <c r="D192" t="s">
        <v>64</v>
      </c>
      <c r="E192" t="s">
        <v>537</v>
      </c>
      <c r="F192">
        <v>1</v>
      </c>
      <c r="G192">
        <v>3</v>
      </c>
      <c r="H192" t="s">
        <v>104</v>
      </c>
      <c r="I192" t="s">
        <v>100</v>
      </c>
      <c r="J192" s="10">
        <f>(C192-VLOOKUP(H192,Riders!$A$2:$E$7777,4,FALSE))/365</f>
        <v>26.328767123287673</v>
      </c>
      <c r="K192">
        <v>2</v>
      </c>
      <c r="L192">
        <v>1</v>
      </c>
      <c r="M192">
        <v>10.266</v>
      </c>
      <c r="N192" s="29">
        <f t="shared" si="2"/>
        <v>70.13442431326709</v>
      </c>
      <c r="O192">
        <v>37.033999999999999</v>
      </c>
      <c r="P192">
        <v>37.155000000000001</v>
      </c>
      <c r="Q192">
        <v>41.658999999999999</v>
      </c>
      <c r="R192">
        <v>2.2519999999999998</v>
      </c>
      <c r="S192">
        <v>1</v>
      </c>
      <c r="T192" t="s">
        <v>1162</v>
      </c>
    </row>
    <row r="193" spans="1:20">
      <c r="A193" t="s">
        <v>286</v>
      </c>
      <c r="B193">
        <v>2018</v>
      </c>
      <c r="C193" s="9">
        <v>43450</v>
      </c>
      <c r="D193" t="s">
        <v>64</v>
      </c>
      <c r="E193" t="s">
        <v>537</v>
      </c>
      <c r="F193">
        <v>1</v>
      </c>
      <c r="G193">
        <v>3</v>
      </c>
      <c r="H193" t="s">
        <v>106</v>
      </c>
      <c r="I193" t="s">
        <v>107</v>
      </c>
      <c r="J193" s="10">
        <f>(C193-VLOOKUP(H193,Riders!$A$2:$E$7777,4,FALSE))/365</f>
        <v>25.175342465753424</v>
      </c>
      <c r="K193">
        <v>6</v>
      </c>
      <c r="L193">
        <v>2</v>
      </c>
      <c r="M193">
        <v>10.42</v>
      </c>
      <c r="N193" s="29">
        <f t="shared" si="2"/>
        <v>69.097888675623807</v>
      </c>
      <c r="O193">
        <v>19.547000000000001</v>
      </c>
      <c r="P193">
        <v>19.546999999999901</v>
      </c>
      <c r="Q193">
        <v>28.332999999999998</v>
      </c>
      <c r="R193">
        <v>4.3929999999999998</v>
      </c>
      <c r="S193">
        <v>2</v>
      </c>
      <c r="T193" t="s">
        <v>1162</v>
      </c>
    </row>
    <row r="194" spans="1:20">
      <c r="A194" t="s">
        <v>286</v>
      </c>
      <c r="B194">
        <v>2018</v>
      </c>
      <c r="C194" s="9">
        <v>43450</v>
      </c>
      <c r="D194" t="s">
        <v>64</v>
      </c>
      <c r="E194" t="s">
        <v>537</v>
      </c>
      <c r="F194">
        <v>1</v>
      </c>
      <c r="G194">
        <v>4</v>
      </c>
      <c r="H194" t="s">
        <v>110</v>
      </c>
      <c r="I194" t="s">
        <v>73</v>
      </c>
      <c r="J194" s="10">
        <f>(C194-VLOOKUP(H194,Riders!$A$2:$E$7777,4,FALSE))/365</f>
        <v>21.663013698630138</v>
      </c>
      <c r="K194">
        <v>4</v>
      </c>
      <c r="L194">
        <v>1</v>
      </c>
      <c r="M194">
        <v>10.669</v>
      </c>
      <c r="N194" s="29">
        <f t="shared" si="2"/>
        <v>67.485237604274062</v>
      </c>
      <c r="O194">
        <v>18.687000000000001</v>
      </c>
      <c r="P194">
        <v>22.611000000000001</v>
      </c>
      <c r="Q194">
        <v>33.747</v>
      </c>
      <c r="R194">
        <v>5.5679999999999996</v>
      </c>
      <c r="S194">
        <v>1</v>
      </c>
      <c r="T194" t="s">
        <v>1162</v>
      </c>
    </row>
    <row r="195" spans="1:20">
      <c r="A195" t="s">
        <v>286</v>
      </c>
      <c r="B195">
        <v>2018</v>
      </c>
      <c r="C195" s="9">
        <v>43450</v>
      </c>
      <c r="D195" t="s">
        <v>64</v>
      </c>
      <c r="E195" t="s">
        <v>537</v>
      </c>
      <c r="F195">
        <v>1</v>
      </c>
      <c r="G195">
        <v>4</v>
      </c>
      <c r="H195" t="s">
        <v>126</v>
      </c>
      <c r="I195" t="s">
        <v>102</v>
      </c>
      <c r="J195" s="10">
        <f>(C195-VLOOKUP(H195,Riders!$A$2:$E$7777,4,FALSE))/365</f>
        <v>20.243835616438357</v>
      </c>
      <c r="K195">
        <v>5</v>
      </c>
      <c r="L195">
        <v>2</v>
      </c>
      <c r="M195" t="s">
        <v>534</v>
      </c>
      <c r="N195" s="29" t="str">
        <f t="shared" ref="N195:N258" si="3">IF(OR(M195="REL",M195="",M195="DNS",M195="DSQ"),"",3.6*200/M195)</f>
        <v/>
      </c>
      <c r="O195">
        <v>17.012</v>
      </c>
      <c r="P195">
        <v>16.135999999999999</v>
      </c>
      <c r="Q195">
        <v>25.905999999999999</v>
      </c>
      <c r="R195">
        <v>4.8849999999999998</v>
      </c>
      <c r="S195">
        <v>2</v>
      </c>
      <c r="T195" t="s">
        <v>1162</v>
      </c>
    </row>
    <row r="196" spans="1:20">
      <c r="A196" t="s">
        <v>286</v>
      </c>
      <c r="B196">
        <v>2018</v>
      </c>
      <c r="C196" s="9">
        <v>43450</v>
      </c>
      <c r="D196" t="s">
        <v>64</v>
      </c>
      <c r="E196" t="s">
        <v>537</v>
      </c>
      <c r="F196">
        <v>2</v>
      </c>
      <c r="G196">
        <v>1</v>
      </c>
      <c r="H196" t="s">
        <v>90</v>
      </c>
      <c r="I196" t="s">
        <v>22</v>
      </c>
      <c r="J196" s="10">
        <f>(C196-VLOOKUP(H196,Riders!$A$2:$E$7777,4,FALSE))/365</f>
        <v>21.772602739726029</v>
      </c>
      <c r="K196">
        <v>1</v>
      </c>
      <c r="L196">
        <v>1</v>
      </c>
      <c r="M196">
        <v>10.105</v>
      </c>
      <c r="N196" s="29">
        <f t="shared" si="3"/>
        <v>71.251855517070751</v>
      </c>
      <c r="O196">
        <v>32.531999999999996</v>
      </c>
      <c r="P196">
        <v>33.228999999999999</v>
      </c>
      <c r="Q196">
        <v>38.747</v>
      </c>
      <c r="R196">
        <v>2.7589999999999999</v>
      </c>
      <c r="S196">
        <v>1</v>
      </c>
      <c r="T196" t="s">
        <v>1162</v>
      </c>
    </row>
    <row r="197" spans="1:20">
      <c r="A197" t="s">
        <v>286</v>
      </c>
      <c r="B197">
        <v>2018</v>
      </c>
      <c r="C197" s="9">
        <v>43450</v>
      </c>
      <c r="D197" t="s">
        <v>64</v>
      </c>
      <c r="E197" t="s">
        <v>537</v>
      </c>
      <c r="F197">
        <v>2</v>
      </c>
      <c r="G197">
        <v>1</v>
      </c>
      <c r="H197" t="s">
        <v>200</v>
      </c>
      <c r="I197" t="s">
        <v>44</v>
      </c>
      <c r="J197" s="10">
        <f>(C197-VLOOKUP(H197,Riders!$A$2:$E$7777,4,FALSE))/365</f>
        <v>23.424657534246574</v>
      </c>
      <c r="K197">
        <v>8</v>
      </c>
      <c r="L197">
        <v>2</v>
      </c>
      <c r="M197">
        <v>10.163</v>
      </c>
      <c r="N197" s="29">
        <f t="shared" si="3"/>
        <v>70.845222867263601</v>
      </c>
      <c r="O197">
        <v>27.102999999999899</v>
      </c>
      <c r="P197">
        <v>26.850999999999999</v>
      </c>
      <c r="Q197">
        <v>32.167000000000002</v>
      </c>
      <c r="R197">
        <v>2.6579999999999999</v>
      </c>
      <c r="S197">
        <v>2</v>
      </c>
      <c r="T197" t="s">
        <v>1162</v>
      </c>
    </row>
    <row r="198" spans="1:20">
      <c r="A198" t="s">
        <v>286</v>
      </c>
      <c r="B198">
        <v>2018</v>
      </c>
      <c r="C198" s="9">
        <v>43450</v>
      </c>
      <c r="D198" t="s">
        <v>64</v>
      </c>
      <c r="E198" t="s">
        <v>537</v>
      </c>
      <c r="F198">
        <v>2</v>
      </c>
      <c r="G198">
        <v>2</v>
      </c>
      <c r="H198" t="s">
        <v>21</v>
      </c>
      <c r="I198" t="s">
        <v>22</v>
      </c>
      <c r="J198" s="10">
        <f>(C198-VLOOKUP(H198,Riders!$A$2:$E$7777,4,FALSE))/365</f>
        <v>25.769863013698629</v>
      </c>
      <c r="K198">
        <v>3</v>
      </c>
      <c r="L198">
        <v>1</v>
      </c>
      <c r="M198">
        <v>10.092000000000001</v>
      </c>
      <c r="N198" s="29">
        <f t="shared" si="3"/>
        <v>71.343638525564799</v>
      </c>
      <c r="O198">
        <v>31.05</v>
      </c>
      <c r="P198">
        <v>31.456</v>
      </c>
      <c r="Q198">
        <v>37.122</v>
      </c>
      <c r="R198">
        <v>2.8330000000000002</v>
      </c>
      <c r="S198">
        <v>1</v>
      </c>
      <c r="T198" t="s">
        <v>1162</v>
      </c>
    </row>
    <row r="199" spans="1:20">
      <c r="A199" t="s">
        <v>286</v>
      </c>
      <c r="B199">
        <v>2018</v>
      </c>
      <c r="C199" s="9">
        <v>43450</v>
      </c>
      <c r="D199" t="s">
        <v>64</v>
      </c>
      <c r="E199" t="s">
        <v>537</v>
      </c>
      <c r="F199">
        <v>2</v>
      </c>
      <c r="G199">
        <v>2</v>
      </c>
      <c r="H199" t="s">
        <v>309</v>
      </c>
      <c r="I199" t="s">
        <v>111</v>
      </c>
      <c r="J199" s="10">
        <f>(C199-VLOOKUP(H199,Riders!$A$2:$E$7777,4,FALSE))/365</f>
        <v>23.230136986301371</v>
      </c>
      <c r="K199">
        <v>7</v>
      </c>
      <c r="L199">
        <v>2</v>
      </c>
      <c r="M199">
        <v>11.021000000000001</v>
      </c>
      <c r="N199" s="29">
        <f t="shared" si="3"/>
        <v>65.329824879774975</v>
      </c>
      <c r="O199">
        <v>17.672999999999998</v>
      </c>
      <c r="P199">
        <v>17.524999999999999</v>
      </c>
      <c r="Q199">
        <v>26.727</v>
      </c>
      <c r="R199">
        <v>4.601</v>
      </c>
      <c r="S199">
        <v>2</v>
      </c>
      <c r="T199" t="s">
        <v>1162</v>
      </c>
    </row>
    <row r="200" spans="1:20">
      <c r="A200" t="s">
        <v>286</v>
      </c>
      <c r="B200">
        <v>2018</v>
      </c>
      <c r="C200" s="9">
        <v>43450</v>
      </c>
      <c r="D200" t="s">
        <v>64</v>
      </c>
      <c r="E200" t="s">
        <v>537</v>
      </c>
      <c r="F200">
        <v>2</v>
      </c>
      <c r="G200">
        <v>3</v>
      </c>
      <c r="H200" t="s">
        <v>104</v>
      </c>
      <c r="I200" t="s">
        <v>100</v>
      </c>
      <c r="J200" s="10">
        <f>(C200-VLOOKUP(H200,Riders!$A$2:$E$7777,4,FALSE))/365</f>
        <v>26.328767123287673</v>
      </c>
      <c r="K200">
        <v>2</v>
      </c>
      <c r="L200">
        <v>1</v>
      </c>
      <c r="M200">
        <v>10.233000000000001</v>
      </c>
      <c r="N200" s="29">
        <f t="shared" si="3"/>
        <v>70.360598065083551</v>
      </c>
      <c r="O200">
        <v>37.155000000000001</v>
      </c>
      <c r="P200">
        <v>37.262</v>
      </c>
      <c r="Q200">
        <v>41.731999999999999</v>
      </c>
      <c r="R200">
        <v>2.2349999999999999</v>
      </c>
      <c r="S200">
        <v>1</v>
      </c>
      <c r="T200" t="s">
        <v>1162</v>
      </c>
    </row>
    <row r="201" spans="1:20">
      <c r="A201" t="s">
        <v>286</v>
      </c>
      <c r="B201">
        <v>2018</v>
      </c>
      <c r="C201" s="9">
        <v>43450</v>
      </c>
      <c r="D201" t="s">
        <v>64</v>
      </c>
      <c r="E201" t="s">
        <v>537</v>
      </c>
      <c r="F201">
        <v>2</v>
      </c>
      <c r="G201">
        <v>3</v>
      </c>
      <c r="H201" t="s">
        <v>106</v>
      </c>
      <c r="I201" t="s">
        <v>107</v>
      </c>
      <c r="J201" s="10">
        <f>(C201-VLOOKUP(H201,Riders!$A$2:$E$7777,4,FALSE))/365</f>
        <v>25.175342465753424</v>
      </c>
      <c r="K201">
        <v>6</v>
      </c>
      <c r="L201">
        <v>2</v>
      </c>
      <c r="M201">
        <v>10.372999999999999</v>
      </c>
      <c r="N201" s="29">
        <f t="shared" si="3"/>
        <v>69.410970789549793</v>
      </c>
      <c r="O201">
        <v>19.546999999999901</v>
      </c>
      <c r="P201">
        <v>19.548999999999999</v>
      </c>
      <c r="Q201">
        <v>28.056999999999999</v>
      </c>
      <c r="R201">
        <v>4.2539999999999996</v>
      </c>
      <c r="S201">
        <v>2</v>
      </c>
      <c r="T201" t="s">
        <v>1162</v>
      </c>
    </row>
    <row r="202" spans="1:20">
      <c r="A202" t="s">
        <v>286</v>
      </c>
      <c r="B202">
        <v>2018</v>
      </c>
      <c r="C202" s="9">
        <v>43450</v>
      </c>
      <c r="D202" t="s">
        <v>64</v>
      </c>
      <c r="E202" t="s">
        <v>537</v>
      </c>
      <c r="F202">
        <v>2</v>
      </c>
      <c r="G202">
        <v>4</v>
      </c>
      <c r="H202" t="s">
        <v>110</v>
      </c>
      <c r="I202" t="s">
        <v>73</v>
      </c>
      <c r="J202" s="10">
        <f>(C202-VLOOKUP(H202,Riders!$A$2:$E$7777,4,FALSE))/365</f>
        <v>21.663013698630138</v>
      </c>
      <c r="K202">
        <v>4</v>
      </c>
      <c r="L202">
        <v>1</v>
      </c>
      <c r="M202">
        <v>10.199999999999999</v>
      </c>
      <c r="N202" s="29">
        <f t="shared" si="3"/>
        <v>70.588235294117652</v>
      </c>
      <c r="O202">
        <v>22.611000000000001</v>
      </c>
      <c r="P202">
        <v>27.927999999999901</v>
      </c>
      <c r="Q202">
        <v>37.113999999999997</v>
      </c>
      <c r="R202">
        <v>4.593</v>
      </c>
      <c r="S202">
        <v>1</v>
      </c>
      <c r="T202" t="s">
        <v>1162</v>
      </c>
    </row>
    <row r="203" spans="1:20">
      <c r="A203" t="s">
        <v>286</v>
      </c>
      <c r="B203">
        <v>2018</v>
      </c>
      <c r="C203" s="9">
        <v>43450</v>
      </c>
      <c r="D203" t="s">
        <v>64</v>
      </c>
      <c r="E203" t="s">
        <v>537</v>
      </c>
      <c r="F203">
        <v>2</v>
      </c>
      <c r="G203">
        <v>4</v>
      </c>
      <c r="H203" t="s">
        <v>126</v>
      </c>
      <c r="I203" t="s">
        <v>102</v>
      </c>
      <c r="J203" s="10">
        <f>(C203-VLOOKUP(H203,Riders!$A$2:$E$7777,4,FALSE))/365</f>
        <v>20.243835616438357</v>
      </c>
      <c r="K203">
        <v>5</v>
      </c>
      <c r="L203">
        <v>2</v>
      </c>
      <c r="M203">
        <v>10.362</v>
      </c>
      <c r="N203" s="29">
        <f t="shared" si="3"/>
        <v>69.484655471916611</v>
      </c>
      <c r="O203">
        <v>16.135999999999999</v>
      </c>
      <c r="P203">
        <v>21.937999999999999</v>
      </c>
      <c r="Q203">
        <v>29.54</v>
      </c>
      <c r="R203">
        <v>3.8010000000000002</v>
      </c>
      <c r="S203">
        <v>2</v>
      </c>
      <c r="T203" t="s">
        <v>1162</v>
      </c>
    </row>
    <row r="204" spans="1:20">
      <c r="A204" t="s">
        <v>286</v>
      </c>
      <c r="B204">
        <v>2018</v>
      </c>
      <c r="C204" s="9">
        <v>43450</v>
      </c>
      <c r="D204" t="s">
        <v>64</v>
      </c>
      <c r="E204" t="s">
        <v>538</v>
      </c>
      <c r="F204">
        <v>1</v>
      </c>
      <c r="G204">
        <v>1</v>
      </c>
      <c r="H204" t="s">
        <v>90</v>
      </c>
      <c r="I204" t="s">
        <v>22</v>
      </c>
      <c r="J204" s="10">
        <f>(C204-VLOOKUP(H204,Riders!$A$2:$E$7777,4,FALSE))/365</f>
        <v>21.772602739726029</v>
      </c>
      <c r="K204">
        <v>1</v>
      </c>
      <c r="L204">
        <v>2</v>
      </c>
      <c r="M204">
        <v>15.4599999999999</v>
      </c>
      <c r="N204" s="29">
        <f t="shared" si="3"/>
        <v>46.571798188874816</v>
      </c>
      <c r="O204">
        <v>33.228999999999999</v>
      </c>
      <c r="P204">
        <v>31.655999999999999</v>
      </c>
      <c r="Q204">
        <v>36.76</v>
      </c>
      <c r="R204">
        <v>2.552</v>
      </c>
      <c r="S204">
        <v>1</v>
      </c>
      <c r="T204" t="s">
        <v>1162</v>
      </c>
    </row>
    <row r="205" spans="1:20">
      <c r="A205" t="s">
        <v>286</v>
      </c>
      <c r="B205">
        <v>2018</v>
      </c>
      <c r="C205" s="9">
        <v>43450</v>
      </c>
      <c r="D205" t="s">
        <v>64</v>
      </c>
      <c r="E205" t="s">
        <v>538</v>
      </c>
      <c r="F205">
        <v>1</v>
      </c>
      <c r="G205">
        <v>1</v>
      </c>
      <c r="H205" t="s">
        <v>110</v>
      </c>
      <c r="I205" t="s">
        <v>73</v>
      </c>
      <c r="J205" s="10">
        <f>(C205-VLOOKUP(H205,Riders!$A$2:$E$7777,4,FALSE))/365</f>
        <v>21.663013698630138</v>
      </c>
      <c r="K205">
        <v>4</v>
      </c>
      <c r="L205">
        <v>1</v>
      </c>
      <c r="M205">
        <v>11.013999999999999</v>
      </c>
      <c r="N205" s="29">
        <f t="shared" si="3"/>
        <v>65.371345560196119</v>
      </c>
      <c r="O205">
        <v>27.927999999999901</v>
      </c>
      <c r="P205">
        <v>32.237000000000002</v>
      </c>
      <c r="Q205">
        <v>39.439</v>
      </c>
      <c r="R205">
        <v>3.601</v>
      </c>
      <c r="S205">
        <v>1</v>
      </c>
      <c r="T205" t="s">
        <v>1162</v>
      </c>
    </row>
    <row r="206" spans="1:20">
      <c r="A206" t="s">
        <v>286</v>
      </c>
      <c r="B206">
        <v>2018</v>
      </c>
      <c r="C206" s="9">
        <v>43450</v>
      </c>
      <c r="D206" t="s">
        <v>64</v>
      </c>
      <c r="E206" t="s">
        <v>538</v>
      </c>
      <c r="F206">
        <v>1</v>
      </c>
      <c r="G206">
        <v>2</v>
      </c>
      <c r="H206" t="s">
        <v>104</v>
      </c>
      <c r="I206" t="s">
        <v>100</v>
      </c>
      <c r="J206" s="10">
        <f>(C206-VLOOKUP(H206,Riders!$A$2:$E$7777,4,FALSE))/365</f>
        <v>26.328767123287673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37.262</v>
      </c>
      <c r="P206">
        <v>37.430999999999997</v>
      </c>
      <c r="Q206">
        <v>41.651000000000003</v>
      </c>
      <c r="R206">
        <v>2.11</v>
      </c>
      <c r="S206">
        <v>1</v>
      </c>
      <c r="T206" t="s">
        <v>1162</v>
      </c>
    </row>
    <row r="207" spans="1:20">
      <c r="A207" t="s">
        <v>286</v>
      </c>
      <c r="B207">
        <v>2018</v>
      </c>
      <c r="C207" s="9">
        <v>43450</v>
      </c>
      <c r="D207" t="s">
        <v>64</v>
      </c>
      <c r="E207" t="s">
        <v>538</v>
      </c>
      <c r="F207">
        <v>1</v>
      </c>
      <c r="G207">
        <v>2</v>
      </c>
      <c r="H207" t="s">
        <v>21</v>
      </c>
      <c r="I207" t="s">
        <v>22</v>
      </c>
      <c r="J207" s="10">
        <f>(C207-VLOOKUP(H207,Riders!$A$2:$E$7777,4,FALSE))/365</f>
        <v>25.769863013698629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31.456</v>
      </c>
      <c r="P207">
        <v>31.026999999999902</v>
      </c>
      <c r="Q207">
        <v>36.366999999999997</v>
      </c>
      <c r="R207">
        <v>2.67</v>
      </c>
      <c r="S207">
        <v>2</v>
      </c>
      <c r="T207" t="s">
        <v>1162</v>
      </c>
    </row>
    <row r="208" spans="1:20">
      <c r="A208" t="s">
        <v>286</v>
      </c>
      <c r="B208">
        <v>2018</v>
      </c>
      <c r="C208" s="9">
        <v>43450</v>
      </c>
      <c r="D208" t="s">
        <v>64</v>
      </c>
      <c r="E208" t="s">
        <v>538</v>
      </c>
      <c r="F208">
        <v>2</v>
      </c>
      <c r="G208">
        <v>1</v>
      </c>
      <c r="H208" t="s">
        <v>90</v>
      </c>
      <c r="I208" t="s">
        <v>22</v>
      </c>
      <c r="J208" s="10">
        <f>(C208-VLOOKUP(H208,Riders!$A$2:$E$7777,4,FALSE))/365</f>
        <v>21.772602739726029</v>
      </c>
      <c r="K208">
        <v>1</v>
      </c>
      <c r="L208">
        <v>1</v>
      </c>
      <c r="M208">
        <v>10.182</v>
      </c>
      <c r="N208" s="29">
        <f t="shared" si="3"/>
        <v>70.713022981732465</v>
      </c>
      <c r="O208">
        <v>31.655999999999999</v>
      </c>
      <c r="P208">
        <v>33.472000000000001</v>
      </c>
      <c r="Q208">
        <v>38.213999999999999</v>
      </c>
      <c r="R208">
        <v>2.371</v>
      </c>
      <c r="S208">
        <v>2</v>
      </c>
      <c r="T208" t="s">
        <v>1162</v>
      </c>
    </row>
    <row r="209" spans="1:20">
      <c r="A209" t="s">
        <v>286</v>
      </c>
      <c r="B209">
        <v>2018</v>
      </c>
      <c r="C209" s="9">
        <v>43450</v>
      </c>
      <c r="D209" t="s">
        <v>64</v>
      </c>
      <c r="E209" t="s">
        <v>538</v>
      </c>
      <c r="F209">
        <v>2</v>
      </c>
      <c r="G209">
        <v>1</v>
      </c>
      <c r="H209" t="s">
        <v>110</v>
      </c>
      <c r="I209" t="s">
        <v>73</v>
      </c>
      <c r="J209" s="10">
        <f>(C209-VLOOKUP(H209,Riders!$A$2:$E$7777,4,FALSE))/365</f>
        <v>21.663013698630138</v>
      </c>
      <c r="K209">
        <v>4</v>
      </c>
      <c r="L209">
        <v>2</v>
      </c>
      <c r="M209">
        <v>10.231</v>
      </c>
      <c r="N209" s="29">
        <f t="shared" si="3"/>
        <v>70.374352458215228</v>
      </c>
      <c r="O209">
        <v>32.237000000000002</v>
      </c>
      <c r="P209">
        <v>32.726999999999997</v>
      </c>
      <c r="Q209">
        <v>38.771000000000001</v>
      </c>
      <c r="R209">
        <v>3.0219999999999998</v>
      </c>
      <c r="S209">
        <v>1</v>
      </c>
      <c r="T209" t="s">
        <v>1162</v>
      </c>
    </row>
    <row r="210" spans="1:20">
      <c r="A210" t="s">
        <v>286</v>
      </c>
      <c r="B210">
        <v>2018</v>
      </c>
      <c r="C210" s="9">
        <v>43450</v>
      </c>
      <c r="D210" t="s">
        <v>64</v>
      </c>
      <c r="E210" t="s">
        <v>538</v>
      </c>
      <c r="F210">
        <v>2</v>
      </c>
      <c r="G210">
        <v>2</v>
      </c>
      <c r="H210" t="s">
        <v>104</v>
      </c>
      <c r="I210" t="s">
        <v>100</v>
      </c>
      <c r="J210" s="10">
        <f>(C210-VLOOKUP(H210,Riders!$A$2:$E$7777,4,FALSE))/365</f>
        <v>26.328767123287673</v>
      </c>
      <c r="K210">
        <v>2</v>
      </c>
      <c r="L210">
        <v>2</v>
      </c>
      <c r="M210">
        <v>10.144</v>
      </c>
      <c r="N210" s="29">
        <f t="shared" si="3"/>
        <v>70.977917981072551</v>
      </c>
      <c r="O210">
        <v>37.430999999999997</v>
      </c>
      <c r="P210">
        <v>36.915999999999997</v>
      </c>
      <c r="Q210">
        <v>40.886000000000003</v>
      </c>
      <c r="R210">
        <v>1.9850000000000001</v>
      </c>
      <c r="S210">
        <v>1</v>
      </c>
      <c r="T210" t="s">
        <v>1162</v>
      </c>
    </row>
    <row r="211" spans="1:20">
      <c r="A211" t="s">
        <v>286</v>
      </c>
      <c r="B211">
        <v>2018</v>
      </c>
      <c r="C211" s="9">
        <v>43450</v>
      </c>
      <c r="D211" t="s">
        <v>64</v>
      </c>
      <c r="E211" t="s">
        <v>538</v>
      </c>
      <c r="F211">
        <v>2</v>
      </c>
      <c r="G211">
        <v>2</v>
      </c>
      <c r="H211" t="s">
        <v>21</v>
      </c>
      <c r="I211" t="s">
        <v>22</v>
      </c>
      <c r="J211" s="10">
        <f>(C211-VLOOKUP(H211,Riders!$A$2:$E$7777,4,FALSE))/365</f>
        <v>25.769863013698629</v>
      </c>
      <c r="K211">
        <v>3</v>
      </c>
      <c r="L211">
        <v>1</v>
      </c>
      <c r="M211">
        <v>9.9860000000000007</v>
      </c>
      <c r="N211" s="29">
        <f t="shared" si="3"/>
        <v>72.100941317844985</v>
      </c>
      <c r="O211">
        <v>31.026999999999902</v>
      </c>
      <c r="P211">
        <v>32.380000000000003</v>
      </c>
      <c r="Q211">
        <v>37.218000000000004</v>
      </c>
      <c r="R211">
        <v>2.419</v>
      </c>
      <c r="S211">
        <v>1</v>
      </c>
      <c r="T211" t="s">
        <v>1162</v>
      </c>
    </row>
    <row r="212" spans="1:20">
      <c r="A212" t="s">
        <v>286</v>
      </c>
      <c r="B212">
        <v>2018</v>
      </c>
      <c r="C212" s="9">
        <v>43450</v>
      </c>
      <c r="D212" t="s">
        <v>64</v>
      </c>
      <c r="E212" t="s">
        <v>538</v>
      </c>
      <c r="F212">
        <v>3</v>
      </c>
      <c r="G212">
        <v>1</v>
      </c>
      <c r="H212" t="s">
        <v>90</v>
      </c>
      <c r="I212" t="s">
        <v>22</v>
      </c>
      <c r="J212" s="10">
        <f>(C212-VLOOKUP(H212,Riders!$A$2:$E$7777,4,FALSE))/365</f>
        <v>21.772602739726029</v>
      </c>
      <c r="K212">
        <v>1</v>
      </c>
      <c r="L212">
        <v>1</v>
      </c>
      <c r="M212">
        <v>10.26</v>
      </c>
      <c r="N212" s="29">
        <f t="shared" si="3"/>
        <v>70.175438596491233</v>
      </c>
      <c r="O212">
        <v>33.472000000000001</v>
      </c>
      <c r="P212">
        <v>34.096999999999902</v>
      </c>
      <c r="Q212">
        <v>38.482999999999997</v>
      </c>
      <c r="R212">
        <v>2.1930000000000001</v>
      </c>
      <c r="S212">
        <v>1</v>
      </c>
      <c r="T212" t="s">
        <v>1162</v>
      </c>
    </row>
    <row r="213" spans="1:20">
      <c r="A213" t="s">
        <v>286</v>
      </c>
      <c r="B213">
        <v>2018</v>
      </c>
      <c r="C213" s="9">
        <v>43450</v>
      </c>
      <c r="D213" t="s">
        <v>64</v>
      </c>
      <c r="E213" t="s">
        <v>538</v>
      </c>
      <c r="F213">
        <v>3</v>
      </c>
      <c r="G213">
        <v>1</v>
      </c>
      <c r="H213" t="s">
        <v>110</v>
      </c>
      <c r="I213" t="s">
        <v>73</v>
      </c>
      <c r="J213" s="10">
        <f>(C213-VLOOKUP(H213,Riders!$A$2:$E$7777,4,FALSE))/365</f>
        <v>21.663013698630138</v>
      </c>
      <c r="K213">
        <v>4</v>
      </c>
      <c r="L213">
        <v>2</v>
      </c>
      <c r="M213">
        <v>10.353</v>
      </c>
      <c r="N213" s="29">
        <f t="shared" si="3"/>
        <v>69.545059403071576</v>
      </c>
      <c r="O213">
        <v>32.726999999999997</v>
      </c>
      <c r="P213">
        <v>31.73</v>
      </c>
      <c r="Q213">
        <v>37.244</v>
      </c>
      <c r="R213">
        <v>2.7570000000000001</v>
      </c>
      <c r="S213">
        <v>2</v>
      </c>
      <c r="T213" t="s">
        <v>1162</v>
      </c>
    </row>
    <row r="214" spans="1:20">
      <c r="A214" t="s">
        <v>286</v>
      </c>
      <c r="B214">
        <v>2018</v>
      </c>
      <c r="C214" s="9">
        <v>43450</v>
      </c>
      <c r="D214" t="s">
        <v>64</v>
      </c>
      <c r="E214" t="s">
        <v>538</v>
      </c>
      <c r="F214">
        <v>3</v>
      </c>
      <c r="G214">
        <v>2</v>
      </c>
      <c r="H214" t="s">
        <v>104</v>
      </c>
      <c r="I214" t="s">
        <v>100</v>
      </c>
      <c r="J214" s="10">
        <f>(C214-VLOOKUP(H214,Riders!$A$2:$E$7777,4,FALSE))/365</f>
        <v>26.328767123287673</v>
      </c>
      <c r="K214">
        <v>2</v>
      </c>
      <c r="L214">
        <v>1</v>
      </c>
      <c r="M214">
        <v>10.412000000000001</v>
      </c>
      <c r="N214" s="29">
        <f t="shared" si="3"/>
        <v>69.150979638878212</v>
      </c>
      <c r="O214">
        <v>36.915999999999997</v>
      </c>
      <c r="P214">
        <v>37.328000000000003</v>
      </c>
      <c r="Q214">
        <v>41.206000000000003</v>
      </c>
      <c r="R214">
        <v>1.9390000000000001</v>
      </c>
      <c r="S214">
        <v>1</v>
      </c>
      <c r="T214" t="s">
        <v>1162</v>
      </c>
    </row>
    <row r="215" spans="1:20">
      <c r="A215" t="s">
        <v>286</v>
      </c>
      <c r="B215">
        <v>2018</v>
      </c>
      <c r="C215" s="9">
        <v>43450</v>
      </c>
      <c r="D215" t="s">
        <v>64</v>
      </c>
      <c r="E215" t="s">
        <v>538</v>
      </c>
      <c r="F215">
        <v>3</v>
      </c>
      <c r="G215">
        <v>2</v>
      </c>
      <c r="H215" t="s">
        <v>21</v>
      </c>
      <c r="I215" t="s">
        <v>22</v>
      </c>
      <c r="J215" s="10">
        <f>(C215-VLOOKUP(H215,Riders!$A$2:$E$7777,4,FALSE))/365</f>
        <v>25.769863013698629</v>
      </c>
      <c r="K215">
        <v>3</v>
      </c>
      <c r="L215">
        <v>2</v>
      </c>
      <c r="M215">
        <v>10.724</v>
      </c>
      <c r="N215" s="29">
        <f t="shared" si="3"/>
        <v>67.139127191346518</v>
      </c>
      <c r="O215">
        <v>32.380000000000003</v>
      </c>
      <c r="P215">
        <v>32.075000000000003</v>
      </c>
      <c r="Q215">
        <v>36.743000000000002</v>
      </c>
      <c r="R215">
        <v>2.3340000000000001</v>
      </c>
      <c r="S215">
        <v>2</v>
      </c>
      <c r="T215" t="s">
        <v>1162</v>
      </c>
    </row>
    <row r="216" spans="1:20">
      <c r="A216" t="s">
        <v>286</v>
      </c>
      <c r="B216">
        <v>2018</v>
      </c>
      <c r="C216" s="9">
        <v>43450</v>
      </c>
      <c r="D216" t="s">
        <v>64</v>
      </c>
      <c r="E216" t="s">
        <v>62</v>
      </c>
      <c r="F216">
        <v>1</v>
      </c>
      <c r="G216" t="s">
        <v>539</v>
      </c>
      <c r="H216" t="s">
        <v>90</v>
      </c>
      <c r="I216" t="s">
        <v>22</v>
      </c>
      <c r="J216" s="10">
        <f>(C216-VLOOKUP(H216,Riders!$A$2:$E$7777,4,FALSE))/365</f>
        <v>21.772602739726029</v>
      </c>
      <c r="K216">
        <v>1</v>
      </c>
      <c r="L216">
        <v>1</v>
      </c>
      <c r="M216">
        <v>10.108000000000001</v>
      </c>
      <c r="N216" s="29">
        <f t="shared" si="3"/>
        <v>71.230708349821924</v>
      </c>
      <c r="O216">
        <v>34.096999999999902</v>
      </c>
      <c r="P216">
        <v>35.110999999999997</v>
      </c>
      <c r="Q216">
        <v>39.277000000000001</v>
      </c>
      <c r="R216">
        <v>2.0830000000000002</v>
      </c>
      <c r="S216">
        <v>2</v>
      </c>
      <c r="T216" t="s">
        <v>1162</v>
      </c>
    </row>
    <row r="217" spans="1:20">
      <c r="A217" t="s">
        <v>286</v>
      </c>
      <c r="B217">
        <v>2018</v>
      </c>
      <c r="C217" s="9">
        <v>43450</v>
      </c>
      <c r="D217" t="s">
        <v>64</v>
      </c>
      <c r="E217" t="s">
        <v>62</v>
      </c>
      <c r="F217">
        <v>1</v>
      </c>
      <c r="G217" t="s">
        <v>539</v>
      </c>
      <c r="H217" t="s">
        <v>104</v>
      </c>
      <c r="I217" t="s">
        <v>100</v>
      </c>
      <c r="J217" s="10">
        <f>(C217-VLOOKUP(H217,Riders!$A$2:$E$7777,4,FALSE))/365</f>
        <v>26.328767123287673</v>
      </c>
      <c r="K217">
        <v>2</v>
      </c>
      <c r="L217">
        <v>2</v>
      </c>
      <c r="M217">
        <v>10.199999999999999</v>
      </c>
      <c r="N217" s="29">
        <f t="shared" si="3"/>
        <v>70.588235294117652</v>
      </c>
      <c r="O217">
        <v>37.328000000000003</v>
      </c>
      <c r="P217">
        <v>36.830999999999896</v>
      </c>
      <c r="Q217">
        <v>40.500999999999998</v>
      </c>
      <c r="R217">
        <v>1.835</v>
      </c>
      <c r="S217">
        <v>1</v>
      </c>
      <c r="T217" t="s">
        <v>1162</v>
      </c>
    </row>
    <row r="218" spans="1:20">
      <c r="A218" t="s">
        <v>286</v>
      </c>
      <c r="B218">
        <v>2018</v>
      </c>
      <c r="C218" s="9">
        <v>43450</v>
      </c>
      <c r="D218" t="s">
        <v>64</v>
      </c>
      <c r="E218" t="s">
        <v>62</v>
      </c>
      <c r="F218">
        <v>1</v>
      </c>
      <c r="G218" t="s">
        <v>540</v>
      </c>
      <c r="H218" t="s">
        <v>21</v>
      </c>
      <c r="I218" t="s">
        <v>22</v>
      </c>
      <c r="J218" s="10">
        <f>(C218-VLOOKUP(H218,Riders!$A$2:$E$7777,4,FALSE))/365</f>
        <v>25.769863013698629</v>
      </c>
      <c r="K218">
        <v>3</v>
      </c>
      <c r="L218">
        <v>2</v>
      </c>
      <c r="M218">
        <v>10.472</v>
      </c>
      <c r="N218" s="29">
        <f t="shared" si="3"/>
        <v>68.754774637127582</v>
      </c>
      <c r="O218">
        <v>32.075000000000003</v>
      </c>
      <c r="P218">
        <v>32.555999999999997</v>
      </c>
      <c r="Q218">
        <v>36.863999999999997</v>
      </c>
      <c r="R218">
        <v>2.1539999999999999</v>
      </c>
      <c r="S218">
        <v>1</v>
      </c>
      <c r="T218" t="s">
        <v>1162</v>
      </c>
    </row>
    <row r="219" spans="1:20">
      <c r="A219" t="s">
        <v>286</v>
      </c>
      <c r="B219">
        <v>2018</v>
      </c>
      <c r="C219" s="9">
        <v>43450</v>
      </c>
      <c r="D219" t="s">
        <v>64</v>
      </c>
      <c r="E219" t="s">
        <v>62</v>
      </c>
      <c r="F219">
        <v>1</v>
      </c>
      <c r="G219" t="s">
        <v>540</v>
      </c>
      <c r="H219" t="s">
        <v>110</v>
      </c>
      <c r="I219" t="s">
        <v>73</v>
      </c>
      <c r="J219" s="10">
        <f>(C219-VLOOKUP(H219,Riders!$A$2:$E$7777,4,FALSE))/365</f>
        <v>21.663013698630138</v>
      </c>
      <c r="K219">
        <v>4</v>
      </c>
      <c r="L219">
        <v>1</v>
      </c>
      <c r="M219">
        <v>10.451000000000001</v>
      </c>
      <c r="N219" s="29">
        <f t="shared" si="3"/>
        <v>68.892928906324755</v>
      </c>
      <c r="O219">
        <v>31.73</v>
      </c>
      <c r="P219">
        <v>33.35</v>
      </c>
      <c r="Q219">
        <v>38.286000000000001</v>
      </c>
      <c r="R219">
        <v>2.468</v>
      </c>
      <c r="S219">
        <v>1</v>
      </c>
      <c r="T219" t="s">
        <v>1162</v>
      </c>
    </row>
    <row r="220" spans="1:20">
      <c r="A220" t="s">
        <v>286</v>
      </c>
      <c r="B220">
        <v>2018</v>
      </c>
      <c r="C220" s="9">
        <v>43450</v>
      </c>
      <c r="D220" t="s">
        <v>64</v>
      </c>
      <c r="E220" t="s">
        <v>62</v>
      </c>
      <c r="F220">
        <v>2</v>
      </c>
      <c r="G220" t="s">
        <v>539</v>
      </c>
      <c r="H220" t="s">
        <v>90</v>
      </c>
      <c r="I220" t="s">
        <v>22</v>
      </c>
      <c r="J220" s="10">
        <f>(C220-VLOOKUP(H220,Riders!$A$2:$E$7777,4,FALSE))/365</f>
        <v>21.772602739726029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35.110999999999997</v>
      </c>
      <c r="P220">
        <v>35.650999999999897</v>
      </c>
      <c r="Q220">
        <v>39.558999999999997</v>
      </c>
      <c r="R220">
        <v>1.954</v>
      </c>
      <c r="S220">
        <v>2</v>
      </c>
      <c r="T220" t="s">
        <v>1162</v>
      </c>
    </row>
    <row r="221" spans="1:20">
      <c r="A221" t="s">
        <v>286</v>
      </c>
      <c r="B221">
        <v>2018</v>
      </c>
      <c r="C221" s="9">
        <v>43450</v>
      </c>
      <c r="D221" t="s">
        <v>64</v>
      </c>
      <c r="E221" t="s">
        <v>62</v>
      </c>
      <c r="F221">
        <v>2</v>
      </c>
      <c r="G221" t="s">
        <v>539</v>
      </c>
      <c r="H221" t="s">
        <v>104</v>
      </c>
      <c r="I221" t="s">
        <v>100</v>
      </c>
      <c r="J221" s="10">
        <f>(C221-VLOOKUP(H221,Riders!$A$2:$E$7777,4,FALSE))/365</f>
        <v>26.328767123287673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36.830999999999896</v>
      </c>
      <c r="P221">
        <v>36.29</v>
      </c>
      <c r="Q221">
        <v>39.82</v>
      </c>
      <c r="R221">
        <v>1.7649999999999999</v>
      </c>
      <c r="S221">
        <v>1</v>
      </c>
      <c r="T221" t="s">
        <v>1162</v>
      </c>
    </row>
    <row r="222" spans="1:20">
      <c r="A222" t="s">
        <v>286</v>
      </c>
      <c r="B222">
        <v>2018</v>
      </c>
      <c r="C222" s="9">
        <v>43450</v>
      </c>
      <c r="D222" t="s">
        <v>64</v>
      </c>
      <c r="E222" t="s">
        <v>62</v>
      </c>
      <c r="F222">
        <v>2</v>
      </c>
      <c r="G222" t="s">
        <v>540</v>
      </c>
      <c r="H222" t="s">
        <v>21</v>
      </c>
      <c r="I222" t="s">
        <v>22</v>
      </c>
      <c r="J222" s="10">
        <f>(C222-VLOOKUP(H222,Riders!$A$2:$E$7777,4,FALSE))/365</f>
        <v>25.769863013698629</v>
      </c>
      <c r="K222">
        <v>3</v>
      </c>
      <c r="L222">
        <v>1</v>
      </c>
      <c r="M222">
        <v>10.595000000000001</v>
      </c>
      <c r="N222" s="29">
        <f t="shared" si="3"/>
        <v>67.956583294006606</v>
      </c>
      <c r="O222">
        <v>32.555999999999997</v>
      </c>
      <c r="P222">
        <v>33.408000000000001</v>
      </c>
      <c r="Q222">
        <v>37.561999999999998</v>
      </c>
      <c r="R222">
        <v>2.077</v>
      </c>
      <c r="S222">
        <v>2</v>
      </c>
      <c r="T222" t="s">
        <v>1162</v>
      </c>
    </row>
    <row r="223" spans="1:20">
      <c r="A223" t="s">
        <v>286</v>
      </c>
      <c r="B223">
        <v>2018</v>
      </c>
      <c r="C223" s="9">
        <v>43450</v>
      </c>
      <c r="D223" t="s">
        <v>64</v>
      </c>
      <c r="E223" t="s">
        <v>62</v>
      </c>
      <c r="F223">
        <v>2</v>
      </c>
      <c r="G223" t="s">
        <v>540</v>
      </c>
      <c r="H223" t="s">
        <v>110</v>
      </c>
      <c r="I223" t="s">
        <v>73</v>
      </c>
      <c r="J223" s="10">
        <f>(C223-VLOOKUP(H223,Riders!$A$2:$E$7777,4,FALSE))/365</f>
        <v>21.663013698630138</v>
      </c>
      <c r="K223">
        <v>4</v>
      </c>
      <c r="L223">
        <v>2</v>
      </c>
      <c r="M223">
        <v>10.715999999999999</v>
      </c>
      <c r="N223" s="29">
        <f t="shared" si="3"/>
        <v>67.189249720044799</v>
      </c>
      <c r="O223">
        <v>33.35</v>
      </c>
      <c r="P223">
        <v>32.667999999999999</v>
      </c>
      <c r="Q223">
        <v>37.369999999999997</v>
      </c>
      <c r="R223">
        <v>2.351</v>
      </c>
      <c r="S223">
        <v>1</v>
      </c>
      <c r="T223" t="s">
        <v>1162</v>
      </c>
    </row>
    <row r="224" spans="1:20">
      <c r="A224" t="s">
        <v>286</v>
      </c>
      <c r="B224">
        <v>2018</v>
      </c>
      <c r="C224" s="9">
        <v>43450</v>
      </c>
      <c r="D224" t="s">
        <v>64</v>
      </c>
      <c r="E224" t="s">
        <v>62</v>
      </c>
      <c r="F224">
        <v>3</v>
      </c>
      <c r="G224" t="s">
        <v>540</v>
      </c>
      <c r="H224" t="s">
        <v>21</v>
      </c>
      <c r="I224" t="s">
        <v>22</v>
      </c>
      <c r="J224" s="10">
        <f>(C224-VLOOKUP(H224,Riders!$A$2:$E$7777,4,FALSE))/365</f>
        <v>25.769863013698629</v>
      </c>
      <c r="K224">
        <v>3</v>
      </c>
      <c r="L224">
        <v>1</v>
      </c>
      <c r="M224">
        <v>10.294</v>
      </c>
      <c r="N224" s="29">
        <f t="shared" si="3"/>
        <v>69.943656498931418</v>
      </c>
      <c r="O224">
        <v>33.408000000000001</v>
      </c>
      <c r="P224">
        <v>34.088999999999999</v>
      </c>
      <c r="Q224">
        <v>38.113</v>
      </c>
      <c r="R224">
        <v>2.012</v>
      </c>
      <c r="S224">
        <v>1</v>
      </c>
      <c r="T224" t="s">
        <v>1162</v>
      </c>
    </row>
    <row r="225" spans="1:20">
      <c r="A225" t="s">
        <v>286</v>
      </c>
      <c r="B225">
        <v>2018</v>
      </c>
      <c r="C225" s="9">
        <v>43450</v>
      </c>
      <c r="D225" t="s">
        <v>64</v>
      </c>
      <c r="E225" t="s">
        <v>62</v>
      </c>
      <c r="F225">
        <v>3</v>
      </c>
      <c r="G225" t="s">
        <v>540</v>
      </c>
      <c r="H225" t="s">
        <v>110</v>
      </c>
      <c r="I225" t="s">
        <v>73</v>
      </c>
      <c r="J225" s="10">
        <f>(C225-VLOOKUP(H225,Riders!$A$2:$E$7777,4,FALSE))/365</f>
        <v>21.663013698630138</v>
      </c>
      <c r="K225">
        <v>4</v>
      </c>
      <c r="L225">
        <v>2</v>
      </c>
      <c r="M225">
        <v>11.473000000000001</v>
      </c>
      <c r="N225" s="29">
        <f t="shared" si="3"/>
        <v>62.756035910398325</v>
      </c>
      <c r="O225">
        <v>32.667999999999999</v>
      </c>
      <c r="P225">
        <v>32.155000000000001</v>
      </c>
      <c r="Q225">
        <v>36.664999999999999</v>
      </c>
      <c r="R225">
        <v>2.2549999999999999</v>
      </c>
      <c r="S225">
        <v>2</v>
      </c>
      <c r="T225" t="s">
        <v>1162</v>
      </c>
    </row>
    <row r="226" spans="1:20">
      <c r="A226" t="s">
        <v>223</v>
      </c>
      <c r="B226">
        <v>2019</v>
      </c>
      <c r="C226" s="9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 s="10">
        <f>(C226-VLOOKUP(H226,Riders!$A$2:$E$7777,4,FALSE))/365</f>
        <v>33.991780821917807</v>
      </c>
      <c r="K226">
        <v>9</v>
      </c>
      <c r="L226">
        <v>1</v>
      </c>
      <c r="M226">
        <v>10.625999999999999</v>
      </c>
      <c r="N226" s="29">
        <f t="shared" si="3"/>
        <v>67.758328627893846</v>
      </c>
      <c r="O226">
        <v>17.965</v>
      </c>
      <c r="P226">
        <v>20.073999999999899</v>
      </c>
      <c r="Q226">
        <v>29.571999999999999</v>
      </c>
      <c r="R226">
        <v>4.7489999999999997</v>
      </c>
      <c r="S226">
        <v>1</v>
      </c>
      <c r="T226" t="s">
        <v>1162</v>
      </c>
    </row>
    <row r="227" spans="1:20">
      <c r="A227" t="s">
        <v>223</v>
      </c>
      <c r="B227">
        <v>2019</v>
      </c>
      <c r="C227" s="9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 s="10">
        <f>(C227-VLOOKUP(H227,Riders!$A$2:$E$7777,4,FALSE))/365</f>
        <v>24.065753424657533</v>
      </c>
      <c r="K227">
        <v>26</v>
      </c>
      <c r="L227">
        <v>2</v>
      </c>
      <c r="M227">
        <v>10.702</v>
      </c>
      <c r="N227" s="29">
        <f t="shared" si="3"/>
        <v>67.277144458979635</v>
      </c>
      <c r="O227">
        <v>9</v>
      </c>
      <c r="P227">
        <v>7.1120000000000001</v>
      </c>
      <c r="Q227">
        <v>20.898</v>
      </c>
      <c r="R227">
        <v>6.8929999999999998</v>
      </c>
      <c r="S227">
        <v>2</v>
      </c>
      <c r="T227" t="s">
        <v>1162</v>
      </c>
    </row>
    <row r="228" spans="1:20">
      <c r="A228" t="s">
        <v>223</v>
      </c>
      <c r="B228">
        <v>2019</v>
      </c>
      <c r="C228" s="9">
        <v>43485</v>
      </c>
      <c r="D228" t="s">
        <v>64</v>
      </c>
      <c r="E228" t="s">
        <v>533</v>
      </c>
      <c r="F228">
        <v>1</v>
      </c>
      <c r="G228">
        <v>2</v>
      </c>
      <c r="H228" t="s">
        <v>169</v>
      </c>
      <c r="I228" t="s">
        <v>80</v>
      </c>
      <c r="J228" s="10">
        <f>(C228-VLOOKUP(H228,Riders!$A$2:$E$7777,4,FALSE))/365</f>
        <v>28.56986301369863</v>
      </c>
      <c r="K228">
        <v>10</v>
      </c>
      <c r="L228">
        <v>1</v>
      </c>
      <c r="M228">
        <v>10.659000000000001</v>
      </c>
      <c r="N228" s="29">
        <f t="shared" si="3"/>
        <v>67.548550520686746</v>
      </c>
      <c r="O228">
        <v>6.8780000000000001</v>
      </c>
      <c r="P228">
        <v>12.665999999999899</v>
      </c>
      <c r="Q228">
        <v>24.783999999999999</v>
      </c>
      <c r="R228">
        <v>6.0590000000000002</v>
      </c>
      <c r="S228">
        <v>2</v>
      </c>
      <c r="T228" t="s">
        <v>1162</v>
      </c>
    </row>
    <row r="229" spans="1:20">
      <c r="A229" t="s">
        <v>223</v>
      </c>
      <c r="B229">
        <v>2019</v>
      </c>
      <c r="C229" s="9">
        <v>43485</v>
      </c>
      <c r="D229" t="s">
        <v>64</v>
      </c>
      <c r="E229" t="s">
        <v>533</v>
      </c>
      <c r="F229">
        <v>1</v>
      </c>
      <c r="G229">
        <v>2</v>
      </c>
      <c r="H229" t="s">
        <v>981</v>
      </c>
      <c r="I229" t="s">
        <v>196</v>
      </c>
      <c r="J229" s="10">
        <f>(C229-VLOOKUP(H229,Riders!$A$2:$E$7777,4,FALSE))/365</f>
        <v>21.747945205479454</v>
      </c>
      <c r="K229">
        <v>25</v>
      </c>
      <c r="L229">
        <v>2</v>
      </c>
      <c r="M229">
        <v>10.815</v>
      </c>
      <c r="N229" s="29">
        <f t="shared" si="3"/>
        <v>66.574202496532592</v>
      </c>
      <c r="O229">
        <v>9</v>
      </c>
      <c r="P229">
        <v>5.2549999999999901</v>
      </c>
      <c r="Q229">
        <v>18.908999999999999</v>
      </c>
      <c r="R229">
        <v>6.827</v>
      </c>
      <c r="S229">
        <v>1</v>
      </c>
      <c r="T229" t="s">
        <v>1162</v>
      </c>
    </row>
    <row r="230" spans="1:20">
      <c r="A230" t="s">
        <v>223</v>
      </c>
      <c r="B230">
        <v>2019</v>
      </c>
      <c r="C230" s="9">
        <v>43485</v>
      </c>
      <c r="D230" t="s">
        <v>64</v>
      </c>
      <c r="E230" t="s">
        <v>533</v>
      </c>
      <c r="F230">
        <v>1</v>
      </c>
      <c r="G230">
        <v>3</v>
      </c>
      <c r="H230" t="s">
        <v>199</v>
      </c>
      <c r="I230" t="s">
        <v>37</v>
      </c>
      <c r="J230" s="10">
        <f>(C230-VLOOKUP(H230,Riders!$A$2:$E$7777,4,FALSE))/365</f>
        <v>24.224657534246575</v>
      </c>
      <c r="K230">
        <v>7</v>
      </c>
      <c r="L230">
        <v>1</v>
      </c>
      <c r="M230">
        <v>10.23</v>
      </c>
      <c r="N230" s="29">
        <f t="shared" si="3"/>
        <v>70.381231671554247</v>
      </c>
      <c r="O230">
        <v>14.83</v>
      </c>
      <c r="P230">
        <v>18.068999999999999</v>
      </c>
      <c r="Q230">
        <v>29.077000000000002</v>
      </c>
      <c r="R230">
        <v>5.5039999999999996</v>
      </c>
      <c r="S230">
        <v>1</v>
      </c>
      <c r="T230" t="s">
        <v>1162</v>
      </c>
    </row>
    <row r="231" spans="1:20">
      <c r="A231" t="s">
        <v>223</v>
      </c>
      <c r="B231">
        <v>2019</v>
      </c>
      <c r="C231" s="9">
        <v>43485</v>
      </c>
      <c r="D231" t="s">
        <v>64</v>
      </c>
      <c r="E231" t="s">
        <v>533</v>
      </c>
      <c r="F231">
        <v>1</v>
      </c>
      <c r="G231">
        <v>3</v>
      </c>
      <c r="H231" t="s">
        <v>132</v>
      </c>
      <c r="I231" t="s">
        <v>214</v>
      </c>
      <c r="J231" s="10">
        <f>(C231-VLOOKUP(H231,Riders!$A$2:$E$7777,4,FALSE))/365</f>
        <v>19.263013698630136</v>
      </c>
      <c r="K231">
        <v>24</v>
      </c>
      <c r="L231">
        <v>2</v>
      </c>
      <c r="M231">
        <v>10.445</v>
      </c>
      <c r="N231" s="29">
        <f t="shared" si="3"/>
        <v>68.93250359023456</v>
      </c>
      <c r="O231">
        <v>9</v>
      </c>
      <c r="P231">
        <v>6.7649999999999997</v>
      </c>
      <c r="Q231">
        <v>20.657</v>
      </c>
      <c r="R231">
        <v>6.9459999999999997</v>
      </c>
      <c r="S231">
        <v>2</v>
      </c>
      <c r="T231" t="s">
        <v>1162</v>
      </c>
    </row>
    <row r="232" spans="1:20">
      <c r="A232" t="s">
        <v>223</v>
      </c>
      <c r="B232">
        <v>2019</v>
      </c>
      <c r="C232" s="9">
        <v>43485</v>
      </c>
      <c r="D232" t="s">
        <v>64</v>
      </c>
      <c r="E232" t="s">
        <v>533</v>
      </c>
      <c r="F232">
        <v>1</v>
      </c>
      <c r="G232">
        <v>4</v>
      </c>
      <c r="H232" t="s">
        <v>255</v>
      </c>
      <c r="I232" t="s">
        <v>30</v>
      </c>
      <c r="J232" s="10">
        <f>(C232-VLOOKUP(H232,Riders!$A$2:$E$7777,4,FALSE))/365</f>
        <v>29.065753424657533</v>
      </c>
      <c r="K232">
        <v>8</v>
      </c>
      <c r="L232">
        <v>1</v>
      </c>
      <c r="M232">
        <v>10.500999999999999</v>
      </c>
      <c r="N232" s="29">
        <f t="shared" si="3"/>
        <v>68.564898581087519</v>
      </c>
      <c r="O232">
        <v>16.399000000000001</v>
      </c>
      <c r="P232">
        <v>18.491</v>
      </c>
      <c r="Q232">
        <v>27.332999999999998</v>
      </c>
      <c r="R232">
        <v>4.4210000000000003</v>
      </c>
      <c r="S232">
        <v>1</v>
      </c>
      <c r="T232" t="s">
        <v>1162</v>
      </c>
    </row>
    <row r="233" spans="1:20">
      <c r="A233" t="s">
        <v>223</v>
      </c>
      <c r="B233">
        <v>2019</v>
      </c>
      <c r="C233" s="9">
        <v>43485</v>
      </c>
      <c r="D233" t="s">
        <v>64</v>
      </c>
      <c r="E233" t="s">
        <v>533</v>
      </c>
      <c r="F233">
        <v>1</v>
      </c>
      <c r="G233">
        <v>4</v>
      </c>
      <c r="H233" t="s">
        <v>207</v>
      </c>
      <c r="I233" t="s">
        <v>196</v>
      </c>
      <c r="J233" s="10">
        <f>(C233-VLOOKUP(H233,Riders!$A$2:$E$7777,4,FALSE))/365</f>
        <v>23.934246575342467</v>
      </c>
      <c r="K233">
        <v>23</v>
      </c>
      <c r="L233">
        <v>2</v>
      </c>
      <c r="M233">
        <v>10.548</v>
      </c>
      <c r="N233" s="29">
        <f t="shared" si="3"/>
        <v>68.25938566552901</v>
      </c>
      <c r="O233">
        <v>9</v>
      </c>
      <c r="P233">
        <v>6.6429999999999998</v>
      </c>
      <c r="Q233">
        <v>20.079000000000001</v>
      </c>
      <c r="R233">
        <v>6.718</v>
      </c>
      <c r="S233">
        <v>2</v>
      </c>
      <c r="T233" t="s">
        <v>1162</v>
      </c>
    </row>
    <row r="234" spans="1:20">
      <c r="A234" t="s">
        <v>223</v>
      </c>
      <c r="B234">
        <v>2019</v>
      </c>
      <c r="C234" s="9">
        <v>43485</v>
      </c>
      <c r="D234" t="s">
        <v>64</v>
      </c>
      <c r="E234" t="s">
        <v>533</v>
      </c>
      <c r="F234">
        <v>1</v>
      </c>
      <c r="G234">
        <v>5</v>
      </c>
      <c r="H234" t="s">
        <v>211</v>
      </c>
      <c r="I234" t="s">
        <v>40</v>
      </c>
      <c r="J234" s="10">
        <f>(C234-VLOOKUP(H234,Riders!$A$2:$E$7777,4,FALSE))/365</f>
        <v>27.668493150684931</v>
      </c>
      <c r="K234">
        <v>11</v>
      </c>
      <c r="L234">
        <v>1</v>
      </c>
      <c r="M234">
        <v>10.464</v>
      </c>
      <c r="N234" s="29">
        <f t="shared" si="3"/>
        <v>68.807339449541288</v>
      </c>
      <c r="O234">
        <v>13.4679999999999</v>
      </c>
      <c r="P234">
        <v>15.754</v>
      </c>
      <c r="Q234">
        <v>24.14</v>
      </c>
      <c r="R234">
        <v>4.1929999999999996</v>
      </c>
      <c r="S234">
        <v>1</v>
      </c>
      <c r="T234" t="s">
        <v>1162</v>
      </c>
    </row>
    <row r="235" spans="1:20">
      <c r="A235" t="s">
        <v>223</v>
      </c>
      <c r="B235">
        <v>2019</v>
      </c>
      <c r="C235" s="9">
        <v>43485</v>
      </c>
      <c r="D235" t="s">
        <v>64</v>
      </c>
      <c r="E235" t="s">
        <v>533</v>
      </c>
      <c r="F235">
        <v>1</v>
      </c>
      <c r="G235">
        <v>5</v>
      </c>
      <c r="H235" t="s">
        <v>206</v>
      </c>
      <c r="I235" t="s">
        <v>56</v>
      </c>
      <c r="J235" s="10">
        <f>(C235-VLOOKUP(H235,Riders!$A$2:$E$7777,4,FALSE))/365</f>
        <v>25.328767123287673</v>
      </c>
      <c r="K235">
        <v>22</v>
      </c>
      <c r="L235">
        <v>2</v>
      </c>
      <c r="M235">
        <v>10.513</v>
      </c>
      <c r="N235" s="29">
        <f t="shared" si="3"/>
        <v>68.486635594026438</v>
      </c>
      <c r="O235">
        <v>9</v>
      </c>
      <c r="P235">
        <v>5.7510000000000003</v>
      </c>
      <c r="Q235">
        <v>18.759</v>
      </c>
      <c r="R235">
        <v>6.5039999999999996</v>
      </c>
      <c r="S235">
        <v>2</v>
      </c>
      <c r="T235" t="s">
        <v>1162</v>
      </c>
    </row>
    <row r="236" spans="1:20">
      <c r="A236" t="s">
        <v>223</v>
      </c>
      <c r="B236">
        <v>2019</v>
      </c>
      <c r="C236" s="9">
        <v>43485</v>
      </c>
      <c r="D236" t="s">
        <v>64</v>
      </c>
      <c r="E236" t="s">
        <v>533</v>
      </c>
      <c r="F236">
        <v>1</v>
      </c>
      <c r="G236">
        <v>6</v>
      </c>
      <c r="H236" t="s">
        <v>181</v>
      </c>
      <c r="I236" t="s">
        <v>32</v>
      </c>
      <c r="J236" s="10">
        <f>(C236-VLOOKUP(H236,Riders!$A$2:$E$7777,4,FALSE))/365</f>
        <v>27.567123287671233</v>
      </c>
      <c r="K236">
        <v>12</v>
      </c>
      <c r="L236">
        <v>1</v>
      </c>
      <c r="M236">
        <v>10.462999999999999</v>
      </c>
      <c r="N236" s="29">
        <f t="shared" si="3"/>
        <v>68.813915702953267</v>
      </c>
      <c r="O236">
        <v>9.7550000000000008</v>
      </c>
      <c r="P236">
        <v>13.1509999999999</v>
      </c>
      <c r="Q236">
        <v>22.588999999999999</v>
      </c>
      <c r="R236">
        <v>4.7190000000000003</v>
      </c>
      <c r="S236">
        <v>1</v>
      </c>
      <c r="T236" t="s">
        <v>1162</v>
      </c>
    </row>
    <row r="237" spans="1:20">
      <c r="A237" t="s">
        <v>223</v>
      </c>
      <c r="B237">
        <v>2019</v>
      </c>
      <c r="C237" s="9">
        <v>43485</v>
      </c>
      <c r="D237" t="s">
        <v>64</v>
      </c>
      <c r="E237" t="s">
        <v>533</v>
      </c>
      <c r="F237">
        <v>1</v>
      </c>
      <c r="G237">
        <v>6</v>
      </c>
      <c r="H237" t="s">
        <v>246</v>
      </c>
      <c r="I237" t="s">
        <v>1042</v>
      </c>
      <c r="J237" s="10">
        <f>(C237-VLOOKUP(H237,Riders!$A$2:$E$7777,4,FALSE))/365</f>
        <v>23.517808219178082</v>
      </c>
      <c r="K237">
        <v>21</v>
      </c>
      <c r="L237">
        <v>2</v>
      </c>
      <c r="M237">
        <v>10.665999999999899</v>
      </c>
      <c r="N237" s="29">
        <f t="shared" si="3"/>
        <v>67.504219013688996</v>
      </c>
      <c r="O237">
        <v>9</v>
      </c>
      <c r="P237">
        <v>5.0209999999999999</v>
      </c>
      <c r="Q237">
        <v>18.033000000000001</v>
      </c>
      <c r="R237">
        <v>6.5060000000000002</v>
      </c>
      <c r="S237">
        <v>2</v>
      </c>
      <c r="T237" t="s">
        <v>1162</v>
      </c>
    </row>
    <row r="238" spans="1:20">
      <c r="A238" t="s">
        <v>223</v>
      </c>
      <c r="B238">
        <v>2019</v>
      </c>
      <c r="C238" s="9">
        <v>43485</v>
      </c>
      <c r="D238" t="s">
        <v>64</v>
      </c>
      <c r="E238" t="s">
        <v>533</v>
      </c>
      <c r="F238">
        <v>1</v>
      </c>
      <c r="G238">
        <v>7</v>
      </c>
      <c r="H238" t="s">
        <v>172</v>
      </c>
      <c r="I238" t="s">
        <v>35</v>
      </c>
      <c r="J238" s="10">
        <f>(C238-VLOOKUP(H238,Riders!$A$2:$E$7777,4,FALSE))/365</f>
        <v>28.698630136986303</v>
      </c>
      <c r="K238">
        <v>13</v>
      </c>
      <c r="L238">
        <v>1</v>
      </c>
      <c r="M238">
        <v>10.420999999999999</v>
      </c>
      <c r="N238" s="29">
        <f t="shared" si="3"/>
        <v>69.091258036656754</v>
      </c>
      <c r="O238">
        <v>10.712</v>
      </c>
      <c r="P238">
        <v>13.7</v>
      </c>
      <c r="Q238">
        <v>22.698</v>
      </c>
      <c r="R238">
        <v>4.4989999999999997</v>
      </c>
      <c r="S238">
        <v>1</v>
      </c>
      <c r="T238" t="s">
        <v>1162</v>
      </c>
    </row>
    <row r="239" spans="1:20">
      <c r="A239" t="s">
        <v>223</v>
      </c>
      <c r="B239">
        <v>2019</v>
      </c>
      <c r="C239" s="9">
        <v>43485</v>
      </c>
      <c r="D239" t="s">
        <v>64</v>
      </c>
      <c r="E239" t="s">
        <v>533</v>
      </c>
      <c r="F239">
        <v>1</v>
      </c>
      <c r="G239">
        <v>7</v>
      </c>
      <c r="H239" t="s">
        <v>908</v>
      </c>
      <c r="I239" t="s">
        <v>56</v>
      </c>
      <c r="J239" s="10">
        <f>(C239-VLOOKUP(H239,Riders!$A$2:$E$7777,4,FALSE))/365</f>
        <v>20.542465753424658</v>
      </c>
      <c r="K239">
        <v>20</v>
      </c>
      <c r="L239">
        <v>2</v>
      </c>
      <c r="M239">
        <v>10.786</v>
      </c>
      <c r="N239" s="29">
        <f t="shared" si="3"/>
        <v>66.753198590765805</v>
      </c>
      <c r="O239">
        <v>9</v>
      </c>
      <c r="P239">
        <v>5.14299999999999</v>
      </c>
      <c r="Q239">
        <v>18.094999999999999</v>
      </c>
      <c r="R239">
        <v>6.476</v>
      </c>
      <c r="S239">
        <v>2</v>
      </c>
      <c r="T239" t="s">
        <v>1162</v>
      </c>
    </row>
    <row r="240" spans="1:20">
      <c r="A240" t="s">
        <v>223</v>
      </c>
      <c r="B240">
        <v>2019</v>
      </c>
      <c r="C240" s="9">
        <v>43485</v>
      </c>
      <c r="D240" t="s">
        <v>64</v>
      </c>
      <c r="E240" t="s">
        <v>533</v>
      </c>
      <c r="F240">
        <v>1</v>
      </c>
      <c r="G240">
        <v>8</v>
      </c>
      <c r="H240" t="s">
        <v>191</v>
      </c>
      <c r="I240" t="s">
        <v>30</v>
      </c>
      <c r="J240" s="10">
        <f>(C240-VLOOKUP(H240,Riders!$A$2:$E$7777,4,FALSE))/365</f>
        <v>33.008219178082193</v>
      </c>
      <c r="K240">
        <v>14</v>
      </c>
      <c r="L240">
        <v>1</v>
      </c>
      <c r="M240">
        <v>10.555999999999999</v>
      </c>
      <c r="N240" s="29">
        <f t="shared" si="3"/>
        <v>68.207654414550973</v>
      </c>
      <c r="O240">
        <v>9</v>
      </c>
      <c r="P240">
        <v>15.054</v>
      </c>
      <c r="Q240">
        <v>29.396000000000001</v>
      </c>
      <c r="R240">
        <v>7.1710000000000003</v>
      </c>
      <c r="S240">
        <v>1</v>
      </c>
      <c r="T240" t="s">
        <v>1162</v>
      </c>
    </row>
    <row r="241" spans="1:20">
      <c r="A241" t="s">
        <v>223</v>
      </c>
      <c r="B241">
        <v>2019</v>
      </c>
      <c r="C241" s="9">
        <v>43485</v>
      </c>
      <c r="D241" t="s">
        <v>64</v>
      </c>
      <c r="E241" t="s">
        <v>533</v>
      </c>
      <c r="F241">
        <v>1</v>
      </c>
      <c r="G241">
        <v>8</v>
      </c>
      <c r="H241" t="s">
        <v>285</v>
      </c>
      <c r="I241" t="s">
        <v>225</v>
      </c>
      <c r="J241" s="10">
        <f>(C241-VLOOKUP(H241,Riders!$A$2:$E$7777,4,FALSE))/365</f>
        <v>35.465753424657535</v>
      </c>
      <c r="K241">
        <v>19</v>
      </c>
      <c r="L241">
        <v>2</v>
      </c>
      <c r="M241">
        <v>10.607999999999899</v>
      </c>
      <c r="N241" s="29">
        <f t="shared" si="3"/>
        <v>67.873303167421454</v>
      </c>
      <c r="O241">
        <v>9</v>
      </c>
      <c r="P241">
        <v>6.2619999999999898</v>
      </c>
      <c r="Q241">
        <v>20.603999999999999</v>
      </c>
      <c r="R241">
        <v>7.1710000000000003</v>
      </c>
      <c r="S241">
        <v>1</v>
      </c>
      <c r="T241" t="s">
        <v>1162</v>
      </c>
    </row>
    <row r="242" spans="1:20">
      <c r="A242" t="s">
        <v>223</v>
      </c>
      <c r="B242">
        <v>2019</v>
      </c>
      <c r="C242" s="9">
        <v>43485</v>
      </c>
      <c r="D242" t="s">
        <v>64</v>
      </c>
      <c r="E242" t="s">
        <v>533</v>
      </c>
      <c r="F242">
        <v>1</v>
      </c>
      <c r="G242">
        <v>9</v>
      </c>
      <c r="H242" t="s">
        <v>770</v>
      </c>
      <c r="I242" t="s">
        <v>44</v>
      </c>
      <c r="J242" s="10">
        <f>(C242-VLOOKUP(H242,Riders!$A$2:$E$7777,4,FALSE))/365</f>
        <v>31.695890410958903</v>
      </c>
      <c r="K242">
        <v>16</v>
      </c>
      <c r="L242">
        <v>1</v>
      </c>
      <c r="M242">
        <v>10.609</v>
      </c>
      <c r="N242" s="29">
        <f t="shared" si="3"/>
        <v>67.86690545763031</v>
      </c>
      <c r="O242">
        <v>9</v>
      </c>
      <c r="P242">
        <v>13.6029999999999</v>
      </c>
      <c r="Q242">
        <v>28.088999999999999</v>
      </c>
      <c r="R242">
        <v>7.2430000000000003</v>
      </c>
      <c r="S242">
        <v>1</v>
      </c>
      <c r="T242" t="s">
        <v>1162</v>
      </c>
    </row>
    <row r="243" spans="1:20">
      <c r="A243" t="s">
        <v>223</v>
      </c>
      <c r="B243">
        <v>2019</v>
      </c>
      <c r="C243" s="9">
        <v>43485</v>
      </c>
      <c r="D243" t="s">
        <v>64</v>
      </c>
      <c r="E243" t="s">
        <v>533</v>
      </c>
      <c r="F243">
        <v>1</v>
      </c>
      <c r="G243">
        <v>9</v>
      </c>
      <c r="H243" t="s">
        <v>39</v>
      </c>
      <c r="I243" t="s">
        <v>40</v>
      </c>
      <c r="J243" s="10">
        <f>(C243-VLOOKUP(H243,Riders!$A$2:$E$7777,4,FALSE))/365</f>
        <v>25.964383561643835</v>
      </c>
      <c r="K243">
        <v>17</v>
      </c>
      <c r="L243">
        <v>2</v>
      </c>
      <c r="M243">
        <v>10.667</v>
      </c>
      <c r="N243" s="29">
        <f t="shared" si="3"/>
        <v>67.497890690915909</v>
      </c>
      <c r="O243">
        <v>5.2590000000000003</v>
      </c>
      <c r="P243">
        <v>4.3520000000000003</v>
      </c>
      <c r="Q243">
        <v>16.902000000000001</v>
      </c>
      <c r="R243">
        <v>6.2750000000000004</v>
      </c>
      <c r="S243">
        <v>2</v>
      </c>
      <c r="T243" t="s">
        <v>1162</v>
      </c>
    </row>
    <row r="244" spans="1:20">
      <c r="A244" t="s">
        <v>223</v>
      </c>
      <c r="B244">
        <v>2019</v>
      </c>
      <c r="C244" s="9">
        <v>43485</v>
      </c>
      <c r="D244" t="s">
        <v>64</v>
      </c>
      <c r="E244" t="s">
        <v>533</v>
      </c>
      <c r="F244">
        <v>1</v>
      </c>
      <c r="G244">
        <v>10</v>
      </c>
      <c r="H244" t="s">
        <v>57</v>
      </c>
      <c r="I244" t="s">
        <v>35</v>
      </c>
      <c r="J244" s="10">
        <f>(C244-VLOOKUP(H244,Riders!$A$2:$E$7777,4,FALSE))/365</f>
        <v>25.18904109589041</v>
      </c>
      <c r="K244">
        <v>15</v>
      </c>
      <c r="L244">
        <v>1</v>
      </c>
      <c r="M244">
        <v>10.279</v>
      </c>
      <c r="N244" s="29">
        <f t="shared" si="3"/>
        <v>70.045724292246334</v>
      </c>
      <c r="O244">
        <v>5.1169999999999902</v>
      </c>
      <c r="P244">
        <v>10.387</v>
      </c>
      <c r="Q244">
        <v>21.713000000000001</v>
      </c>
      <c r="R244">
        <v>5.6630000000000003</v>
      </c>
      <c r="S244">
        <v>2</v>
      </c>
      <c r="T244" t="s">
        <v>1162</v>
      </c>
    </row>
    <row r="245" spans="1:20">
      <c r="A245" t="s">
        <v>223</v>
      </c>
      <c r="B245">
        <v>2019</v>
      </c>
      <c r="C245" s="9">
        <v>43485</v>
      </c>
      <c r="D245" t="s">
        <v>64</v>
      </c>
      <c r="E245" t="s">
        <v>533</v>
      </c>
      <c r="F245">
        <v>1</v>
      </c>
      <c r="G245">
        <v>10</v>
      </c>
      <c r="H245" t="s">
        <v>91</v>
      </c>
      <c r="I245" t="s">
        <v>50</v>
      </c>
      <c r="J245" s="10">
        <f>(C245-VLOOKUP(H245,Riders!$A$2:$E$7777,4,FALSE))/365</f>
        <v>23.167123287671235</v>
      </c>
      <c r="K245">
        <v>18</v>
      </c>
      <c r="L245">
        <v>2</v>
      </c>
      <c r="M245">
        <v>10.315</v>
      </c>
      <c r="N245" s="29">
        <f t="shared" si="3"/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  <c r="S245">
        <v>1</v>
      </c>
      <c r="T245" t="s">
        <v>1162</v>
      </c>
    </row>
    <row r="246" spans="1:20">
      <c r="A246" t="s">
        <v>223</v>
      </c>
      <c r="B246">
        <v>2019</v>
      </c>
      <c r="C246" s="9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 s="10">
        <f>(C246-VLOOKUP(H246,Riders!$A$2:$E$7777,4,FALSE))/365</f>
        <v>23.520547945205479</v>
      </c>
      <c r="K246">
        <v>2</v>
      </c>
      <c r="L246">
        <v>1</v>
      </c>
      <c r="M246">
        <v>10.193</v>
      </c>
      <c r="N246" s="29">
        <f t="shared" si="3"/>
        <v>70.636711468654966</v>
      </c>
      <c r="O246">
        <v>26.850999999999999</v>
      </c>
      <c r="P246">
        <v>27.131999999999898</v>
      </c>
      <c r="Q246">
        <v>32.366</v>
      </c>
      <c r="R246">
        <v>2.617</v>
      </c>
      <c r="S246">
        <v>1</v>
      </c>
      <c r="T246" t="s">
        <v>1162</v>
      </c>
    </row>
    <row r="247" spans="1:20">
      <c r="A247" t="s">
        <v>223</v>
      </c>
      <c r="B247">
        <v>2019</v>
      </c>
      <c r="C247" s="9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 s="10">
        <f>(C247-VLOOKUP(H247,Riders!$A$2:$E$7777,4,FALSE))/365</f>
        <v>25.18904109589041</v>
      </c>
      <c r="K247">
        <v>15</v>
      </c>
      <c r="L247">
        <v>2</v>
      </c>
      <c r="M247">
        <v>10.260999999999999</v>
      </c>
      <c r="N247" s="29">
        <f t="shared" si="3"/>
        <v>70.168599551700623</v>
      </c>
      <c r="O247">
        <v>10.387</v>
      </c>
      <c r="P247">
        <v>10.329999999999901</v>
      </c>
      <c r="Q247">
        <v>20.81</v>
      </c>
      <c r="R247">
        <v>5.24</v>
      </c>
      <c r="S247">
        <v>2</v>
      </c>
      <c r="T247" t="s">
        <v>1162</v>
      </c>
    </row>
    <row r="248" spans="1:20">
      <c r="A248" t="s">
        <v>223</v>
      </c>
      <c r="B248">
        <v>2019</v>
      </c>
      <c r="C248" s="9">
        <v>43485</v>
      </c>
      <c r="D248" t="s">
        <v>64</v>
      </c>
      <c r="E248" t="s">
        <v>536</v>
      </c>
      <c r="F248">
        <v>1</v>
      </c>
      <c r="G248">
        <v>2</v>
      </c>
      <c r="H248" t="s">
        <v>240</v>
      </c>
      <c r="I248" t="s">
        <v>100</v>
      </c>
      <c r="J248" s="10">
        <f>(C248-VLOOKUP(H248,Riders!$A$2:$E$7777,4,FALSE))/365</f>
        <v>25.898630136986302</v>
      </c>
      <c r="K248">
        <v>1</v>
      </c>
      <c r="L248">
        <v>1</v>
      </c>
      <c r="M248">
        <v>10.363</v>
      </c>
      <c r="N248" s="29">
        <f t="shared" si="3"/>
        <v>69.477950400463186</v>
      </c>
      <c r="O248">
        <v>23.753</v>
      </c>
      <c r="P248">
        <v>25.035999999999898</v>
      </c>
      <c r="Q248">
        <v>32.463999999999999</v>
      </c>
      <c r="R248">
        <v>3.714</v>
      </c>
      <c r="S248">
        <v>1</v>
      </c>
      <c r="T248" t="s">
        <v>1162</v>
      </c>
    </row>
    <row r="249" spans="1:20">
      <c r="A249" t="s">
        <v>223</v>
      </c>
      <c r="B249">
        <v>2019</v>
      </c>
      <c r="C249" s="9">
        <v>43485</v>
      </c>
      <c r="D249" t="s">
        <v>64</v>
      </c>
      <c r="E249" t="s">
        <v>536</v>
      </c>
      <c r="F249">
        <v>1</v>
      </c>
      <c r="G249">
        <v>2</v>
      </c>
      <c r="H249" t="s">
        <v>770</v>
      </c>
      <c r="I249" t="s">
        <v>44</v>
      </c>
      <c r="J249" s="10">
        <f>(C249-VLOOKUP(H249,Riders!$A$2:$E$7777,4,FALSE))/365</f>
        <v>31.695890410958903</v>
      </c>
      <c r="K249">
        <v>16</v>
      </c>
      <c r="L249">
        <v>2</v>
      </c>
      <c r="M249">
        <v>10.865</v>
      </c>
      <c r="N249" s="29">
        <f t="shared" si="3"/>
        <v>66.267832489645656</v>
      </c>
      <c r="O249">
        <v>13.6029999999999</v>
      </c>
      <c r="P249">
        <v>12.621</v>
      </c>
      <c r="Q249">
        <v>24.785</v>
      </c>
      <c r="R249">
        <v>6.0819999999999999</v>
      </c>
      <c r="S249">
        <v>2</v>
      </c>
      <c r="T249" t="s">
        <v>1162</v>
      </c>
    </row>
    <row r="250" spans="1:20">
      <c r="A250" t="s">
        <v>223</v>
      </c>
      <c r="B250">
        <v>2019</v>
      </c>
      <c r="C250" s="9">
        <v>43485</v>
      </c>
      <c r="D250" t="s">
        <v>64</v>
      </c>
      <c r="E250" t="s">
        <v>536</v>
      </c>
      <c r="F250">
        <v>1</v>
      </c>
      <c r="G250">
        <v>3</v>
      </c>
      <c r="H250" t="s">
        <v>284</v>
      </c>
      <c r="I250" t="s">
        <v>100</v>
      </c>
      <c r="J250" s="10">
        <f>(C250-VLOOKUP(H250,Riders!$A$2:$E$7777,4,FALSE))/365</f>
        <v>25.021917808219179</v>
      </c>
      <c r="K250">
        <v>5</v>
      </c>
      <c r="L250">
        <v>1</v>
      </c>
      <c r="M250">
        <v>10.605</v>
      </c>
      <c r="N250" s="29">
        <f t="shared" si="3"/>
        <v>67.892503536067892</v>
      </c>
      <c r="O250">
        <v>9</v>
      </c>
      <c r="P250">
        <v>17.253</v>
      </c>
      <c r="Q250">
        <v>30.997</v>
      </c>
      <c r="R250">
        <v>6.8719999999999999</v>
      </c>
      <c r="S250">
        <v>2</v>
      </c>
      <c r="T250" t="s">
        <v>1162</v>
      </c>
    </row>
    <row r="251" spans="1:20">
      <c r="A251" t="s">
        <v>223</v>
      </c>
      <c r="B251">
        <v>2019</v>
      </c>
      <c r="C251" s="9">
        <v>43485</v>
      </c>
      <c r="D251" t="s">
        <v>64</v>
      </c>
      <c r="E251" t="s">
        <v>536</v>
      </c>
      <c r="F251">
        <v>1</v>
      </c>
      <c r="G251">
        <v>3</v>
      </c>
      <c r="H251" t="s">
        <v>191</v>
      </c>
      <c r="I251" t="s">
        <v>30</v>
      </c>
      <c r="J251" s="10">
        <f>(C251-VLOOKUP(H251,Riders!$A$2:$E$7777,4,FALSE))/365</f>
        <v>33.008219178082193</v>
      </c>
      <c r="K251">
        <v>14</v>
      </c>
      <c r="L251">
        <v>2</v>
      </c>
      <c r="M251">
        <v>11.217000000000001</v>
      </c>
      <c r="N251" s="29">
        <f t="shared" si="3"/>
        <v>64.18828563787109</v>
      </c>
      <c r="O251">
        <v>15.054</v>
      </c>
      <c r="P251">
        <v>12.424999999999899</v>
      </c>
      <c r="Q251">
        <v>24.954999999999998</v>
      </c>
      <c r="R251">
        <v>6.2649999999999997</v>
      </c>
      <c r="S251">
        <v>1</v>
      </c>
      <c r="T251" t="s">
        <v>1162</v>
      </c>
    </row>
    <row r="252" spans="1:20">
      <c r="A252" t="s">
        <v>223</v>
      </c>
      <c r="B252">
        <v>2019</v>
      </c>
      <c r="C252" s="9">
        <v>43485</v>
      </c>
      <c r="D252" t="s">
        <v>64</v>
      </c>
      <c r="E252" t="s">
        <v>536</v>
      </c>
      <c r="F252">
        <v>1</v>
      </c>
      <c r="G252">
        <v>4</v>
      </c>
      <c r="H252" t="s">
        <v>127</v>
      </c>
      <c r="I252" t="s">
        <v>33</v>
      </c>
      <c r="J252" s="10">
        <f>(C252-VLOOKUP(H252,Riders!$A$2:$E$7777,4,FALSE))/365</f>
        <v>27.534246575342465</v>
      </c>
      <c r="K252">
        <v>6</v>
      </c>
      <c r="L252">
        <v>1</v>
      </c>
      <c r="M252">
        <v>10.4</v>
      </c>
      <c r="N252" s="29">
        <f t="shared" si="3"/>
        <v>69.230769230769226</v>
      </c>
      <c r="O252">
        <v>12.424999999999899</v>
      </c>
      <c r="P252">
        <v>16.942999999999898</v>
      </c>
      <c r="Q252">
        <v>27.791</v>
      </c>
      <c r="R252">
        <v>5.4240000000000004</v>
      </c>
      <c r="S252">
        <v>2</v>
      </c>
      <c r="T252" t="s">
        <v>1162</v>
      </c>
    </row>
    <row r="253" spans="1:20">
      <c r="A253" t="s">
        <v>223</v>
      </c>
      <c r="B253">
        <v>2019</v>
      </c>
      <c r="C253" s="9">
        <v>43485</v>
      </c>
      <c r="D253" t="s">
        <v>64</v>
      </c>
      <c r="E253" t="s">
        <v>536</v>
      </c>
      <c r="F253">
        <v>1</v>
      </c>
      <c r="G253">
        <v>4</v>
      </c>
      <c r="H253" t="s">
        <v>172</v>
      </c>
      <c r="I253" t="s">
        <v>35</v>
      </c>
      <c r="J253" s="10">
        <f>(C253-VLOOKUP(H253,Riders!$A$2:$E$7777,4,FALSE))/365</f>
        <v>28.698630136986303</v>
      </c>
      <c r="K253">
        <v>13</v>
      </c>
      <c r="L253">
        <v>2</v>
      </c>
      <c r="M253">
        <v>10.852</v>
      </c>
      <c r="N253" s="29">
        <f t="shared" si="3"/>
        <v>66.347217102838187</v>
      </c>
      <c r="O253">
        <v>13.7</v>
      </c>
      <c r="P253">
        <v>12.837</v>
      </c>
      <c r="Q253">
        <v>21.234999999999999</v>
      </c>
      <c r="R253">
        <v>4.1989999999999998</v>
      </c>
      <c r="S253">
        <v>1</v>
      </c>
      <c r="T253" t="s">
        <v>1162</v>
      </c>
    </row>
    <row r="254" spans="1:20">
      <c r="A254" t="s">
        <v>223</v>
      </c>
      <c r="B254">
        <v>2019</v>
      </c>
      <c r="C254" s="9">
        <v>43485</v>
      </c>
      <c r="D254" t="s">
        <v>64</v>
      </c>
      <c r="E254" t="s">
        <v>536</v>
      </c>
      <c r="F254">
        <v>1</v>
      </c>
      <c r="G254">
        <v>5</v>
      </c>
      <c r="H254" t="s">
        <v>904</v>
      </c>
      <c r="I254" t="s">
        <v>33</v>
      </c>
      <c r="J254" s="10">
        <f>(C254-VLOOKUP(H254,Riders!$A$2:$E$7777,4,FALSE))/365</f>
        <v>27.936986301369863</v>
      </c>
      <c r="K254">
        <v>4</v>
      </c>
      <c r="L254">
        <v>1</v>
      </c>
      <c r="M254">
        <v>10.039</v>
      </c>
      <c r="N254" s="29">
        <f t="shared" si="3"/>
        <v>71.720290865624065</v>
      </c>
      <c r="O254">
        <v>6.2619999999999898</v>
      </c>
      <c r="P254">
        <v>13.638999999999999</v>
      </c>
      <c r="Q254">
        <v>25.402999999999999</v>
      </c>
      <c r="R254">
        <v>5.8819999999999997</v>
      </c>
      <c r="S254">
        <v>2</v>
      </c>
      <c r="T254" t="s">
        <v>1162</v>
      </c>
    </row>
    <row r="255" spans="1:20">
      <c r="A255" t="s">
        <v>223</v>
      </c>
      <c r="B255">
        <v>2019</v>
      </c>
      <c r="C255" s="9">
        <v>43485</v>
      </c>
      <c r="D255" t="s">
        <v>64</v>
      </c>
      <c r="E255" t="s">
        <v>536</v>
      </c>
      <c r="F255">
        <v>1</v>
      </c>
      <c r="G255">
        <v>5</v>
      </c>
      <c r="H255" t="s">
        <v>181</v>
      </c>
      <c r="I255" t="s">
        <v>32</v>
      </c>
      <c r="J255" s="10">
        <f>(C255-VLOOKUP(H255,Riders!$A$2:$E$7777,4,FALSE))/365</f>
        <v>27.567123287671233</v>
      </c>
      <c r="K255">
        <v>12</v>
      </c>
      <c r="L255">
        <v>2</v>
      </c>
      <c r="M255">
        <v>10.125</v>
      </c>
      <c r="N255" s="29">
        <f t="shared" si="3"/>
        <v>71.111111111111114</v>
      </c>
      <c r="O255">
        <v>13.1509999999999</v>
      </c>
      <c r="P255">
        <v>11.763999999999999</v>
      </c>
      <c r="Q255">
        <v>20.51</v>
      </c>
      <c r="R255">
        <v>4.3730000000000002</v>
      </c>
      <c r="S255">
        <v>1</v>
      </c>
      <c r="T255" t="s">
        <v>1162</v>
      </c>
    </row>
    <row r="256" spans="1:20">
      <c r="A256" t="s">
        <v>223</v>
      </c>
      <c r="B256">
        <v>2019</v>
      </c>
      <c r="C256" s="9">
        <v>43485</v>
      </c>
      <c r="D256" t="s">
        <v>64</v>
      </c>
      <c r="E256" t="s">
        <v>536</v>
      </c>
      <c r="F256">
        <v>1</v>
      </c>
      <c r="G256">
        <v>6</v>
      </c>
      <c r="H256" t="s">
        <v>97</v>
      </c>
      <c r="I256" t="s">
        <v>26</v>
      </c>
      <c r="J256" s="10">
        <f>(C256-VLOOKUP(H256,Riders!$A$2:$E$7777,4,FALSE))/365</f>
        <v>21.772602739726029</v>
      </c>
      <c r="K256">
        <v>3</v>
      </c>
      <c r="L256">
        <v>1</v>
      </c>
      <c r="M256">
        <v>10.243</v>
      </c>
      <c r="N256" s="29">
        <f t="shared" si="3"/>
        <v>70.291906667968362</v>
      </c>
      <c r="O256">
        <v>9</v>
      </c>
      <c r="P256">
        <v>16.661999999999999</v>
      </c>
      <c r="Q256">
        <v>29.978000000000002</v>
      </c>
      <c r="R256">
        <v>6.6580000000000004</v>
      </c>
      <c r="S256">
        <v>2</v>
      </c>
      <c r="T256" t="s">
        <v>1162</v>
      </c>
    </row>
    <row r="257" spans="1:20">
      <c r="A257" t="s">
        <v>223</v>
      </c>
      <c r="B257">
        <v>2019</v>
      </c>
      <c r="C257" s="9">
        <v>43485</v>
      </c>
      <c r="D257" t="s">
        <v>64</v>
      </c>
      <c r="E257" t="s">
        <v>536</v>
      </c>
      <c r="F257">
        <v>1</v>
      </c>
      <c r="G257">
        <v>6</v>
      </c>
      <c r="H257" t="s">
        <v>211</v>
      </c>
      <c r="I257" t="s">
        <v>40</v>
      </c>
      <c r="J257" s="10">
        <f>(C257-VLOOKUP(H257,Riders!$A$2:$E$7777,4,FALSE))/365</f>
        <v>27.668493150684931</v>
      </c>
      <c r="K257">
        <v>11</v>
      </c>
      <c r="L257">
        <v>2</v>
      </c>
      <c r="M257">
        <v>10.327999999999999</v>
      </c>
      <c r="N257" s="29">
        <f t="shared" si="3"/>
        <v>69.713400464756006</v>
      </c>
      <c r="O257">
        <v>15.754</v>
      </c>
      <c r="P257">
        <v>14.885</v>
      </c>
      <c r="Q257">
        <v>22.879000000000001</v>
      </c>
      <c r="R257">
        <v>3.9969999999999999</v>
      </c>
      <c r="S257">
        <v>1</v>
      </c>
      <c r="T257" t="s">
        <v>1162</v>
      </c>
    </row>
    <row r="258" spans="1:20">
      <c r="A258" t="s">
        <v>223</v>
      </c>
      <c r="B258">
        <v>2019</v>
      </c>
      <c r="C258" s="9">
        <v>43485</v>
      </c>
      <c r="D258" t="s">
        <v>64</v>
      </c>
      <c r="E258" t="s">
        <v>536</v>
      </c>
      <c r="F258">
        <v>1</v>
      </c>
      <c r="G258">
        <v>7</v>
      </c>
      <c r="H258" t="s">
        <v>255</v>
      </c>
      <c r="I258" t="s">
        <v>30</v>
      </c>
      <c r="J258" s="10">
        <f>(C258-VLOOKUP(H258,Riders!$A$2:$E$7777,4,FALSE))/365</f>
        <v>29.065753424657533</v>
      </c>
      <c r="K258">
        <v>8</v>
      </c>
      <c r="L258">
        <v>1</v>
      </c>
      <c r="M258">
        <v>10.284000000000001</v>
      </c>
      <c r="N258" s="29">
        <f t="shared" si="3"/>
        <v>70.01166861143524</v>
      </c>
      <c r="O258">
        <v>18.491</v>
      </c>
      <c r="P258">
        <v>21.61</v>
      </c>
      <c r="Q258">
        <v>29.622</v>
      </c>
      <c r="R258">
        <v>4.0060000000000002</v>
      </c>
      <c r="S258">
        <v>2</v>
      </c>
      <c r="T258" t="s">
        <v>1162</v>
      </c>
    </row>
    <row r="259" spans="1:20">
      <c r="A259" t="s">
        <v>223</v>
      </c>
      <c r="B259">
        <v>2019</v>
      </c>
      <c r="C259" s="9">
        <v>43485</v>
      </c>
      <c r="D259" t="s">
        <v>64</v>
      </c>
      <c r="E259" t="s">
        <v>536</v>
      </c>
      <c r="F259">
        <v>1</v>
      </c>
      <c r="G259">
        <v>7</v>
      </c>
      <c r="H259" t="s">
        <v>1998</v>
      </c>
      <c r="I259" t="s">
        <v>26</v>
      </c>
      <c r="J259" s="10">
        <f>(C259-VLOOKUP(H259,Riders!$A$2:$E$7777,4,FALSE))/365</f>
        <v>33.991780821917807</v>
      </c>
      <c r="K259">
        <v>9</v>
      </c>
      <c r="L259">
        <v>2</v>
      </c>
      <c r="M259">
        <v>10.375</v>
      </c>
      <c r="N259" s="29">
        <f t="shared" ref="N259:N322" si="4">IF(OR(M259="REL",M259="",M259="DNS",M259="DSQ"),"",3.6*200/M259)</f>
        <v>69.397590361445779</v>
      </c>
      <c r="O259">
        <v>20.073999999999899</v>
      </c>
      <c r="P259">
        <v>18.471</v>
      </c>
      <c r="Q259">
        <v>26.931000000000001</v>
      </c>
      <c r="R259">
        <v>4.2300000000000004</v>
      </c>
      <c r="S259">
        <v>1</v>
      </c>
      <c r="T259" t="s">
        <v>1162</v>
      </c>
    </row>
    <row r="260" spans="1:20">
      <c r="A260" t="s">
        <v>223</v>
      </c>
      <c r="B260">
        <v>2019</v>
      </c>
      <c r="C260" s="9">
        <v>43485</v>
      </c>
      <c r="D260" t="s">
        <v>64</v>
      </c>
      <c r="E260" t="s">
        <v>536</v>
      </c>
      <c r="F260">
        <v>1</v>
      </c>
      <c r="G260">
        <v>8</v>
      </c>
      <c r="H260" t="s">
        <v>199</v>
      </c>
      <c r="I260" t="s">
        <v>37</v>
      </c>
      <c r="J260" s="10">
        <f>(C260-VLOOKUP(H260,Riders!$A$2:$E$7777,4,FALSE))/365</f>
        <v>24.224657534246575</v>
      </c>
      <c r="K260">
        <v>7</v>
      </c>
      <c r="L260">
        <v>1</v>
      </c>
      <c r="M260">
        <v>10.346</v>
      </c>
      <c r="N260" s="29">
        <f t="shared" si="4"/>
        <v>69.592112893872027</v>
      </c>
      <c r="O260">
        <v>18.068999999999999</v>
      </c>
      <c r="P260">
        <v>20.780999999999999</v>
      </c>
      <c r="Q260">
        <v>30.843</v>
      </c>
      <c r="R260">
        <v>5.0309999999999997</v>
      </c>
      <c r="S260">
        <v>1</v>
      </c>
      <c r="T260" t="s">
        <v>1162</v>
      </c>
    </row>
    <row r="261" spans="1:20">
      <c r="A261" t="s">
        <v>223</v>
      </c>
      <c r="B261">
        <v>2019</v>
      </c>
      <c r="C261" s="9">
        <v>43485</v>
      </c>
      <c r="D261" t="s">
        <v>64</v>
      </c>
      <c r="E261" t="s">
        <v>536</v>
      </c>
      <c r="F261">
        <v>1</v>
      </c>
      <c r="G261">
        <v>8</v>
      </c>
      <c r="H261" t="s">
        <v>169</v>
      </c>
      <c r="I261" t="s">
        <v>80</v>
      </c>
      <c r="J261" s="10">
        <f>(C261-VLOOKUP(H261,Riders!$A$2:$E$7777,4,FALSE))/365</f>
        <v>28.56986301369863</v>
      </c>
      <c r="K261">
        <v>10</v>
      </c>
      <c r="L261">
        <v>2</v>
      </c>
      <c r="M261">
        <v>10.37</v>
      </c>
      <c r="N261" s="29">
        <f t="shared" si="4"/>
        <v>69.431051108968177</v>
      </c>
      <c r="O261">
        <v>12.665999999999899</v>
      </c>
      <c r="P261">
        <v>11.801</v>
      </c>
      <c r="Q261">
        <v>22.643000000000001</v>
      </c>
      <c r="R261">
        <v>5.4210000000000003</v>
      </c>
      <c r="S261">
        <v>2</v>
      </c>
      <c r="T261" t="s">
        <v>1162</v>
      </c>
    </row>
    <row r="262" spans="1:20">
      <c r="A262" t="s">
        <v>223</v>
      </c>
      <c r="B262">
        <v>2019</v>
      </c>
      <c r="C262" s="9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 s="10">
        <f>(C262-VLOOKUP(H262,Riders!$A$2:$E$7777,4,FALSE))/365</f>
        <v>23.520547945205479</v>
      </c>
      <c r="K262">
        <v>2</v>
      </c>
      <c r="L262">
        <v>1</v>
      </c>
      <c r="M262">
        <v>10.205</v>
      </c>
      <c r="N262" s="29">
        <f t="shared" si="4"/>
        <v>70.553650171484563</v>
      </c>
      <c r="O262">
        <v>27.131999999999898</v>
      </c>
      <c r="P262">
        <v>27.917000000000002</v>
      </c>
      <c r="Q262">
        <v>32.984999999999999</v>
      </c>
      <c r="R262">
        <v>2.5339999999999998</v>
      </c>
      <c r="S262">
        <v>1</v>
      </c>
      <c r="T262" t="s">
        <v>1162</v>
      </c>
    </row>
    <row r="263" spans="1:20">
      <c r="A263" t="s">
        <v>223</v>
      </c>
      <c r="B263">
        <v>2019</v>
      </c>
      <c r="C263" s="9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 s="10">
        <f>(C263-VLOOKUP(H263,Riders!$A$2:$E$7777,4,FALSE))/365</f>
        <v>24.224657534246575</v>
      </c>
      <c r="K263">
        <v>7</v>
      </c>
      <c r="L263">
        <v>2</v>
      </c>
      <c r="M263">
        <v>10.427</v>
      </c>
      <c r="N263" s="29">
        <f t="shared" si="4"/>
        <v>69.051500911096198</v>
      </c>
      <c r="O263">
        <v>20.780999999999999</v>
      </c>
      <c r="P263">
        <v>19.745000000000001</v>
      </c>
      <c r="Q263">
        <v>28.559000000000001</v>
      </c>
      <c r="R263">
        <v>4.407</v>
      </c>
      <c r="S263">
        <v>2</v>
      </c>
      <c r="T263" t="s">
        <v>1162</v>
      </c>
    </row>
    <row r="264" spans="1:20">
      <c r="A264" t="s">
        <v>223</v>
      </c>
      <c r="B264">
        <v>2019</v>
      </c>
      <c r="C264" s="9">
        <v>43485</v>
      </c>
      <c r="D264" t="s">
        <v>64</v>
      </c>
      <c r="E264" t="s">
        <v>537</v>
      </c>
      <c r="F264">
        <v>1</v>
      </c>
      <c r="G264">
        <v>2</v>
      </c>
      <c r="H264" t="s">
        <v>240</v>
      </c>
      <c r="I264" t="s">
        <v>100</v>
      </c>
      <c r="J264" s="10">
        <f>(C264-VLOOKUP(H264,Riders!$A$2:$E$7777,4,FALSE))/365</f>
        <v>25.898630136986302</v>
      </c>
      <c r="K264">
        <v>1</v>
      </c>
      <c r="L264">
        <v>1</v>
      </c>
      <c r="M264">
        <v>10.4</v>
      </c>
      <c r="N264" s="29">
        <f t="shared" si="4"/>
        <v>69.230769230769226</v>
      </c>
      <c r="O264">
        <v>25.035999999999898</v>
      </c>
      <c r="P264">
        <v>26.603999999999999</v>
      </c>
      <c r="Q264">
        <v>33.561999999999998</v>
      </c>
      <c r="R264">
        <v>3.4790000000000001</v>
      </c>
      <c r="S264">
        <v>1</v>
      </c>
      <c r="T264" t="s">
        <v>1162</v>
      </c>
    </row>
    <row r="265" spans="1:20">
      <c r="A265" t="s">
        <v>223</v>
      </c>
      <c r="B265">
        <v>2019</v>
      </c>
      <c r="C265" s="9">
        <v>43485</v>
      </c>
      <c r="D265" t="s">
        <v>64</v>
      </c>
      <c r="E265" t="s">
        <v>537</v>
      </c>
      <c r="F265">
        <v>1</v>
      </c>
      <c r="G265">
        <v>2</v>
      </c>
      <c r="H265" t="s">
        <v>255</v>
      </c>
      <c r="I265" t="s">
        <v>30</v>
      </c>
      <c r="J265" s="10">
        <f>(C265-VLOOKUP(H265,Riders!$A$2:$E$7777,4,FALSE))/365</f>
        <v>29.065753424657533</v>
      </c>
      <c r="K265">
        <v>8</v>
      </c>
      <c r="L265">
        <v>2</v>
      </c>
      <c r="M265">
        <v>10.776</v>
      </c>
      <c r="N265" s="29">
        <f t="shared" si="4"/>
        <v>66.815144766147</v>
      </c>
      <c r="O265">
        <v>21.61</v>
      </c>
      <c r="P265">
        <v>20.927</v>
      </c>
      <c r="Q265">
        <v>28.344999999999999</v>
      </c>
      <c r="R265">
        <v>3.7090000000000001</v>
      </c>
      <c r="S265">
        <v>2</v>
      </c>
      <c r="T265" t="s">
        <v>1162</v>
      </c>
    </row>
    <row r="266" spans="1:20">
      <c r="A266" t="s">
        <v>223</v>
      </c>
      <c r="B266">
        <v>2019</v>
      </c>
      <c r="C266" s="9">
        <v>43485</v>
      </c>
      <c r="D266" t="s">
        <v>64</v>
      </c>
      <c r="E266" t="s">
        <v>537</v>
      </c>
      <c r="F266">
        <v>1</v>
      </c>
      <c r="G266">
        <v>3</v>
      </c>
      <c r="H266" t="s">
        <v>97</v>
      </c>
      <c r="I266" t="s">
        <v>26</v>
      </c>
      <c r="J266" s="10">
        <f>(C266-VLOOKUP(H266,Riders!$A$2:$E$7777,4,FALSE))/365</f>
        <v>21.772602739726029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16.661999999999999</v>
      </c>
      <c r="P266">
        <v>22.117000000000001</v>
      </c>
      <c r="Q266">
        <v>33.289000000000001</v>
      </c>
      <c r="R266">
        <v>5.5860000000000003</v>
      </c>
      <c r="S266">
        <v>2</v>
      </c>
      <c r="T266" t="s">
        <v>1162</v>
      </c>
    </row>
    <row r="267" spans="1:20">
      <c r="A267" t="s">
        <v>223</v>
      </c>
      <c r="B267">
        <v>2019</v>
      </c>
      <c r="C267" s="9">
        <v>43485</v>
      </c>
      <c r="D267" t="s">
        <v>64</v>
      </c>
      <c r="E267" t="s">
        <v>537</v>
      </c>
      <c r="F267">
        <v>1</v>
      </c>
      <c r="G267">
        <v>3</v>
      </c>
      <c r="H267" t="s">
        <v>284</v>
      </c>
      <c r="I267" t="s">
        <v>100</v>
      </c>
      <c r="J267" s="10">
        <f>(C267-VLOOKUP(H267,Riders!$A$2:$E$7777,4,FALSE))/365</f>
        <v>25.021917808219179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17.128</v>
      </c>
      <c r="Q267">
        <v>27.158000000000001</v>
      </c>
      <c r="R267">
        <v>5.0149999999999997</v>
      </c>
      <c r="S267">
        <v>1</v>
      </c>
      <c r="T267" t="s">
        <v>1162</v>
      </c>
    </row>
    <row r="268" spans="1:20">
      <c r="A268" t="s">
        <v>223</v>
      </c>
      <c r="B268">
        <v>2019</v>
      </c>
      <c r="C268" s="9">
        <v>43485</v>
      </c>
      <c r="D268" t="s">
        <v>64</v>
      </c>
      <c r="E268" t="s">
        <v>537</v>
      </c>
      <c r="F268">
        <v>1</v>
      </c>
      <c r="G268">
        <v>4</v>
      </c>
      <c r="H268" t="s">
        <v>904</v>
      </c>
      <c r="I268" t="s">
        <v>33</v>
      </c>
      <c r="J268" s="10">
        <f>(C268-VLOOKUP(H268,Riders!$A$2:$E$7777,4,FALSE))/365</f>
        <v>27.936986301369863</v>
      </c>
      <c r="K268">
        <v>4</v>
      </c>
      <c r="L268">
        <v>2</v>
      </c>
      <c r="M268">
        <v>10.256</v>
      </c>
      <c r="N268" s="29">
        <f t="shared" si="4"/>
        <v>70.20280811232449</v>
      </c>
      <c r="O268">
        <v>13.638999999999999</v>
      </c>
      <c r="P268">
        <v>16.271000000000001</v>
      </c>
      <c r="Q268">
        <v>25.631</v>
      </c>
      <c r="R268">
        <v>4.68</v>
      </c>
      <c r="S268">
        <v>1</v>
      </c>
      <c r="T268" t="s">
        <v>1162</v>
      </c>
    </row>
    <row r="269" spans="1:20">
      <c r="A269" t="s">
        <v>223</v>
      </c>
      <c r="B269">
        <v>2019</v>
      </c>
      <c r="C269" s="9">
        <v>43485</v>
      </c>
      <c r="D269" t="s">
        <v>64</v>
      </c>
      <c r="E269" t="s">
        <v>537</v>
      </c>
      <c r="F269">
        <v>1</v>
      </c>
      <c r="G269">
        <v>4</v>
      </c>
      <c r="H269" t="s">
        <v>127</v>
      </c>
      <c r="I269" t="s">
        <v>33</v>
      </c>
      <c r="J269" s="10">
        <f>(C269-VLOOKUP(H269,Riders!$A$2:$E$7777,4,FALSE))/365</f>
        <v>27.534246575342465</v>
      </c>
      <c r="K269">
        <v>6</v>
      </c>
      <c r="L269">
        <v>1</v>
      </c>
      <c r="M269">
        <v>10.052</v>
      </c>
      <c r="N269" s="29">
        <f t="shared" si="4"/>
        <v>71.627536808595309</v>
      </c>
      <c r="O269">
        <v>16.942999999999898</v>
      </c>
      <c r="P269">
        <v>22.788</v>
      </c>
      <c r="Q269">
        <v>30.818000000000001</v>
      </c>
      <c r="R269">
        <v>4.0149999999999997</v>
      </c>
      <c r="S269">
        <v>1</v>
      </c>
      <c r="T269" t="s">
        <v>1162</v>
      </c>
    </row>
    <row r="270" spans="1:20">
      <c r="A270" t="s">
        <v>223</v>
      </c>
      <c r="B270">
        <v>2019</v>
      </c>
      <c r="C270" s="9">
        <v>43485</v>
      </c>
      <c r="D270" t="s">
        <v>64</v>
      </c>
      <c r="E270" t="s">
        <v>537</v>
      </c>
      <c r="F270">
        <v>2</v>
      </c>
      <c r="G270">
        <v>1</v>
      </c>
      <c r="H270" t="s">
        <v>200</v>
      </c>
      <c r="I270" t="s">
        <v>44</v>
      </c>
      <c r="J270" s="10">
        <f>(C270-VLOOKUP(H270,Riders!$A$2:$E$7777,4,FALSE))/365</f>
        <v>23.520547945205479</v>
      </c>
      <c r="K270">
        <v>2</v>
      </c>
      <c r="L270">
        <v>1</v>
      </c>
      <c r="M270">
        <v>10.236000000000001</v>
      </c>
      <c r="N270" s="29">
        <f t="shared" si="4"/>
        <v>70.339976553341145</v>
      </c>
      <c r="O270">
        <v>27.917000000000002</v>
      </c>
      <c r="P270">
        <v>28.135000000000002</v>
      </c>
      <c r="Q270">
        <v>32.887</v>
      </c>
      <c r="R270">
        <v>2.3759999999999999</v>
      </c>
      <c r="S270">
        <v>1</v>
      </c>
      <c r="T270" t="s">
        <v>1162</v>
      </c>
    </row>
    <row r="271" spans="1:20">
      <c r="A271" t="s">
        <v>223</v>
      </c>
      <c r="B271">
        <v>2019</v>
      </c>
      <c r="C271" s="9">
        <v>43485</v>
      </c>
      <c r="D271" t="s">
        <v>64</v>
      </c>
      <c r="E271" t="s">
        <v>537</v>
      </c>
      <c r="F271">
        <v>2</v>
      </c>
      <c r="G271">
        <v>1</v>
      </c>
      <c r="H271" t="s">
        <v>199</v>
      </c>
      <c r="I271" t="s">
        <v>37</v>
      </c>
      <c r="J271" s="10">
        <f>(C271-VLOOKUP(H271,Riders!$A$2:$E$7777,4,FALSE))/365</f>
        <v>24.224657534246575</v>
      </c>
      <c r="K271">
        <v>7</v>
      </c>
      <c r="L271">
        <v>2</v>
      </c>
      <c r="M271">
        <v>10.302</v>
      </c>
      <c r="N271" s="29">
        <f t="shared" si="4"/>
        <v>69.889341875364011</v>
      </c>
      <c r="O271">
        <v>19.745000000000001</v>
      </c>
      <c r="P271">
        <v>19.032</v>
      </c>
      <c r="Q271">
        <v>26.856000000000002</v>
      </c>
      <c r="R271">
        <v>3.9119999999999999</v>
      </c>
      <c r="S271">
        <v>2</v>
      </c>
      <c r="T271" t="s">
        <v>1162</v>
      </c>
    </row>
    <row r="272" spans="1:20">
      <c r="A272" t="s">
        <v>223</v>
      </c>
      <c r="B272">
        <v>2019</v>
      </c>
      <c r="C272" s="9">
        <v>43485</v>
      </c>
      <c r="D272" t="s">
        <v>64</v>
      </c>
      <c r="E272" t="s">
        <v>537</v>
      </c>
      <c r="F272">
        <v>2</v>
      </c>
      <c r="G272">
        <v>2</v>
      </c>
      <c r="H272" t="s">
        <v>240</v>
      </c>
      <c r="I272" t="s">
        <v>100</v>
      </c>
      <c r="J272" s="10">
        <f>(C272-VLOOKUP(H272,Riders!$A$2:$E$7777,4,FALSE))/365</f>
        <v>25.898630136986302</v>
      </c>
      <c r="K272">
        <v>1</v>
      </c>
      <c r="L272">
        <v>1</v>
      </c>
      <c r="M272">
        <v>10.148</v>
      </c>
      <c r="N272" s="29">
        <f t="shared" si="4"/>
        <v>70.949940875049279</v>
      </c>
      <c r="O272">
        <v>26.603999999999999</v>
      </c>
      <c r="P272">
        <v>28.106999999999999</v>
      </c>
      <c r="Q272">
        <v>34.570999999999998</v>
      </c>
      <c r="R272">
        <v>3.2320000000000002</v>
      </c>
      <c r="S272">
        <v>1</v>
      </c>
      <c r="T272" t="s">
        <v>1162</v>
      </c>
    </row>
    <row r="273" spans="1:20">
      <c r="A273" t="s">
        <v>223</v>
      </c>
      <c r="B273">
        <v>2019</v>
      </c>
      <c r="C273" s="9">
        <v>43485</v>
      </c>
      <c r="D273" t="s">
        <v>64</v>
      </c>
      <c r="E273" t="s">
        <v>537</v>
      </c>
      <c r="F273">
        <v>2</v>
      </c>
      <c r="G273">
        <v>2</v>
      </c>
      <c r="H273" t="s">
        <v>255</v>
      </c>
      <c r="I273" t="s">
        <v>30</v>
      </c>
      <c r="J273" s="10">
        <f>(C273-VLOOKUP(H273,Riders!$A$2:$E$7777,4,FALSE))/365</f>
        <v>29.065753424657533</v>
      </c>
      <c r="K273">
        <v>8</v>
      </c>
      <c r="L273">
        <v>2</v>
      </c>
      <c r="M273">
        <v>10.815</v>
      </c>
      <c r="N273" s="29">
        <f t="shared" si="4"/>
        <v>66.574202496532592</v>
      </c>
      <c r="O273">
        <v>20.927</v>
      </c>
      <c r="P273">
        <v>21.986999999999998</v>
      </c>
      <c r="Q273">
        <v>28.497</v>
      </c>
      <c r="R273">
        <v>3.2549999999999999</v>
      </c>
      <c r="S273">
        <v>2</v>
      </c>
      <c r="T273" t="s">
        <v>1162</v>
      </c>
    </row>
    <row r="274" spans="1:20">
      <c r="A274" t="s">
        <v>223</v>
      </c>
      <c r="B274">
        <v>2019</v>
      </c>
      <c r="C274" s="9">
        <v>43485</v>
      </c>
      <c r="D274" t="s">
        <v>64</v>
      </c>
      <c r="E274" t="s">
        <v>537</v>
      </c>
      <c r="F274">
        <v>2</v>
      </c>
      <c r="G274">
        <v>3</v>
      </c>
      <c r="H274" t="s">
        <v>97</v>
      </c>
      <c r="I274" t="s">
        <v>26</v>
      </c>
      <c r="J274" s="10">
        <f>(C274-VLOOKUP(H274,Riders!$A$2:$E$7777,4,FALSE))/365</f>
        <v>21.772602739726029</v>
      </c>
      <c r="K274">
        <v>3</v>
      </c>
      <c r="L274">
        <v>2</v>
      </c>
      <c r="M274">
        <v>10.407999999999999</v>
      </c>
      <c r="N274" s="29">
        <f t="shared" si="4"/>
        <v>69.177555726364332</v>
      </c>
      <c r="O274">
        <v>22.117000000000001</v>
      </c>
      <c r="P274">
        <v>22.015999999999998</v>
      </c>
      <c r="Q274">
        <v>30.344000000000001</v>
      </c>
      <c r="R274">
        <v>4.1639999999999997</v>
      </c>
      <c r="S274">
        <v>1</v>
      </c>
      <c r="T274" t="s">
        <v>1162</v>
      </c>
    </row>
    <row r="275" spans="1:20">
      <c r="A275" t="s">
        <v>223</v>
      </c>
      <c r="B275">
        <v>2019</v>
      </c>
      <c r="C275" s="9">
        <v>43485</v>
      </c>
      <c r="D275" t="s">
        <v>64</v>
      </c>
      <c r="E275" t="s">
        <v>537</v>
      </c>
      <c r="F275">
        <v>2</v>
      </c>
      <c r="G275">
        <v>3</v>
      </c>
      <c r="H275" t="s">
        <v>284</v>
      </c>
      <c r="I275" t="s">
        <v>100</v>
      </c>
      <c r="J275" s="10">
        <f>(C275-VLOOKUP(H275,Riders!$A$2:$E$7777,4,FALSE))/365</f>
        <v>25.021917808219179</v>
      </c>
      <c r="K275">
        <v>5</v>
      </c>
      <c r="L275">
        <v>1</v>
      </c>
      <c r="M275">
        <v>10.314</v>
      </c>
      <c r="N275" s="29">
        <f t="shared" si="4"/>
        <v>69.808027923211171</v>
      </c>
      <c r="O275">
        <v>17.128</v>
      </c>
      <c r="P275">
        <v>20.971999999999898</v>
      </c>
      <c r="Q275">
        <v>28.815999999999999</v>
      </c>
      <c r="R275">
        <v>3.9220000000000002</v>
      </c>
      <c r="S275">
        <v>1</v>
      </c>
      <c r="T275" t="s">
        <v>1162</v>
      </c>
    </row>
    <row r="276" spans="1:20">
      <c r="A276" t="s">
        <v>223</v>
      </c>
      <c r="B276">
        <v>2019</v>
      </c>
      <c r="C276" s="9">
        <v>43485</v>
      </c>
      <c r="D276" t="s">
        <v>64</v>
      </c>
      <c r="E276" t="s">
        <v>537</v>
      </c>
      <c r="F276">
        <v>2</v>
      </c>
      <c r="G276">
        <v>4</v>
      </c>
      <c r="H276" t="s">
        <v>904</v>
      </c>
      <c r="I276" t="s">
        <v>33</v>
      </c>
      <c r="J276" s="10">
        <f>(C276-VLOOKUP(H276,Riders!$A$2:$E$7777,4,FALSE))/365</f>
        <v>27.936986301369863</v>
      </c>
      <c r="K276">
        <v>4</v>
      </c>
      <c r="L276">
        <v>1</v>
      </c>
      <c r="M276">
        <v>10.048</v>
      </c>
      <c r="N276" s="29">
        <f t="shared" si="4"/>
        <v>71.656050955414017</v>
      </c>
      <c r="O276">
        <v>16.271000000000001</v>
      </c>
      <c r="P276">
        <v>20.513000000000002</v>
      </c>
      <c r="Q276">
        <v>28.053000000000001</v>
      </c>
      <c r="R276">
        <v>3.77</v>
      </c>
      <c r="S276">
        <v>2</v>
      </c>
      <c r="T276" t="s">
        <v>1162</v>
      </c>
    </row>
    <row r="277" spans="1:20">
      <c r="A277" t="s">
        <v>223</v>
      </c>
      <c r="B277">
        <v>2019</v>
      </c>
      <c r="C277" s="9">
        <v>43485</v>
      </c>
      <c r="D277" t="s">
        <v>64</v>
      </c>
      <c r="E277" t="s">
        <v>537</v>
      </c>
      <c r="F277">
        <v>2</v>
      </c>
      <c r="G277">
        <v>4</v>
      </c>
      <c r="H277" t="s">
        <v>127</v>
      </c>
      <c r="I277" t="s">
        <v>33</v>
      </c>
      <c r="J277" s="10">
        <f>(C277-VLOOKUP(H277,Riders!$A$2:$E$7777,4,FALSE))/365</f>
        <v>27.534246575342465</v>
      </c>
      <c r="K277">
        <v>6</v>
      </c>
      <c r="L277">
        <v>2</v>
      </c>
      <c r="M277">
        <v>10.083</v>
      </c>
      <c r="N277" s="29">
        <f t="shared" si="4"/>
        <v>71.407319250223154</v>
      </c>
      <c r="O277">
        <v>22.788</v>
      </c>
      <c r="P277">
        <v>20.916</v>
      </c>
      <c r="Q277">
        <v>27.972000000000001</v>
      </c>
      <c r="R277">
        <v>3.528</v>
      </c>
      <c r="S277">
        <v>1</v>
      </c>
      <c r="T277" t="s">
        <v>1162</v>
      </c>
    </row>
    <row r="278" spans="1:20">
      <c r="A278" t="s">
        <v>223</v>
      </c>
      <c r="B278">
        <v>2019</v>
      </c>
      <c r="C278" s="9">
        <v>43485</v>
      </c>
      <c r="D278" t="s">
        <v>64</v>
      </c>
      <c r="E278" t="s">
        <v>537</v>
      </c>
      <c r="F278">
        <v>3</v>
      </c>
      <c r="G278">
        <v>3</v>
      </c>
      <c r="H278" t="s">
        <v>97</v>
      </c>
      <c r="I278" t="s">
        <v>26</v>
      </c>
      <c r="J278" s="10">
        <f>(C278-VLOOKUP(H278,Riders!$A$2:$E$7777,4,FALSE))/365</f>
        <v>21.772602739726029</v>
      </c>
      <c r="K278">
        <v>3</v>
      </c>
      <c r="L278">
        <v>1</v>
      </c>
      <c r="M278">
        <v>10.420999999999999</v>
      </c>
      <c r="N278" s="29">
        <f t="shared" si="4"/>
        <v>69.091258036656754</v>
      </c>
      <c r="O278">
        <v>22.015999999999998</v>
      </c>
      <c r="P278">
        <v>24.26</v>
      </c>
      <c r="Q278">
        <v>31.902000000000001</v>
      </c>
      <c r="R278">
        <v>3.8210000000000002</v>
      </c>
      <c r="S278">
        <v>1</v>
      </c>
      <c r="T278" t="s">
        <v>1162</v>
      </c>
    </row>
    <row r="279" spans="1:20">
      <c r="A279" t="s">
        <v>223</v>
      </c>
      <c r="B279">
        <v>2019</v>
      </c>
      <c r="C279" s="9">
        <v>43485</v>
      </c>
      <c r="D279" t="s">
        <v>64</v>
      </c>
      <c r="E279" t="s">
        <v>537</v>
      </c>
      <c r="F279">
        <v>3</v>
      </c>
      <c r="G279">
        <v>3</v>
      </c>
      <c r="H279" t="s">
        <v>284</v>
      </c>
      <c r="I279" t="s">
        <v>100</v>
      </c>
      <c r="J279" s="10">
        <f>(C279-VLOOKUP(H279,Riders!$A$2:$E$7777,4,FALSE))/365</f>
        <v>25.021917808219179</v>
      </c>
      <c r="K279">
        <v>5</v>
      </c>
      <c r="L279">
        <v>2</v>
      </c>
      <c r="M279">
        <v>10.433</v>
      </c>
      <c r="N279" s="29">
        <f t="shared" si="4"/>
        <v>69.011789514041979</v>
      </c>
      <c r="O279">
        <v>20.971999999999898</v>
      </c>
      <c r="P279">
        <v>20.158999999999999</v>
      </c>
      <c r="Q279">
        <v>27.433</v>
      </c>
      <c r="R279">
        <v>3.637</v>
      </c>
      <c r="S279">
        <v>2</v>
      </c>
      <c r="T279" t="s">
        <v>1162</v>
      </c>
    </row>
    <row r="280" spans="1:20">
      <c r="A280" t="s">
        <v>223</v>
      </c>
      <c r="B280">
        <v>2019</v>
      </c>
      <c r="C280" s="9">
        <v>43485</v>
      </c>
      <c r="D280" t="s">
        <v>64</v>
      </c>
      <c r="E280" t="s">
        <v>537</v>
      </c>
      <c r="F280">
        <v>3</v>
      </c>
      <c r="G280">
        <v>4</v>
      </c>
      <c r="H280" t="s">
        <v>904</v>
      </c>
      <c r="I280" t="s">
        <v>33</v>
      </c>
      <c r="J280" s="10">
        <f>(C280-VLOOKUP(H280,Riders!$A$2:$E$7777,4,FALSE))/365</f>
        <v>27.936986301369863</v>
      </c>
      <c r="K280">
        <v>4</v>
      </c>
      <c r="L280">
        <v>1</v>
      </c>
      <c r="M280">
        <v>10.555</v>
      </c>
      <c r="N280" s="29">
        <f t="shared" si="4"/>
        <v>68.214116532449083</v>
      </c>
      <c r="O280">
        <v>20.513000000000002</v>
      </c>
      <c r="P280">
        <v>22.654</v>
      </c>
      <c r="Q280">
        <v>29.6</v>
      </c>
      <c r="R280">
        <v>3.4729999999999999</v>
      </c>
      <c r="S280">
        <v>2</v>
      </c>
      <c r="T280" t="s">
        <v>1162</v>
      </c>
    </row>
    <row r="281" spans="1:20">
      <c r="A281" t="s">
        <v>223</v>
      </c>
      <c r="B281">
        <v>2019</v>
      </c>
      <c r="C281" s="9">
        <v>43485</v>
      </c>
      <c r="D281" t="s">
        <v>64</v>
      </c>
      <c r="E281" t="s">
        <v>537</v>
      </c>
      <c r="F281">
        <v>3</v>
      </c>
      <c r="G281">
        <v>4</v>
      </c>
      <c r="H281" t="s">
        <v>127</v>
      </c>
      <c r="I281" t="s">
        <v>33</v>
      </c>
      <c r="J281" s="10">
        <f>(C281-VLOOKUP(H281,Riders!$A$2:$E$7777,4,FALSE))/365</f>
        <v>27.534246575342465</v>
      </c>
      <c r="K281">
        <v>6</v>
      </c>
      <c r="L281">
        <v>2</v>
      </c>
      <c r="M281">
        <v>10.935</v>
      </c>
      <c r="N281" s="29">
        <f t="shared" si="4"/>
        <v>65.843621399176953</v>
      </c>
      <c r="O281">
        <v>20.916</v>
      </c>
      <c r="P281">
        <v>20.045000000000002</v>
      </c>
      <c r="Q281">
        <v>26.617000000000001</v>
      </c>
      <c r="R281">
        <v>3.286</v>
      </c>
      <c r="S281">
        <v>1</v>
      </c>
      <c r="T281" t="s">
        <v>1162</v>
      </c>
    </row>
    <row r="282" spans="1:20">
      <c r="A282" t="s">
        <v>223</v>
      </c>
      <c r="B282">
        <v>2019</v>
      </c>
      <c r="C282" s="9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 s="10">
        <f>(C282-VLOOKUP(H282,Riders!$A$2:$E$7777,4,FALSE))/365</f>
        <v>23.520547945205479</v>
      </c>
      <c r="K282">
        <v>2</v>
      </c>
      <c r="L282">
        <v>1</v>
      </c>
      <c r="M282">
        <v>10.132</v>
      </c>
      <c r="N282" s="29">
        <f t="shared" si="4"/>
        <v>71.061981839715756</v>
      </c>
      <c r="O282">
        <v>28.135000000000002</v>
      </c>
      <c r="P282">
        <v>28.733999999999899</v>
      </c>
      <c r="Q282">
        <v>33.345999999999997</v>
      </c>
      <c r="R282">
        <v>2.306</v>
      </c>
      <c r="S282">
        <v>1</v>
      </c>
      <c r="T282" t="s">
        <v>1162</v>
      </c>
    </row>
    <row r="283" spans="1:20">
      <c r="A283" t="s">
        <v>223</v>
      </c>
      <c r="B283">
        <v>2019</v>
      </c>
      <c r="C283" s="9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 s="10">
        <f>(C283-VLOOKUP(H283,Riders!$A$2:$E$7777,4,FALSE))/365</f>
        <v>27.936986301369863</v>
      </c>
      <c r="K283">
        <v>4</v>
      </c>
      <c r="L283">
        <v>2</v>
      </c>
      <c r="M283">
        <v>10.148</v>
      </c>
      <c r="N283" s="29">
        <f t="shared" si="4"/>
        <v>70.949940875049279</v>
      </c>
      <c r="O283">
        <v>22.654</v>
      </c>
      <c r="P283">
        <v>22.13</v>
      </c>
      <c r="Q283">
        <v>28.62</v>
      </c>
      <c r="R283">
        <v>3.2450000000000001</v>
      </c>
      <c r="S283">
        <v>2</v>
      </c>
      <c r="T283" t="s">
        <v>1162</v>
      </c>
    </row>
    <row r="284" spans="1:20">
      <c r="A284" t="s">
        <v>223</v>
      </c>
      <c r="B284">
        <v>2019</v>
      </c>
      <c r="C284" s="9">
        <v>43485</v>
      </c>
      <c r="D284" t="s">
        <v>64</v>
      </c>
      <c r="E284" t="s">
        <v>538</v>
      </c>
      <c r="F284">
        <v>1</v>
      </c>
      <c r="G284">
        <v>2</v>
      </c>
      <c r="H284" t="s">
        <v>240</v>
      </c>
      <c r="I284" t="s">
        <v>100</v>
      </c>
      <c r="J284" s="10">
        <f>(C284-VLOOKUP(H284,Riders!$A$2:$E$7777,4,FALSE))/365</f>
        <v>25.898630136986302</v>
      </c>
      <c r="K284">
        <v>1</v>
      </c>
      <c r="L284">
        <v>1</v>
      </c>
      <c r="M284">
        <v>10.361000000000001</v>
      </c>
      <c r="N284" s="29">
        <f t="shared" si="4"/>
        <v>69.491361837660449</v>
      </c>
      <c r="O284">
        <v>28.106999999999999</v>
      </c>
      <c r="P284">
        <v>29.315000000000001</v>
      </c>
      <c r="Q284">
        <v>35.445</v>
      </c>
      <c r="R284">
        <v>3.0649999999999999</v>
      </c>
      <c r="S284">
        <v>1</v>
      </c>
      <c r="T284" t="s">
        <v>1162</v>
      </c>
    </row>
    <row r="285" spans="1:20">
      <c r="A285" t="s">
        <v>223</v>
      </c>
      <c r="B285">
        <v>2019</v>
      </c>
      <c r="C285" s="9">
        <v>43485</v>
      </c>
      <c r="D285" t="s">
        <v>64</v>
      </c>
      <c r="E285" t="s">
        <v>538</v>
      </c>
      <c r="F285">
        <v>1</v>
      </c>
      <c r="G285">
        <v>2</v>
      </c>
      <c r="H285" t="s">
        <v>97</v>
      </c>
      <c r="I285" t="s">
        <v>26</v>
      </c>
      <c r="J285" s="10">
        <f>(C285-VLOOKUP(H285,Riders!$A$2:$E$7777,4,FALSE))/365</f>
        <v>21.772602739726029</v>
      </c>
      <c r="K285">
        <v>3</v>
      </c>
      <c r="L285">
        <v>2</v>
      </c>
      <c r="M285">
        <v>10.407999999999999</v>
      </c>
      <c r="N285" s="29">
        <f t="shared" si="4"/>
        <v>69.177555726364332</v>
      </c>
      <c r="O285">
        <v>24.26</v>
      </c>
      <c r="P285">
        <v>23.599</v>
      </c>
      <c r="Q285">
        <v>30.681000000000001</v>
      </c>
      <c r="R285">
        <v>3.5409999999999999</v>
      </c>
      <c r="S285">
        <v>2</v>
      </c>
      <c r="T285" t="s">
        <v>1162</v>
      </c>
    </row>
    <row r="286" spans="1:20">
      <c r="A286" t="s">
        <v>223</v>
      </c>
      <c r="B286">
        <v>2019</v>
      </c>
      <c r="C286" s="9">
        <v>43485</v>
      </c>
      <c r="D286" t="s">
        <v>64</v>
      </c>
      <c r="E286" t="s">
        <v>538</v>
      </c>
      <c r="F286">
        <v>2</v>
      </c>
      <c r="G286">
        <v>1</v>
      </c>
      <c r="H286" t="s">
        <v>200</v>
      </c>
      <c r="I286" t="s">
        <v>44</v>
      </c>
      <c r="J286" s="10">
        <f>(C286-VLOOKUP(H286,Riders!$A$2:$E$7777,4,FALSE))/365</f>
        <v>23.520547945205479</v>
      </c>
      <c r="K286">
        <v>2</v>
      </c>
      <c r="L286">
        <v>1</v>
      </c>
      <c r="M286">
        <v>10.355</v>
      </c>
      <c r="N286" s="29">
        <f t="shared" si="4"/>
        <v>69.531627233220661</v>
      </c>
      <c r="O286">
        <v>28.733999999999899</v>
      </c>
      <c r="P286">
        <v>29.212</v>
      </c>
      <c r="Q286">
        <v>33.704000000000001</v>
      </c>
      <c r="R286">
        <v>2.246</v>
      </c>
      <c r="S286">
        <v>1</v>
      </c>
      <c r="T286" t="s">
        <v>1162</v>
      </c>
    </row>
    <row r="287" spans="1:20">
      <c r="A287" t="s">
        <v>223</v>
      </c>
      <c r="B287">
        <v>2019</v>
      </c>
      <c r="C287" s="9">
        <v>43485</v>
      </c>
      <c r="D287" t="s">
        <v>64</v>
      </c>
      <c r="E287" t="s">
        <v>538</v>
      </c>
      <c r="F287">
        <v>2</v>
      </c>
      <c r="G287">
        <v>1</v>
      </c>
      <c r="H287" t="s">
        <v>904</v>
      </c>
      <c r="I287" t="s">
        <v>33</v>
      </c>
      <c r="J287" s="10">
        <f>(C287-VLOOKUP(H287,Riders!$A$2:$E$7777,4,FALSE))/365</f>
        <v>27.936986301369863</v>
      </c>
      <c r="K287">
        <v>4</v>
      </c>
      <c r="L287">
        <v>2</v>
      </c>
      <c r="M287">
        <v>10.369</v>
      </c>
      <c r="N287" s="29">
        <f t="shared" si="4"/>
        <v>69.437747130870861</v>
      </c>
      <c r="O287">
        <v>22.13</v>
      </c>
      <c r="P287">
        <v>21.765000000000001</v>
      </c>
      <c r="Q287">
        <v>27.911000000000001</v>
      </c>
      <c r="R287">
        <v>3.073</v>
      </c>
      <c r="S287">
        <v>2</v>
      </c>
      <c r="T287" t="s">
        <v>1162</v>
      </c>
    </row>
    <row r="288" spans="1:20">
      <c r="A288" t="s">
        <v>223</v>
      </c>
      <c r="B288">
        <v>2019</v>
      </c>
      <c r="C288" s="9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 s="10">
        <f>(C288-VLOOKUP(H288,Riders!$A$2:$E$7777,4,FALSE))/365</f>
        <v>25.898630136986302</v>
      </c>
      <c r="K288">
        <v>1</v>
      </c>
      <c r="L288">
        <v>1</v>
      </c>
      <c r="M288">
        <v>10.077999999999999</v>
      </c>
      <c r="N288" s="29">
        <f t="shared" si="4"/>
        <v>71.442746576701737</v>
      </c>
      <c r="O288">
        <v>29.315000000000001</v>
      </c>
      <c r="P288">
        <v>30.188999999999901</v>
      </c>
      <c r="Q288">
        <v>36.058999999999997</v>
      </c>
      <c r="R288">
        <v>2.9350000000000001</v>
      </c>
      <c r="S288">
        <v>1</v>
      </c>
      <c r="T288" t="s">
        <v>1162</v>
      </c>
    </row>
    <row r="289" spans="1:20">
      <c r="A289" t="s">
        <v>223</v>
      </c>
      <c r="B289">
        <v>2019</v>
      </c>
      <c r="C289" s="9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 s="10">
        <f>(C289-VLOOKUP(H289,Riders!$A$2:$E$7777,4,FALSE))/365</f>
        <v>21.772602739726029</v>
      </c>
      <c r="K289">
        <v>3</v>
      </c>
      <c r="L289">
        <v>2</v>
      </c>
      <c r="M289">
        <v>10.975</v>
      </c>
      <c r="N289" s="29">
        <f t="shared" si="4"/>
        <v>65.603644646924835</v>
      </c>
      <c r="O289">
        <v>23.599</v>
      </c>
      <c r="P289">
        <v>23.186</v>
      </c>
      <c r="Q289">
        <v>29.861999999999998</v>
      </c>
      <c r="R289">
        <v>3.3380000000000001</v>
      </c>
      <c r="S289">
        <v>2</v>
      </c>
      <c r="T289" t="s">
        <v>1162</v>
      </c>
    </row>
    <row r="290" spans="1:20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>
        <v>1</v>
      </c>
      <c r="G290" t="s">
        <v>539</v>
      </c>
      <c r="H290" t="s">
        <v>240</v>
      </c>
      <c r="I290" t="s">
        <v>100</v>
      </c>
      <c r="J290" s="10">
        <f>(C290-VLOOKUP(H290,Riders!$A$2:$E$7777,4,FALSE))/365</f>
        <v>25.898630136986302</v>
      </c>
      <c r="K290">
        <v>1</v>
      </c>
      <c r="L290">
        <v>1</v>
      </c>
      <c r="M290">
        <v>10.391</v>
      </c>
      <c r="N290" s="29">
        <f t="shared" si="4"/>
        <v>69.290732364546244</v>
      </c>
      <c r="O290">
        <v>30.188999999999901</v>
      </c>
      <c r="P290">
        <v>31.312000000000001</v>
      </c>
      <c r="Q290">
        <v>36.872</v>
      </c>
      <c r="R290">
        <v>2.78</v>
      </c>
      <c r="S290">
        <v>1</v>
      </c>
      <c r="T290" t="s">
        <v>1162</v>
      </c>
    </row>
    <row r="291" spans="1:20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>
        <v>1</v>
      </c>
      <c r="G291" t="s">
        <v>539</v>
      </c>
      <c r="H291" t="s">
        <v>200</v>
      </c>
      <c r="I291" t="s">
        <v>44</v>
      </c>
      <c r="J291" s="10">
        <f>(C291-VLOOKUP(H291,Riders!$A$2:$E$7777,4,FALSE))/365</f>
        <v>23.520547945205479</v>
      </c>
      <c r="K291">
        <v>2</v>
      </c>
      <c r="L291">
        <v>2</v>
      </c>
      <c r="M291">
        <v>10.736000000000001</v>
      </c>
      <c r="N291" s="29">
        <f t="shared" si="4"/>
        <v>67.064083457526081</v>
      </c>
      <c r="O291">
        <v>29.212</v>
      </c>
      <c r="P291">
        <v>28.870999999999899</v>
      </c>
      <c r="Q291">
        <v>33.226999999999997</v>
      </c>
      <c r="R291">
        <v>2.1779999999999999</v>
      </c>
      <c r="S291">
        <v>2</v>
      </c>
      <c r="T291" t="s">
        <v>1162</v>
      </c>
    </row>
    <row r="292" spans="1:20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>
        <v>1</v>
      </c>
      <c r="G292" t="s">
        <v>540</v>
      </c>
      <c r="H292" t="s">
        <v>97</v>
      </c>
      <c r="I292" t="s">
        <v>26</v>
      </c>
      <c r="J292" s="10">
        <f>(C292-VLOOKUP(H292,Riders!$A$2:$E$7777,4,FALSE))/365</f>
        <v>21.772602739726029</v>
      </c>
      <c r="K292">
        <v>3</v>
      </c>
      <c r="L292">
        <v>1</v>
      </c>
      <c r="M292">
        <v>10.298</v>
      </c>
      <c r="N292" s="29">
        <f t="shared" si="4"/>
        <v>69.916488638570598</v>
      </c>
      <c r="O292">
        <v>23.186</v>
      </c>
      <c r="P292">
        <v>24.645</v>
      </c>
      <c r="Q292">
        <v>30.907</v>
      </c>
      <c r="R292">
        <v>3.1309999999999998</v>
      </c>
      <c r="S292">
        <v>1</v>
      </c>
      <c r="T292" t="s">
        <v>1162</v>
      </c>
    </row>
    <row r="293" spans="1:20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>
        <v>1</v>
      </c>
      <c r="G293" t="s">
        <v>540</v>
      </c>
      <c r="H293" t="s">
        <v>904</v>
      </c>
      <c r="I293" t="s">
        <v>33</v>
      </c>
      <c r="J293" s="10">
        <f>(C293-VLOOKUP(H293,Riders!$A$2:$E$7777,4,FALSE))/365</f>
        <v>27.936986301369863</v>
      </c>
      <c r="K293">
        <v>4</v>
      </c>
      <c r="L293">
        <v>2</v>
      </c>
      <c r="M293">
        <v>10.385999999999999</v>
      </c>
      <c r="N293" s="29">
        <f t="shared" si="4"/>
        <v>69.32409012131717</v>
      </c>
      <c r="O293">
        <v>21.765000000000001</v>
      </c>
      <c r="P293">
        <v>21.201000000000001</v>
      </c>
      <c r="Q293">
        <v>27.024999999999999</v>
      </c>
      <c r="R293">
        <v>2.9119999999999999</v>
      </c>
      <c r="S293">
        <v>2</v>
      </c>
      <c r="T293" t="s">
        <v>1162</v>
      </c>
    </row>
    <row r="294" spans="1:20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>
        <v>2</v>
      </c>
      <c r="G294" t="s">
        <v>539</v>
      </c>
      <c r="H294" t="s">
        <v>240</v>
      </c>
      <c r="I294" t="s">
        <v>100</v>
      </c>
      <c r="J294" s="10">
        <f>(C294-VLOOKUP(H294,Riders!$A$2:$E$7777,4,FALSE))/365</f>
        <v>25.898630136986302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31.312000000000001</v>
      </c>
      <c r="P294">
        <v>32.143999999999998</v>
      </c>
      <c r="Q294">
        <v>37.426000000000002</v>
      </c>
      <c r="R294">
        <v>2.641</v>
      </c>
      <c r="S294">
        <v>1</v>
      </c>
      <c r="T294" t="s">
        <v>1162</v>
      </c>
    </row>
    <row r="295" spans="1:20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>
        <v>2</v>
      </c>
      <c r="G295" t="s">
        <v>539</v>
      </c>
      <c r="H295" t="s">
        <v>200</v>
      </c>
      <c r="I295" t="s">
        <v>44</v>
      </c>
      <c r="J295" s="10">
        <f>(C295-VLOOKUP(H295,Riders!$A$2:$E$7777,4,FALSE))/365</f>
        <v>23.520547945205479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28.870999999999899</v>
      </c>
      <c r="P295">
        <v>28.713999999999999</v>
      </c>
      <c r="Q295">
        <v>32.816000000000003</v>
      </c>
      <c r="R295">
        <v>2.0510000000000002</v>
      </c>
      <c r="S295">
        <v>2</v>
      </c>
      <c r="T295" t="s">
        <v>1162</v>
      </c>
    </row>
    <row r="296" spans="1:20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>
        <v>2</v>
      </c>
      <c r="G296" t="s">
        <v>540</v>
      </c>
      <c r="H296" t="s">
        <v>97</v>
      </c>
      <c r="I296" t="s">
        <v>26</v>
      </c>
      <c r="J296" s="10">
        <f>(C296-VLOOKUP(H296,Riders!$A$2:$E$7777,4,FALSE))/365</f>
        <v>21.772602739726029</v>
      </c>
      <c r="K296">
        <v>3</v>
      </c>
      <c r="L296">
        <v>2</v>
      </c>
      <c r="M296">
        <v>10.282</v>
      </c>
      <c r="N296" s="29">
        <f t="shared" si="4"/>
        <v>70.025286909161636</v>
      </c>
      <c r="O296">
        <v>24.645</v>
      </c>
      <c r="P296">
        <v>25.530999999999999</v>
      </c>
      <c r="Q296">
        <v>31.053000000000001</v>
      </c>
      <c r="R296">
        <v>2.7610000000000001</v>
      </c>
      <c r="S296">
        <v>1</v>
      </c>
      <c r="T296" t="s">
        <v>1162</v>
      </c>
    </row>
    <row r="297" spans="1:20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>
        <v>2</v>
      </c>
      <c r="G297" t="s">
        <v>540</v>
      </c>
      <c r="H297" t="s">
        <v>904</v>
      </c>
      <c r="I297" t="s">
        <v>33</v>
      </c>
      <c r="J297" s="10">
        <f>(C297-VLOOKUP(H297,Riders!$A$2:$E$7777,4,FALSE))/365</f>
        <v>27.936986301369863</v>
      </c>
      <c r="K297">
        <v>4</v>
      </c>
      <c r="L297">
        <v>1</v>
      </c>
      <c r="M297">
        <v>10.259</v>
      </c>
      <c r="N297" s="29">
        <f t="shared" si="4"/>
        <v>70.182278974558926</v>
      </c>
      <c r="O297">
        <v>21.201000000000001</v>
      </c>
      <c r="P297">
        <v>22.922000000000001</v>
      </c>
      <c r="Q297">
        <v>28.141999999999999</v>
      </c>
      <c r="R297">
        <v>2.61</v>
      </c>
      <c r="S297">
        <v>1</v>
      </c>
      <c r="T297" t="s">
        <v>1162</v>
      </c>
    </row>
    <row r="298" spans="1:20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>
        <v>3</v>
      </c>
      <c r="G298" t="s">
        <v>540</v>
      </c>
      <c r="H298" t="s">
        <v>97</v>
      </c>
      <c r="I298" t="s">
        <v>26</v>
      </c>
      <c r="J298" s="10">
        <f>(C298-VLOOKUP(H298,Riders!$A$2:$E$7777,4,FALSE))/365</f>
        <v>21.772602739726029</v>
      </c>
      <c r="K298">
        <v>3</v>
      </c>
      <c r="L298">
        <v>1</v>
      </c>
      <c r="M298">
        <v>10.342000000000001</v>
      </c>
      <c r="N298" s="29">
        <f t="shared" si="4"/>
        <v>69.619029201315016</v>
      </c>
      <c r="O298">
        <v>25.530999999999999</v>
      </c>
      <c r="P298">
        <v>25.864999999999998</v>
      </c>
      <c r="Q298">
        <v>30.869</v>
      </c>
      <c r="R298">
        <v>2.5019999999999998</v>
      </c>
      <c r="S298">
        <v>1</v>
      </c>
      <c r="T298" t="s">
        <v>1162</v>
      </c>
    </row>
    <row r="299" spans="1:20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>
        <v>3</v>
      </c>
      <c r="G299" t="s">
        <v>540</v>
      </c>
      <c r="H299" t="s">
        <v>904</v>
      </c>
      <c r="I299" t="s">
        <v>33</v>
      </c>
      <c r="J299" s="10">
        <f>(C299-VLOOKUP(H299,Riders!$A$2:$E$7777,4,FALSE))/365</f>
        <v>27.936986301369863</v>
      </c>
      <c r="K299">
        <v>4</v>
      </c>
      <c r="L299">
        <v>2</v>
      </c>
      <c r="M299">
        <v>10.476000000000001</v>
      </c>
      <c r="N299" s="29">
        <f t="shared" si="4"/>
        <v>68.728522336769757</v>
      </c>
      <c r="O299">
        <v>22.922000000000001</v>
      </c>
      <c r="P299">
        <v>20.675999999999998</v>
      </c>
      <c r="Q299">
        <v>26.111999999999998</v>
      </c>
      <c r="R299">
        <v>2.718</v>
      </c>
      <c r="S299">
        <v>2</v>
      </c>
      <c r="T299" t="s">
        <v>1162</v>
      </c>
    </row>
    <row r="300" spans="1:20">
      <c r="A300" t="s">
        <v>224</v>
      </c>
      <c r="B300">
        <v>2019</v>
      </c>
      <c r="C300" s="9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 s="10">
        <f>(C300-VLOOKUP(H300,Riders!$A$2:$E$7777,4,FALSE))/365</f>
        <v>19.898630136986302</v>
      </c>
      <c r="K300">
        <v>2</v>
      </c>
      <c r="L300">
        <v>1</v>
      </c>
      <c r="M300">
        <v>10.88</v>
      </c>
      <c r="N300" s="29">
        <f t="shared" si="4"/>
        <v>66.17647058823529</v>
      </c>
      <c r="O300">
        <v>9</v>
      </c>
      <c r="P300">
        <v>15.054</v>
      </c>
      <c r="Q300">
        <v>29.396000000000001</v>
      </c>
      <c r="R300">
        <v>7.1710000000000003</v>
      </c>
      <c r="S300">
        <v>1</v>
      </c>
      <c r="T300" t="s">
        <v>1162</v>
      </c>
    </row>
    <row r="301" spans="1:20">
      <c r="A301" t="s">
        <v>224</v>
      </c>
      <c r="B301">
        <v>2019</v>
      </c>
      <c r="C301" s="9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 s="10">
        <f>(C301-VLOOKUP(H301,Riders!$A$2:$E$7777,4,FALSE))/365</f>
        <v>22.945205479452056</v>
      </c>
      <c r="K301">
        <v>28</v>
      </c>
      <c r="L301">
        <v>2</v>
      </c>
      <c r="M301">
        <v>11.025</v>
      </c>
      <c r="N301" s="29">
        <f t="shared" si="4"/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>
        <v>1</v>
      </c>
      <c r="T301" t="s">
        <v>1162</v>
      </c>
    </row>
    <row r="302" spans="1:20">
      <c r="A302" t="s">
        <v>224</v>
      </c>
      <c r="B302">
        <v>2019</v>
      </c>
      <c r="C302" s="9">
        <v>43492</v>
      </c>
      <c r="D302" t="s">
        <v>64</v>
      </c>
      <c r="E302" t="s">
        <v>533</v>
      </c>
      <c r="F302">
        <v>1</v>
      </c>
      <c r="G302">
        <v>2</v>
      </c>
      <c r="H302" t="s">
        <v>94</v>
      </c>
      <c r="I302" t="s">
        <v>26</v>
      </c>
      <c r="J302" s="10">
        <f>(C302-VLOOKUP(H302,Riders!$A$2:$E$7777,4,FALSE))/365</f>
        <v>20.030136986301368</v>
      </c>
      <c r="K302">
        <v>7</v>
      </c>
      <c r="L302">
        <v>1</v>
      </c>
      <c r="M302">
        <v>10.49</v>
      </c>
      <c r="N302" s="29">
        <f t="shared" si="4"/>
        <v>68.636796949475695</v>
      </c>
      <c r="O302">
        <v>31.22</v>
      </c>
      <c r="P302">
        <v>31.338000000000001</v>
      </c>
      <c r="Q302">
        <v>37.847999999999999</v>
      </c>
      <c r="R302">
        <v>3.2549999999999999</v>
      </c>
      <c r="S302">
        <v>1</v>
      </c>
      <c r="T302" t="s">
        <v>1162</v>
      </c>
    </row>
    <row r="303" spans="1:20">
      <c r="A303" t="s">
        <v>224</v>
      </c>
      <c r="B303">
        <v>2019</v>
      </c>
      <c r="C303" s="9">
        <v>43492</v>
      </c>
      <c r="D303" t="s">
        <v>64</v>
      </c>
      <c r="E303" t="s">
        <v>533</v>
      </c>
      <c r="F303">
        <v>1</v>
      </c>
      <c r="G303">
        <v>2</v>
      </c>
      <c r="H303" t="s">
        <v>206</v>
      </c>
      <c r="I303" t="s">
        <v>56</v>
      </c>
      <c r="J303" s="10">
        <f>(C303-VLOOKUP(H303,Riders!$A$2:$E$7777,4,FALSE))/365</f>
        <v>25.347945205479451</v>
      </c>
      <c r="K303">
        <v>27</v>
      </c>
      <c r="L303">
        <v>2</v>
      </c>
      <c r="M303">
        <v>10.532999999999999</v>
      </c>
      <c r="N303" s="29">
        <f t="shared" si="4"/>
        <v>68.356593563087443</v>
      </c>
      <c r="O303">
        <v>5.7510000000000003</v>
      </c>
      <c r="P303">
        <v>5.8650000000000002</v>
      </c>
      <c r="Q303">
        <v>18.483000000000001</v>
      </c>
      <c r="R303">
        <v>6.3090000000000002</v>
      </c>
      <c r="S303">
        <v>2</v>
      </c>
      <c r="T303" t="s">
        <v>1162</v>
      </c>
    </row>
    <row r="304" spans="1:20">
      <c r="A304" t="s">
        <v>224</v>
      </c>
      <c r="B304">
        <v>2019</v>
      </c>
      <c r="C304" s="9">
        <v>43492</v>
      </c>
      <c r="D304" t="s">
        <v>64</v>
      </c>
      <c r="E304" t="s">
        <v>533</v>
      </c>
      <c r="F304">
        <v>1</v>
      </c>
      <c r="G304">
        <v>3</v>
      </c>
      <c r="H304" t="s">
        <v>229</v>
      </c>
      <c r="I304" t="s">
        <v>100</v>
      </c>
      <c r="J304" s="10">
        <f>(C304-VLOOKUP(H304,Riders!$A$2:$E$7777,4,FALSE))/365</f>
        <v>23.827397260273973</v>
      </c>
      <c r="K304">
        <v>1</v>
      </c>
      <c r="L304">
        <v>1</v>
      </c>
      <c r="M304">
        <v>10.32</v>
      </c>
      <c r="N304" s="29">
        <f t="shared" si="4"/>
        <v>69.767441860465112</v>
      </c>
      <c r="O304">
        <v>9</v>
      </c>
      <c r="P304">
        <v>15.054</v>
      </c>
      <c r="Q304">
        <v>29.396000000000001</v>
      </c>
      <c r="R304">
        <v>7.1710000000000003</v>
      </c>
      <c r="S304">
        <v>1</v>
      </c>
      <c r="T304" t="s">
        <v>1162</v>
      </c>
    </row>
    <row r="305" spans="1:20">
      <c r="A305" t="s">
        <v>224</v>
      </c>
      <c r="B305">
        <v>2019</v>
      </c>
      <c r="C305" s="9">
        <v>43492</v>
      </c>
      <c r="D305" t="s">
        <v>64</v>
      </c>
      <c r="E305" t="s">
        <v>533</v>
      </c>
      <c r="F305">
        <v>1</v>
      </c>
      <c r="G305">
        <v>3</v>
      </c>
      <c r="H305" t="s">
        <v>787</v>
      </c>
      <c r="I305" t="s">
        <v>196</v>
      </c>
      <c r="J305" s="10">
        <f>(C305-VLOOKUP(H305,Riders!$A$2:$E$7777,4,FALSE))/365</f>
        <v>24.912328767123288</v>
      </c>
      <c r="K305">
        <v>26</v>
      </c>
      <c r="L305">
        <v>2</v>
      </c>
      <c r="M305">
        <v>10.374000000000001</v>
      </c>
      <c r="N305" s="29">
        <f t="shared" si="4"/>
        <v>69.40427993059572</v>
      </c>
      <c r="O305">
        <v>9</v>
      </c>
      <c r="P305">
        <v>6.2619999999999898</v>
      </c>
      <c r="Q305">
        <v>20.603999999999999</v>
      </c>
      <c r="R305">
        <v>7.1710000000000003</v>
      </c>
      <c r="S305">
        <v>1</v>
      </c>
      <c r="T305" t="s">
        <v>1162</v>
      </c>
    </row>
    <row r="306" spans="1:20">
      <c r="A306" t="s">
        <v>224</v>
      </c>
      <c r="B306">
        <v>2019</v>
      </c>
      <c r="C306" s="9">
        <v>43492</v>
      </c>
      <c r="D306" t="s">
        <v>64</v>
      </c>
      <c r="E306" t="s">
        <v>533</v>
      </c>
      <c r="F306">
        <v>1</v>
      </c>
      <c r="G306">
        <v>4</v>
      </c>
      <c r="H306" t="s">
        <v>199</v>
      </c>
      <c r="I306" t="s">
        <v>37</v>
      </c>
      <c r="J306" s="10">
        <f>(C306-VLOOKUP(H306,Riders!$A$2:$E$7777,4,FALSE))/365</f>
        <v>24.243835616438357</v>
      </c>
      <c r="K306">
        <v>3</v>
      </c>
      <c r="L306">
        <v>1</v>
      </c>
      <c r="M306">
        <v>10.226000000000001</v>
      </c>
      <c r="N306" s="29">
        <f t="shared" si="4"/>
        <v>70.408761979268519</v>
      </c>
      <c r="O306">
        <v>19.032</v>
      </c>
      <c r="P306">
        <v>20.372</v>
      </c>
      <c r="Q306">
        <v>27.884</v>
      </c>
      <c r="R306">
        <v>3.7559999999999998</v>
      </c>
      <c r="S306">
        <v>1</v>
      </c>
      <c r="T306" t="s">
        <v>1162</v>
      </c>
    </row>
    <row r="307" spans="1:20">
      <c r="A307" t="s">
        <v>224</v>
      </c>
      <c r="B307">
        <v>2019</v>
      </c>
      <c r="C307" s="9">
        <v>43492</v>
      </c>
      <c r="D307" t="s">
        <v>64</v>
      </c>
      <c r="E307" t="s">
        <v>533</v>
      </c>
      <c r="F307">
        <v>1</v>
      </c>
      <c r="G307">
        <v>4</v>
      </c>
      <c r="H307" t="s">
        <v>239</v>
      </c>
      <c r="I307" t="s">
        <v>33</v>
      </c>
      <c r="J307" s="10">
        <f>(C307-VLOOKUP(H307,Riders!$A$2:$E$7777,4,FALSE))/365</f>
        <v>20.142465753424659</v>
      </c>
      <c r="K307">
        <v>25</v>
      </c>
      <c r="L307">
        <v>2</v>
      </c>
      <c r="M307">
        <v>10.326000000000001</v>
      </c>
      <c r="N307" s="29">
        <f t="shared" si="4"/>
        <v>69.726902963393371</v>
      </c>
      <c r="O307">
        <v>9</v>
      </c>
      <c r="P307">
        <v>6.9679999999999902</v>
      </c>
      <c r="Q307">
        <v>20.335999999999999</v>
      </c>
      <c r="R307">
        <v>6.6840000000000002</v>
      </c>
      <c r="S307">
        <v>2</v>
      </c>
      <c r="T307" t="s">
        <v>1162</v>
      </c>
    </row>
    <row r="308" spans="1:20">
      <c r="A308" t="s">
        <v>224</v>
      </c>
      <c r="B308">
        <v>2019</v>
      </c>
      <c r="C308" s="9">
        <v>43492</v>
      </c>
      <c r="D308" t="s">
        <v>64</v>
      </c>
      <c r="E308" t="s">
        <v>533</v>
      </c>
      <c r="F308">
        <v>1</v>
      </c>
      <c r="G308">
        <v>5</v>
      </c>
      <c r="H308" t="s">
        <v>181</v>
      </c>
      <c r="I308" t="s">
        <v>32</v>
      </c>
      <c r="J308" s="10">
        <f>(C308-VLOOKUP(H308,Riders!$A$2:$E$7777,4,FALSE))/365</f>
        <v>27.586301369863012</v>
      </c>
      <c r="K308">
        <v>10</v>
      </c>
      <c r="L308">
        <v>1</v>
      </c>
      <c r="M308">
        <v>10.403</v>
      </c>
      <c r="N308" s="29">
        <f t="shared" si="4"/>
        <v>69.210804575603191</v>
      </c>
      <c r="O308">
        <v>11.763999999999999</v>
      </c>
      <c r="P308">
        <v>13.641</v>
      </c>
      <c r="Q308">
        <v>21.853000000000002</v>
      </c>
      <c r="R308">
        <v>4.1059999999999999</v>
      </c>
      <c r="S308">
        <v>1</v>
      </c>
      <c r="T308" t="s">
        <v>1162</v>
      </c>
    </row>
    <row r="309" spans="1:20">
      <c r="A309" t="s">
        <v>224</v>
      </c>
      <c r="B309">
        <v>2019</v>
      </c>
      <c r="C309" s="9">
        <v>43492</v>
      </c>
      <c r="D309" t="s">
        <v>64</v>
      </c>
      <c r="E309" t="s">
        <v>533</v>
      </c>
      <c r="F309">
        <v>1</v>
      </c>
      <c r="G309">
        <v>5</v>
      </c>
      <c r="H309" t="s">
        <v>246</v>
      </c>
      <c r="I309" t="s">
        <v>33</v>
      </c>
      <c r="J309" s="10">
        <f>(C309-VLOOKUP(H309,Riders!$A$2:$E$7777,4,FALSE))/365</f>
        <v>23.536986301369861</v>
      </c>
      <c r="K309">
        <v>24</v>
      </c>
      <c r="L309">
        <v>2</v>
      </c>
      <c r="M309">
        <v>10.497999999999999</v>
      </c>
      <c r="N309" s="29">
        <f t="shared" si="4"/>
        <v>68.584492284244618</v>
      </c>
      <c r="O309">
        <v>5.0209999999999999</v>
      </c>
      <c r="P309">
        <v>3.8839999999999999</v>
      </c>
      <c r="Q309">
        <v>15.06</v>
      </c>
      <c r="R309">
        <v>5.5880000000000001</v>
      </c>
      <c r="S309">
        <v>2</v>
      </c>
      <c r="T309" t="s">
        <v>1162</v>
      </c>
    </row>
    <row r="310" spans="1:20">
      <c r="A310" t="s">
        <v>224</v>
      </c>
      <c r="B310">
        <v>2019</v>
      </c>
      <c r="C310" s="9">
        <v>43492</v>
      </c>
      <c r="D310" t="s">
        <v>64</v>
      </c>
      <c r="E310" t="s">
        <v>533</v>
      </c>
      <c r="F310">
        <v>1</v>
      </c>
      <c r="G310">
        <v>6</v>
      </c>
      <c r="H310" t="s">
        <v>255</v>
      </c>
      <c r="I310" t="s">
        <v>30</v>
      </c>
      <c r="J310" s="10">
        <f>(C310-VLOOKUP(H310,Riders!$A$2:$E$7777,4,FALSE))/365</f>
        <v>29.084931506849315</v>
      </c>
      <c r="K310">
        <v>11</v>
      </c>
      <c r="L310">
        <v>1</v>
      </c>
      <c r="M310">
        <v>10.689</v>
      </c>
      <c r="N310" s="29">
        <f t="shared" si="4"/>
        <v>67.358967162503504</v>
      </c>
      <c r="O310">
        <v>21.986999999999998</v>
      </c>
      <c r="P310">
        <v>22.440999999999999</v>
      </c>
      <c r="Q310">
        <v>28.809000000000001</v>
      </c>
      <c r="R310">
        <v>3.1840000000000002</v>
      </c>
      <c r="S310">
        <v>1</v>
      </c>
      <c r="T310" t="s">
        <v>1162</v>
      </c>
    </row>
    <row r="311" spans="1:20">
      <c r="A311" t="s">
        <v>224</v>
      </c>
      <c r="B311">
        <v>2019</v>
      </c>
      <c r="C311" s="9">
        <v>43492</v>
      </c>
      <c r="D311" t="s">
        <v>64</v>
      </c>
      <c r="E311" t="s">
        <v>533</v>
      </c>
      <c r="F311">
        <v>1</v>
      </c>
      <c r="G311">
        <v>6</v>
      </c>
      <c r="H311" t="s">
        <v>908</v>
      </c>
      <c r="I311" t="s">
        <v>56</v>
      </c>
      <c r="J311" s="10">
        <f>(C311-VLOOKUP(H311,Riders!$A$2:$E$7777,4,FALSE))/365</f>
        <v>20.561643835616437</v>
      </c>
      <c r="K311">
        <v>23</v>
      </c>
      <c r="L311">
        <v>2</v>
      </c>
      <c r="M311">
        <v>10.692</v>
      </c>
      <c r="N311" s="29">
        <f t="shared" si="4"/>
        <v>67.340067340067336</v>
      </c>
      <c r="O311">
        <v>5.14299999999999</v>
      </c>
      <c r="P311">
        <v>5.0819999999999901</v>
      </c>
      <c r="Q311">
        <v>16.86</v>
      </c>
      <c r="R311">
        <v>5.8890000000000002</v>
      </c>
      <c r="S311">
        <v>2</v>
      </c>
      <c r="T311" t="s">
        <v>1162</v>
      </c>
    </row>
    <row r="312" spans="1:20">
      <c r="A312" t="s">
        <v>224</v>
      </c>
      <c r="B312">
        <v>2019</v>
      </c>
      <c r="C312" s="9">
        <v>43492</v>
      </c>
      <c r="D312" t="s">
        <v>64</v>
      </c>
      <c r="E312" t="s">
        <v>533</v>
      </c>
      <c r="F312">
        <v>1</v>
      </c>
      <c r="G312">
        <v>7</v>
      </c>
      <c r="H312" t="s">
        <v>237</v>
      </c>
      <c r="I312" t="s">
        <v>196</v>
      </c>
      <c r="J312" s="10">
        <f>(C312-VLOOKUP(H312,Riders!$A$2:$E$7777,4,FALSE))/365</f>
        <v>31.364383561643837</v>
      </c>
      <c r="K312">
        <v>12</v>
      </c>
      <c r="L312">
        <v>1</v>
      </c>
      <c r="M312">
        <v>10.563000000000001</v>
      </c>
      <c r="N312" s="29">
        <f t="shared" si="4"/>
        <v>68.162453848338529</v>
      </c>
      <c r="O312">
        <v>5.1169999999999902</v>
      </c>
      <c r="P312">
        <v>10.891</v>
      </c>
      <c r="Q312">
        <v>22.341000000000001</v>
      </c>
      <c r="R312">
        <v>5.7249999999999996</v>
      </c>
      <c r="S312">
        <v>2</v>
      </c>
      <c r="T312" t="s">
        <v>1162</v>
      </c>
    </row>
    <row r="313" spans="1:20">
      <c r="A313" t="s">
        <v>224</v>
      </c>
      <c r="B313">
        <v>2019</v>
      </c>
      <c r="C313" s="9">
        <v>43492</v>
      </c>
      <c r="D313" t="s">
        <v>64</v>
      </c>
      <c r="E313" t="s">
        <v>533</v>
      </c>
      <c r="F313">
        <v>1</v>
      </c>
      <c r="G313">
        <v>7</v>
      </c>
      <c r="H313" t="s">
        <v>52</v>
      </c>
      <c r="I313" t="s">
        <v>40</v>
      </c>
      <c r="J313" s="10">
        <f>(C313-VLOOKUP(H313,Riders!$A$2:$E$7777,4,FALSE))/365</f>
        <v>31.671232876712327</v>
      </c>
      <c r="K313">
        <v>22</v>
      </c>
      <c r="L313">
        <v>2</v>
      </c>
      <c r="M313">
        <v>10.66</v>
      </c>
      <c r="N313" s="29">
        <f t="shared" si="4"/>
        <v>67.542213883677292</v>
      </c>
      <c r="O313">
        <v>9</v>
      </c>
      <c r="P313">
        <v>4.5030000000000001</v>
      </c>
      <c r="Q313">
        <v>17.855</v>
      </c>
      <c r="R313">
        <v>6.6760000000000002</v>
      </c>
      <c r="S313">
        <v>1</v>
      </c>
      <c r="T313" t="s">
        <v>1162</v>
      </c>
    </row>
    <row r="314" spans="1:20">
      <c r="A314" t="s">
        <v>224</v>
      </c>
      <c r="B314">
        <v>2019</v>
      </c>
      <c r="C314" s="9">
        <v>43492</v>
      </c>
      <c r="D314" t="s">
        <v>64</v>
      </c>
      <c r="E314" t="s">
        <v>533</v>
      </c>
      <c r="F314">
        <v>1</v>
      </c>
      <c r="G314">
        <v>8</v>
      </c>
      <c r="H314" t="s">
        <v>38</v>
      </c>
      <c r="I314" t="s">
        <v>28</v>
      </c>
      <c r="J314" s="10">
        <f>(C314-VLOOKUP(H314,Riders!$A$2:$E$7777,4,FALSE))/365</f>
        <v>23.032876712328768</v>
      </c>
      <c r="K314">
        <v>13</v>
      </c>
      <c r="L314">
        <v>1</v>
      </c>
      <c r="M314">
        <v>10.55</v>
      </c>
      <c r="N314" s="29">
        <f t="shared" si="4"/>
        <v>68.246445497630333</v>
      </c>
      <c r="O314">
        <v>9</v>
      </c>
      <c r="P314">
        <v>14.776</v>
      </c>
      <c r="Q314">
        <v>28.734000000000002</v>
      </c>
      <c r="R314">
        <v>6.9790000000000001</v>
      </c>
      <c r="S314">
        <v>2</v>
      </c>
      <c r="T314" t="s">
        <v>1162</v>
      </c>
    </row>
    <row r="315" spans="1:20">
      <c r="A315" t="s">
        <v>224</v>
      </c>
      <c r="B315">
        <v>2019</v>
      </c>
      <c r="C315" s="9">
        <v>43492</v>
      </c>
      <c r="D315" t="s">
        <v>64</v>
      </c>
      <c r="E315" t="s">
        <v>533</v>
      </c>
      <c r="F315">
        <v>1</v>
      </c>
      <c r="G315">
        <v>8</v>
      </c>
      <c r="H315" t="s">
        <v>57</v>
      </c>
      <c r="I315" t="s">
        <v>35</v>
      </c>
      <c r="J315" s="10">
        <f>(C315-VLOOKUP(H315,Riders!$A$2:$E$7777,4,FALSE))/365</f>
        <v>25.208219178082192</v>
      </c>
      <c r="K315">
        <v>21</v>
      </c>
      <c r="L315">
        <v>2</v>
      </c>
      <c r="M315">
        <v>10.582000000000001</v>
      </c>
      <c r="N315" s="29">
        <f t="shared" si="4"/>
        <v>68.040068040068036</v>
      </c>
      <c r="O315">
        <v>10.329999999999901</v>
      </c>
      <c r="P315">
        <v>9.4889999999999901</v>
      </c>
      <c r="Q315">
        <v>19.332999999999998</v>
      </c>
      <c r="R315">
        <v>4.9219999999999997</v>
      </c>
      <c r="S315">
        <v>1</v>
      </c>
      <c r="T315" t="s">
        <v>1162</v>
      </c>
    </row>
    <row r="316" spans="1:20">
      <c r="A316" t="s">
        <v>224</v>
      </c>
      <c r="B316">
        <v>2019</v>
      </c>
      <c r="C316" s="9">
        <v>43492</v>
      </c>
      <c r="D316" t="s">
        <v>64</v>
      </c>
      <c r="E316" t="s">
        <v>533</v>
      </c>
      <c r="F316">
        <v>1</v>
      </c>
      <c r="G316">
        <v>9</v>
      </c>
      <c r="H316" t="s">
        <v>217</v>
      </c>
      <c r="I316" t="s">
        <v>226</v>
      </c>
      <c r="J316" s="10">
        <f>(C316-VLOOKUP(H316,Riders!$A$2:$E$7777,4,FALSE))/365</f>
        <v>35.457534246575342</v>
      </c>
      <c r="K316">
        <v>8</v>
      </c>
      <c r="L316">
        <v>1</v>
      </c>
      <c r="M316">
        <v>10.473000000000001</v>
      </c>
      <c r="N316" s="29">
        <f t="shared" si="4"/>
        <v>68.74820968203953</v>
      </c>
      <c r="O316">
        <v>15.643000000000001</v>
      </c>
      <c r="P316">
        <v>18.826999999999899</v>
      </c>
      <c r="Q316">
        <v>27.081</v>
      </c>
      <c r="R316">
        <v>4.1269999999999998</v>
      </c>
      <c r="S316">
        <v>2</v>
      </c>
      <c r="T316" t="s">
        <v>1162</v>
      </c>
    </row>
    <row r="317" spans="1:20">
      <c r="A317" t="s">
        <v>224</v>
      </c>
      <c r="B317">
        <v>2019</v>
      </c>
      <c r="C317" s="9">
        <v>43492</v>
      </c>
      <c r="D317" t="s">
        <v>64</v>
      </c>
      <c r="E317" t="s">
        <v>533</v>
      </c>
      <c r="F317">
        <v>1</v>
      </c>
      <c r="G317">
        <v>9</v>
      </c>
      <c r="H317" t="s">
        <v>141</v>
      </c>
      <c r="I317" t="s">
        <v>93</v>
      </c>
      <c r="J317" s="10">
        <f>(C317-VLOOKUP(H317,Riders!$A$2:$E$7777,4,FALSE))/365</f>
        <v>23.81917808219178</v>
      </c>
      <c r="K317">
        <v>17</v>
      </c>
      <c r="L317">
        <v>2</v>
      </c>
      <c r="M317">
        <v>10.566000000000001</v>
      </c>
      <c r="N317" s="29">
        <f t="shared" si="4"/>
        <v>68.143100511073243</v>
      </c>
      <c r="O317">
        <v>17.047000000000001</v>
      </c>
      <c r="P317">
        <v>15.738</v>
      </c>
      <c r="Q317">
        <v>23.8</v>
      </c>
      <c r="R317">
        <v>4.0309999999999997</v>
      </c>
      <c r="S317">
        <v>1</v>
      </c>
      <c r="T317" t="s">
        <v>1162</v>
      </c>
    </row>
    <row r="318" spans="1:20">
      <c r="A318" t="s">
        <v>224</v>
      </c>
      <c r="B318">
        <v>2019</v>
      </c>
      <c r="C318" s="9">
        <v>43492</v>
      </c>
      <c r="D318" t="s">
        <v>64</v>
      </c>
      <c r="E318" t="s">
        <v>533</v>
      </c>
      <c r="F318">
        <v>1</v>
      </c>
      <c r="G318">
        <v>10</v>
      </c>
      <c r="H318" t="s">
        <v>172</v>
      </c>
      <c r="I318" t="s">
        <v>35</v>
      </c>
      <c r="J318" s="10">
        <f>(C318-VLOOKUP(H318,Riders!$A$2:$E$7777,4,FALSE))/365</f>
        <v>28.717808219178082</v>
      </c>
      <c r="K318">
        <v>14</v>
      </c>
      <c r="L318">
        <v>1</v>
      </c>
      <c r="M318">
        <v>10.704000000000001</v>
      </c>
      <c r="N318" s="29">
        <f t="shared" si="4"/>
        <v>67.264573991031384</v>
      </c>
      <c r="O318">
        <v>12.837</v>
      </c>
      <c r="P318">
        <v>14.698</v>
      </c>
      <c r="Q318">
        <v>22.628</v>
      </c>
      <c r="R318">
        <v>3.9649999999999999</v>
      </c>
      <c r="S318">
        <v>1</v>
      </c>
      <c r="T318" t="s">
        <v>1162</v>
      </c>
    </row>
    <row r="319" spans="1:20">
      <c r="A319" t="s">
        <v>224</v>
      </c>
      <c r="B319">
        <v>2019</v>
      </c>
      <c r="C319" s="9">
        <v>43492</v>
      </c>
      <c r="D319" t="s">
        <v>64</v>
      </c>
      <c r="E319" t="s">
        <v>533</v>
      </c>
      <c r="F319">
        <v>1</v>
      </c>
      <c r="G319">
        <v>10</v>
      </c>
      <c r="H319" t="s">
        <v>219</v>
      </c>
      <c r="I319" t="s">
        <v>225</v>
      </c>
      <c r="J319" s="10">
        <f>(C319-VLOOKUP(H319,Riders!$A$2:$E$7777,4,FALSE))/365</f>
        <v>33.991780821917807</v>
      </c>
      <c r="K319">
        <v>20</v>
      </c>
      <c r="L319">
        <v>2</v>
      </c>
      <c r="M319">
        <v>10.712999999999999</v>
      </c>
      <c r="N319" s="29">
        <f t="shared" si="4"/>
        <v>67.208064967796147</v>
      </c>
      <c r="O319">
        <v>6.2619999999999898</v>
      </c>
      <c r="P319">
        <v>4.6859999999999999</v>
      </c>
      <c r="Q319">
        <v>16.542000000000002</v>
      </c>
      <c r="R319">
        <v>5.9279999999999999</v>
      </c>
      <c r="S319">
        <v>2</v>
      </c>
      <c r="T319" t="s">
        <v>1162</v>
      </c>
    </row>
    <row r="320" spans="1:20">
      <c r="A320" t="s">
        <v>224</v>
      </c>
      <c r="B320">
        <v>2019</v>
      </c>
      <c r="C320" s="9">
        <v>43492</v>
      </c>
      <c r="D320" t="s">
        <v>64</v>
      </c>
      <c r="E320" t="s">
        <v>533</v>
      </c>
      <c r="F320">
        <v>1</v>
      </c>
      <c r="G320">
        <v>11</v>
      </c>
      <c r="H320" t="s">
        <v>256</v>
      </c>
      <c r="I320" t="s">
        <v>254</v>
      </c>
      <c r="J320" s="10">
        <f>(C320-VLOOKUP(H320,Riders!$A$2:$E$7777,4,FALSE))/365</f>
        <v>21.372602739726027</v>
      </c>
      <c r="K320">
        <v>16</v>
      </c>
      <c r="L320">
        <v>1</v>
      </c>
      <c r="M320">
        <v>10.566000000000001</v>
      </c>
      <c r="N320" s="29">
        <f t="shared" si="4"/>
        <v>68.143100511073243</v>
      </c>
      <c r="O320">
        <v>13.8189999999999</v>
      </c>
      <c r="P320">
        <v>17.134</v>
      </c>
      <c r="Q320">
        <v>26.388000000000002</v>
      </c>
      <c r="R320">
        <v>4.6269999999999998</v>
      </c>
      <c r="S320">
        <v>1</v>
      </c>
      <c r="T320" t="s">
        <v>1162</v>
      </c>
    </row>
    <row r="321" spans="1:20">
      <c r="A321" t="s">
        <v>224</v>
      </c>
      <c r="B321">
        <v>2019</v>
      </c>
      <c r="C321" s="9">
        <v>43492</v>
      </c>
      <c r="D321" t="s">
        <v>64</v>
      </c>
      <c r="E321" t="s">
        <v>533</v>
      </c>
      <c r="F321">
        <v>1</v>
      </c>
      <c r="G321">
        <v>11</v>
      </c>
      <c r="H321" t="s">
        <v>770</v>
      </c>
      <c r="I321" t="s">
        <v>44</v>
      </c>
      <c r="J321" s="10">
        <f>(C321-VLOOKUP(H321,Riders!$A$2:$E$7777,4,FALSE))/365</f>
        <v>31.715068493150685</v>
      </c>
      <c r="K321">
        <v>18</v>
      </c>
      <c r="L321">
        <v>2</v>
      </c>
      <c r="M321">
        <v>11.066000000000001</v>
      </c>
      <c r="N321" s="29">
        <f t="shared" si="4"/>
        <v>65.064160491595871</v>
      </c>
      <c r="O321">
        <v>12.621</v>
      </c>
      <c r="P321">
        <v>10.914999999999999</v>
      </c>
      <c r="Q321">
        <v>21.428999999999998</v>
      </c>
      <c r="R321">
        <v>5.2569999999999997</v>
      </c>
      <c r="S321">
        <v>2</v>
      </c>
      <c r="T321" t="s">
        <v>1162</v>
      </c>
    </row>
    <row r="322" spans="1:20">
      <c r="A322" t="s">
        <v>224</v>
      </c>
      <c r="B322">
        <v>2019</v>
      </c>
      <c r="C322" s="9">
        <v>43492</v>
      </c>
      <c r="D322" t="s">
        <v>64</v>
      </c>
      <c r="E322" t="s">
        <v>533</v>
      </c>
      <c r="F322">
        <v>1</v>
      </c>
      <c r="G322">
        <v>12</v>
      </c>
      <c r="H322" t="s">
        <v>191</v>
      </c>
      <c r="I322" t="s">
        <v>30</v>
      </c>
      <c r="J322" s="10">
        <f>(C322-VLOOKUP(H322,Riders!$A$2:$E$7777,4,FALSE))/365</f>
        <v>33.027397260273972</v>
      </c>
      <c r="K322">
        <v>15</v>
      </c>
      <c r="L322">
        <v>1</v>
      </c>
      <c r="M322">
        <v>10.701000000000001</v>
      </c>
      <c r="N322" s="29">
        <f t="shared" si="4"/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  <c r="S322">
        <v>1</v>
      </c>
      <c r="T322" t="s">
        <v>1162</v>
      </c>
    </row>
    <row r="323" spans="1:20">
      <c r="A323" t="s">
        <v>224</v>
      </c>
      <c r="B323">
        <v>2019</v>
      </c>
      <c r="C323" s="9">
        <v>43492</v>
      </c>
      <c r="D323" t="s">
        <v>64</v>
      </c>
      <c r="E323" t="s">
        <v>533</v>
      </c>
      <c r="F323">
        <v>1</v>
      </c>
      <c r="G323">
        <v>12</v>
      </c>
      <c r="H323" t="s">
        <v>39</v>
      </c>
      <c r="I323" t="s">
        <v>40</v>
      </c>
      <c r="J323" s="10">
        <f>(C323-VLOOKUP(H323,Riders!$A$2:$E$7777,4,FALSE))/365</f>
        <v>25.983561643835618</v>
      </c>
      <c r="K323">
        <v>19</v>
      </c>
      <c r="L323">
        <v>2</v>
      </c>
      <c r="M323">
        <v>10.853</v>
      </c>
      <c r="N323" s="29">
        <f t="shared" ref="N323:N386" si="5">IF(OR(M323="REL",M323="",M323="DNS",M323="DSQ"),"",3.6*200/M323)</f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  <c r="S323">
        <v>2</v>
      </c>
      <c r="T323" t="s">
        <v>1162</v>
      </c>
    </row>
    <row r="324" spans="1:20">
      <c r="A324" t="s">
        <v>224</v>
      </c>
      <c r="B324">
        <v>2019</v>
      </c>
      <c r="C324" s="9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 s="10">
        <f>(C324-VLOOKUP(H324,Riders!$A$2:$E$7777,4,FALSE))/365</f>
        <v>27.684931506849313</v>
      </c>
      <c r="K324">
        <v>5</v>
      </c>
      <c r="L324">
        <v>1</v>
      </c>
      <c r="M324">
        <v>10.849</v>
      </c>
      <c r="N324" s="29">
        <f t="shared" si="5"/>
        <v>66.36556364641902</v>
      </c>
      <c r="O324">
        <v>4.4489999999999998</v>
      </c>
      <c r="P324">
        <v>12.173999999999999</v>
      </c>
      <c r="Q324">
        <v>22.672000000000001</v>
      </c>
      <c r="R324">
        <v>5.2489999999999997</v>
      </c>
      <c r="S324">
        <v>2</v>
      </c>
      <c r="T324" t="s">
        <v>1162</v>
      </c>
    </row>
    <row r="325" spans="1:20">
      <c r="A325" t="s">
        <v>224</v>
      </c>
      <c r="B325">
        <v>2019</v>
      </c>
      <c r="C325" s="9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 s="10">
        <f>(C325-VLOOKUP(H325,Riders!$A$2:$E$7777,4,FALSE))/365</f>
        <v>33.027397260273972</v>
      </c>
      <c r="K325">
        <v>15</v>
      </c>
      <c r="L325">
        <v>2</v>
      </c>
      <c r="M325">
        <v>10.87</v>
      </c>
      <c r="N325" s="29">
        <f t="shared" si="5"/>
        <v>66.237350505979762</v>
      </c>
      <c r="O325">
        <v>15.0099999999999</v>
      </c>
      <c r="P325">
        <v>11.664</v>
      </c>
      <c r="Q325">
        <v>21.628</v>
      </c>
      <c r="R325">
        <v>4.9820000000000002</v>
      </c>
      <c r="S325">
        <v>1</v>
      </c>
      <c r="T325" t="s">
        <v>1162</v>
      </c>
    </row>
    <row r="326" spans="1:20">
      <c r="A326" t="s">
        <v>224</v>
      </c>
      <c r="B326">
        <v>2019</v>
      </c>
      <c r="C326" s="9">
        <v>43492</v>
      </c>
      <c r="D326" t="s">
        <v>64</v>
      </c>
      <c r="E326" t="s">
        <v>536</v>
      </c>
      <c r="F326">
        <v>1</v>
      </c>
      <c r="G326">
        <v>2</v>
      </c>
      <c r="H326" t="s">
        <v>126</v>
      </c>
      <c r="I326" t="s">
        <v>102</v>
      </c>
      <c r="J326" s="10">
        <f>(C326-VLOOKUP(H326,Riders!$A$2:$E$7777,4,FALSE))/365</f>
        <v>20.358904109589041</v>
      </c>
      <c r="K326">
        <v>6</v>
      </c>
      <c r="L326">
        <v>1</v>
      </c>
      <c r="M326">
        <v>10.147</v>
      </c>
      <c r="N326" s="29">
        <f t="shared" si="5"/>
        <v>70.956933083670052</v>
      </c>
      <c r="O326">
        <v>21.937999999999999</v>
      </c>
      <c r="P326">
        <v>23.468999999999902</v>
      </c>
      <c r="Q326">
        <v>30.614999999999998</v>
      </c>
      <c r="R326">
        <v>3.573</v>
      </c>
      <c r="S326">
        <v>1</v>
      </c>
      <c r="T326" t="s">
        <v>1162</v>
      </c>
    </row>
    <row r="327" spans="1:20">
      <c r="A327" t="s">
        <v>224</v>
      </c>
      <c r="B327">
        <v>2019</v>
      </c>
      <c r="C327" s="9">
        <v>43492</v>
      </c>
      <c r="D327" t="s">
        <v>64</v>
      </c>
      <c r="E327" t="s">
        <v>536</v>
      </c>
      <c r="F327">
        <v>1</v>
      </c>
      <c r="G327">
        <v>2</v>
      </c>
      <c r="H327" t="s">
        <v>256</v>
      </c>
      <c r="I327" t="s">
        <v>254</v>
      </c>
      <c r="J327" s="10">
        <f>(C327-VLOOKUP(H327,Riders!$A$2:$E$7777,4,FALSE))/365</f>
        <v>21.372602739726027</v>
      </c>
      <c r="K327">
        <v>16</v>
      </c>
      <c r="L327">
        <v>2</v>
      </c>
      <c r="M327">
        <v>10.667999999999999</v>
      </c>
      <c r="N327" s="29">
        <f t="shared" si="5"/>
        <v>67.491563554555682</v>
      </c>
      <c r="O327">
        <v>17.134</v>
      </c>
      <c r="P327">
        <v>16.378</v>
      </c>
      <c r="Q327">
        <v>24.795999999999999</v>
      </c>
      <c r="R327">
        <v>4.2089999999999996</v>
      </c>
      <c r="S327">
        <v>2</v>
      </c>
      <c r="T327" t="s">
        <v>1162</v>
      </c>
    </row>
    <row r="328" spans="1:20">
      <c r="A328" t="s">
        <v>224</v>
      </c>
      <c r="B328">
        <v>2019</v>
      </c>
      <c r="C328" s="9">
        <v>43492</v>
      </c>
      <c r="D328" t="s">
        <v>64</v>
      </c>
      <c r="E328" t="s">
        <v>536</v>
      </c>
      <c r="F328">
        <v>1</v>
      </c>
      <c r="G328">
        <v>3</v>
      </c>
      <c r="H328" t="s">
        <v>871</v>
      </c>
      <c r="I328" t="s">
        <v>26</v>
      </c>
      <c r="J328" s="10">
        <f>(C328-VLOOKUP(H328,Riders!$A$2:$E$7777,4,FALSE))/365</f>
        <v>31.013698630136986</v>
      </c>
      <c r="K328">
        <v>4</v>
      </c>
      <c r="L328">
        <v>1</v>
      </c>
      <c r="M328">
        <v>10.294</v>
      </c>
      <c r="N328" s="29">
        <f t="shared" si="5"/>
        <v>69.943656498931418</v>
      </c>
      <c r="O328">
        <v>6.3550000000000004</v>
      </c>
      <c r="P328">
        <v>13.831</v>
      </c>
      <c r="Q328">
        <v>25.039000000000001</v>
      </c>
      <c r="R328">
        <v>5.6040000000000001</v>
      </c>
      <c r="S328">
        <v>2</v>
      </c>
      <c r="T328" t="s">
        <v>1162</v>
      </c>
    </row>
    <row r="329" spans="1:20">
      <c r="A329" t="s">
        <v>224</v>
      </c>
      <c r="B329">
        <v>2019</v>
      </c>
      <c r="C329" s="9">
        <v>43492</v>
      </c>
      <c r="D329" t="s">
        <v>64</v>
      </c>
      <c r="E329" t="s">
        <v>536</v>
      </c>
      <c r="F329">
        <v>1</v>
      </c>
      <c r="G329">
        <v>3</v>
      </c>
      <c r="H329" t="s">
        <v>172</v>
      </c>
      <c r="I329" t="s">
        <v>35</v>
      </c>
      <c r="J329" s="10">
        <f>(C329-VLOOKUP(H329,Riders!$A$2:$E$7777,4,FALSE))/365</f>
        <v>28.717808219178082</v>
      </c>
      <c r="K329">
        <v>14</v>
      </c>
      <c r="L329">
        <v>2</v>
      </c>
      <c r="M329">
        <v>10.372999999999999</v>
      </c>
      <c r="N329" s="29">
        <f t="shared" si="5"/>
        <v>69.410970789549793</v>
      </c>
      <c r="O329">
        <v>14.698</v>
      </c>
      <c r="P329">
        <v>13.543999999999899</v>
      </c>
      <c r="Q329">
        <v>21.015999999999998</v>
      </c>
      <c r="R329">
        <v>3.7360000000000002</v>
      </c>
      <c r="S329">
        <v>1</v>
      </c>
      <c r="T329" t="s">
        <v>1162</v>
      </c>
    </row>
    <row r="330" spans="1:20">
      <c r="A330" t="s">
        <v>224</v>
      </c>
      <c r="B330">
        <v>2019</v>
      </c>
      <c r="C330" s="9">
        <v>43492</v>
      </c>
      <c r="D330" t="s">
        <v>64</v>
      </c>
      <c r="E330" t="s">
        <v>536</v>
      </c>
      <c r="F330">
        <v>1</v>
      </c>
      <c r="G330">
        <v>4</v>
      </c>
      <c r="H330" t="s">
        <v>217</v>
      </c>
      <c r="I330" t="s">
        <v>226</v>
      </c>
      <c r="J330" s="10">
        <f>(C330-VLOOKUP(H330,Riders!$A$2:$E$7777,4,FALSE))/365</f>
        <v>35.457534246575342</v>
      </c>
      <c r="K330">
        <v>8</v>
      </c>
      <c r="L330">
        <v>1</v>
      </c>
      <c r="M330">
        <v>10.561999999999999</v>
      </c>
      <c r="N330" s="29">
        <f t="shared" si="5"/>
        <v>68.168907403900775</v>
      </c>
      <c r="O330">
        <v>18.826999999999899</v>
      </c>
      <c r="P330">
        <v>20.356999999999999</v>
      </c>
      <c r="Q330">
        <v>28.132999999999999</v>
      </c>
      <c r="R330">
        <v>3.8879999999999999</v>
      </c>
      <c r="S330">
        <v>1</v>
      </c>
      <c r="T330" t="s">
        <v>1162</v>
      </c>
    </row>
    <row r="331" spans="1:20">
      <c r="A331" t="s">
        <v>224</v>
      </c>
      <c r="B331">
        <v>2019</v>
      </c>
      <c r="C331" s="9">
        <v>43492</v>
      </c>
      <c r="D331" t="s">
        <v>64</v>
      </c>
      <c r="E331" t="s">
        <v>536</v>
      </c>
      <c r="F331">
        <v>1</v>
      </c>
      <c r="G331">
        <v>4</v>
      </c>
      <c r="H331" t="s">
        <v>169</v>
      </c>
      <c r="I331" t="s">
        <v>80</v>
      </c>
      <c r="J331" s="10">
        <f>(C331-VLOOKUP(H331,Riders!$A$2:$E$7777,4,FALSE))/365</f>
        <v>28.589041095890412</v>
      </c>
      <c r="K331">
        <v>9</v>
      </c>
      <c r="L331">
        <v>2</v>
      </c>
      <c r="M331">
        <v>10.607999999999899</v>
      </c>
      <c r="N331" s="29">
        <f t="shared" si="5"/>
        <v>67.873303167421454</v>
      </c>
      <c r="O331">
        <v>11.801</v>
      </c>
      <c r="P331">
        <v>11.0979999999999</v>
      </c>
      <c r="Q331">
        <v>20.827999999999999</v>
      </c>
      <c r="R331">
        <v>4.8650000000000002</v>
      </c>
      <c r="S331">
        <v>2</v>
      </c>
      <c r="T331" t="s">
        <v>1162</v>
      </c>
    </row>
    <row r="332" spans="1:20">
      <c r="A332" t="s">
        <v>224</v>
      </c>
      <c r="B332">
        <v>2019</v>
      </c>
      <c r="C332" s="9">
        <v>43492</v>
      </c>
      <c r="D332" t="s">
        <v>64</v>
      </c>
      <c r="E332" t="s">
        <v>536</v>
      </c>
      <c r="F332">
        <v>1</v>
      </c>
      <c r="G332">
        <v>5</v>
      </c>
      <c r="H332" t="s">
        <v>203</v>
      </c>
      <c r="I332" t="s">
        <v>100</v>
      </c>
      <c r="J332" s="10">
        <f>(C332-VLOOKUP(H332,Riders!$A$2:$E$7777,4,FALSE))/365</f>
        <v>19.898630136986302</v>
      </c>
      <c r="K332">
        <v>2</v>
      </c>
      <c r="L332">
        <v>1</v>
      </c>
      <c r="M332">
        <v>10.622</v>
      </c>
      <c r="N332" s="29">
        <f t="shared" si="5"/>
        <v>67.783844850310672</v>
      </c>
      <c r="O332">
        <v>15.054</v>
      </c>
      <c r="P332">
        <v>20.472999999999999</v>
      </c>
      <c r="Q332">
        <v>32.948999999999998</v>
      </c>
      <c r="R332">
        <v>6.2380000000000004</v>
      </c>
      <c r="S332">
        <v>1</v>
      </c>
      <c r="T332" t="s">
        <v>1162</v>
      </c>
    </row>
    <row r="333" spans="1:20">
      <c r="A333" t="s">
        <v>224</v>
      </c>
      <c r="B333">
        <v>2019</v>
      </c>
      <c r="C333" s="9">
        <v>43492</v>
      </c>
      <c r="D333" t="s">
        <v>64</v>
      </c>
      <c r="E333" t="s">
        <v>536</v>
      </c>
      <c r="F333">
        <v>1</v>
      </c>
      <c r="G333">
        <v>5</v>
      </c>
      <c r="H333" t="s">
        <v>38</v>
      </c>
      <c r="I333" t="s">
        <v>28</v>
      </c>
      <c r="J333" s="10">
        <f>(C333-VLOOKUP(H333,Riders!$A$2:$E$7777,4,FALSE))/365</f>
        <v>23.032876712328768</v>
      </c>
      <c r="K333">
        <v>13</v>
      </c>
      <c r="L333">
        <v>2</v>
      </c>
      <c r="M333">
        <v>10.675000000000001</v>
      </c>
      <c r="N333" s="29">
        <f t="shared" si="5"/>
        <v>67.447306791569076</v>
      </c>
      <c r="O333">
        <v>14.776</v>
      </c>
      <c r="P333">
        <v>13.122999999999999</v>
      </c>
      <c r="Q333">
        <v>25.369</v>
      </c>
      <c r="R333">
        <v>6.1230000000000002</v>
      </c>
      <c r="S333">
        <v>2</v>
      </c>
      <c r="T333" t="s">
        <v>1162</v>
      </c>
    </row>
    <row r="334" spans="1:20">
      <c r="A334" t="s">
        <v>224</v>
      </c>
      <c r="B334">
        <v>2019</v>
      </c>
      <c r="C334" s="9">
        <v>43492</v>
      </c>
      <c r="D334" t="s">
        <v>64</v>
      </c>
      <c r="E334" t="s">
        <v>536</v>
      </c>
      <c r="F334">
        <v>1</v>
      </c>
      <c r="G334">
        <v>6</v>
      </c>
      <c r="H334" t="s">
        <v>94</v>
      </c>
      <c r="I334" t="s">
        <v>26</v>
      </c>
      <c r="J334" s="10">
        <f>(C334-VLOOKUP(H334,Riders!$A$2:$E$7777,4,FALSE))/365</f>
        <v>20.030136986301368</v>
      </c>
      <c r="K334">
        <v>7</v>
      </c>
      <c r="L334">
        <v>1</v>
      </c>
      <c r="M334">
        <v>10.343999999999999</v>
      </c>
      <c r="N334" s="29">
        <f t="shared" si="5"/>
        <v>69.60556844547564</v>
      </c>
      <c r="O334">
        <v>31.338000000000001</v>
      </c>
      <c r="P334">
        <v>31.542000000000002</v>
      </c>
      <c r="Q334">
        <v>37.972000000000001</v>
      </c>
      <c r="R334">
        <v>3.2149999999999999</v>
      </c>
      <c r="S334">
        <v>1</v>
      </c>
      <c r="T334" t="s">
        <v>1162</v>
      </c>
    </row>
    <row r="335" spans="1:20">
      <c r="A335" t="s">
        <v>224</v>
      </c>
      <c r="B335">
        <v>2019</v>
      </c>
      <c r="C335" s="9">
        <v>43492</v>
      </c>
      <c r="D335" t="s">
        <v>64</v>
      </c>
      <c r="E335" t="s">
        <v>536</v>
      </c>
      <c r="F335">
        <v>1</v>
      </c>
      <c r="G335">
        <v>6</v>
      </c>
      <c r="H335" t="s">
        <v>237</v>
      </c>
      <c r="I335" t="s">
        <v>196</v>
      </c>
      <c r="J335" s="10">
        <f>(C335-VLOOKUP(H335,Riders!$A$2:$E$7777,4,FALSE))/365</f>
        <v>31.364383561643837</v>
      </c>
      <c r="K335">
        <v>12</v>
      </c>
      <c r="L335">
        <v>2</v>
      </c>
      <c r="M335">
        <v>10.370999999999899</v>
      </c>
      <c r="N335" s="29">
        <f t="shared" si="5"/>
        <v>69.424356378363413</v>
      </c>
      <c r="O335">
        <v>10.891</v>
      </c>
      <c r="P335">
        <v>10.956</v>
      </c>
      <c r="Q335">
        <v>21.956</v>
      </c>
      <c r="R335">
        <v>5.5</v>
      </c>
      <c r="S335">
        <v>2</v>
      </c>
      <c r="T335" t="s">
        <v>1162</v>
      </c>
    </row>
    <row r="336" spans="1:20">
      <c r="A336" t="s">
        <v>224</v>
      </c>
      <c r="B336">
        <v>2019</v>
      </c>
      <c r="C336" s="9">
        <v>43492</v>
      </c>
      <c r="D336" t="s">
        <v>64</v>
      </c>
      <c r="E336" t="s">
        <v>536</v>
      </c>
      <c r="F336">
        <v>1</v>
      </c>
      <c r="G336">
        <v>7</v>
      </c>
      <c r="H336" t="s">
        <v>229</v>
      </c>
      <c r="I336" t="s">
        <v>100</v>
      </c>
      <c r="J336" s="10">
        <f>(C336-VLOOKUP(H336,Riders!$A$2:$E$7777,4,FALSE))/365</f>
        <v>23.827397260273973</v>
      </c>
      <c r="K336">
        <v>1</v>
      </c>
      <c r="L336">
        <v>1</v>
      </c>
      <c r="M336">
        <v>10.118</v>
      </c>
      <c r="N336" s="29">
        <f t="shared" si="5"/>
        <v>71.160308361336234</v>
      </c>
      <c r="O336">
        <v>15.054</v>
      </c>
      <c r="P336">
        <v>21.994</v>
      </c>
      <c r="Q336">
        <v>33.630000000000003</v>
      </c>
      <c r="R336">
        <v>5.8179999999999996</v>
      </c>
      <c r="S336">
        <v>2</v>
      </c>
      <c r="T336" t="s">
        <v>1162</v>
      </c>
    </row>
    <row r="337" spans="1:20">
      <c r="A337" t="s">
        <v>224</v>
      </c>
      <c r="B337">
        <v>2019</v>
      </c>
      <c r="C337" s="9">
        <v>43492</v>
      </c>
      <c r="D337" t="s">
        <v>64</v>
      </c>
      <c r="E337" t="s">
        <v>536</v>
      </c>
      <c r="F337">
        <v>1</v>
      </c>
      <c r="G337">
        <v>7</v>
      </c>
      <c r="H337" t="s">
        <v>255</v>
      </c>
      <c r="I337" t="s">
        <v>30</v>
      </c>
      <c r="J337" s="10">
        <f>(C337-VLOOKUP(H337,Riders!$A$2:$E$7777,4,FALSE))/365</f>
        <v>29.084931506849315</v>
      </c>
      <c r="K337">
        <v>11</v>
      </c>
      <c r="L337">
        <v>2</v>
      </c>
      <c r="M337">
        <v>10.119</v>
      </c>
      <c r="N337" s="29">
        <f t="shared" si="5"/>
        <v>71.153276015416552</v>
      </c>
      <c r="O337">
        <v>22.440999999999999</v>
      </c>
      <c r="P337">
        <v>21.821999999999999</v>
      </c>
      <c r="Q337">
        <v>27.974</v>
      </c>
      <c r="R337">
        <v>3.0760000000000001</v>
      </c>
      <c r="S337">
        <v>1</v>
      </c>
      <c r="T337" t="s">
        <v>1162</v>
      </c>
    </row>
    <row r="338" spans="1:20">
      <c r="A338" t="s">
        <v>224</v>
      </c>
      <c r="B338">
        <v>2019</v>
      </c>
      <c r="C338" s="9">
        <v>43492</v>
      </c>
      <c r="D338" t="s">
        <v>64</v>
      </c>
      <c r="E338" t="s">
        <v>536</v>
      </c>
      <c r="F338">
        <v>1</v>
      </c>
      <c r="G338">
        <v>8</v>
      </c>
      <c r="H338" t="s">
        <v>199</v>
      </c>
      <c r="I338" t="s">
        <v>37</v>
      </c>
      <c r="J338" s="10">
        <f>(C338-VLOOKUP(H338,Riders!$A$2:$E$7777,4,FALSE))/365</f>
        <v>24.243835616438357</v>
      </c>
      <c r="K338">
        <v>3</v>
      </c>
      <c r="L338">
        <v>1</v>
      </c>
      <c r="M338">
        <v>10.368</v>
      </c>
      <c r="N338" s="29">
        <f t="shared" si="5"/>
        <v>69.444444444444443</v>
      </c>
      <c r="O338">
        <v>20.372</v>
      </c>
      <c r="P338">
        <v>21.515999999999998</v>
      </c>
      <c r="Q338">
        <v>28.64</v>
      </c>
      <c r="R338">
        <v>3.5619999999999998</v>
      </c>
      <c r="S338">
        <v>1</v>
      </c>
      <c r="T338" t="s">
        <v>1162</v>
      </c>
    </row>
    <row r="339" spans="1:20">
      <c r="A339" t="s">
        <v>224</v>
      </c>
      <c r="B339">
        <v>2019</v>
      </c>
      <c r="C339" s="9">
        <v>43492</v>
      </c>
      <c r="D339" t="s">
        <v>64</v>
      </c>
      <c r="E339" t="s">
        <v>536</v>
      </c>
      <c r="F339">
        <v>1</v>
      </c>
      <c r="G339">
        <v>8</v>
      </c>
      <c r="H339" t="s">
        <v>181</v>
      </c>
      <c r="I339" t="s">
        <v>32</v>
      </c>
      <c r="J339" s="10">
        <f>(C339-VLOOKUP(H339,Riders!$A$2:$E$7777,4,FALSE))/365</f>
        <v>27.586301369863012</v>
      </c>
      <c r="K339">
        <v>10</v>
      </c>
      <c r="L339">
        <v>2</v>
      </c>
      <c r="M339">
        <v>10.397</v>
      </c>
      <c r="N339" s="29">
        <f t="shared" si="5"/>
        <v>69.250745407329035</v>
      </c>
      <c r="O339">
        <v>13.641</v>
      </c>
      <c r="P339">
        <v>13.25</v>
      </c>
      <c r="Q339">
        <v>20.95</v>
      </c>
      <c r="R339">
        <v>3.85</v>
      </c>
      <c r="S339">
        <v>2</v>
      </c>
      <c r="T339" t="s">
        <v>1162</v>
      </c>
    </row>
    <row r="340" spans="1:20">
      <c r="A340" t="s">
        <v>224</v>
      </c>
      <c r="B340">
        <v>2019</v>
      </c>
      <c r="C340" s="9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 s="10">
        <f>(C340-VLOOKUP(H340,Riders!$A$2:$E$7777,4,FALSE))/365</f>
        <v>24.243835616438357</v>
      </c>
      <c r="K340">
        <v>3</v>
      </c>
      <c r="L340">
        <v>1</v>
      </c>
      <c r="M340">
        <v>10.348000000000001</v>
      </c>
      <c r="N340" s="29">
        <f t="shared" si="5"/>
        <v>69.578662543486658</v>
      </c>
      <c r="O340">
        <v>21.515999999999998</v>
      </c>
      <c r="P340">
        <v>22.484999999999999</v>
      </c>
      <c r="Q340">
        <v>29.311</v>
      </c>
      <c r="R340">
        <v>3.4129999999999998</v>
      </c>
      <c r="S340">
        <v>1</v>
      </c>
      <c r="T340" t="s">
        <v>1162</v>
      </c>
    </row>
    <row r="341" spans="1:20">
      <c r="A341" t="s">
        <v>224</v>
      </c>
      <c r="B341">
        <v>2019</v>
      </c>
      <c r="C341" s="9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 s="10">
        <f>(C341-VLOOKUP(H341,Riders!$A$2:$E$7777,4,FALSE))/365</f>
        <v>27.684931506849313</v>
      </c>
      <c r="K341">
        <v>5</v>
      </c>
      <c r="L341">
        <v>2</v>
      </c>
      <c r="M341">
        <v>10.474</v>
      </c>
      <c r="N341" s="29">
        <f t="shared" si="5"/>
        <v>68.741645980523202</v>
      </c>
      <c r="O341">
        <v>12.173999999999999</v>
      </c>
      <c r="P341">
        <v>11.7</v>
      </c>
      <c r="Q341">
        <v>21.216000000000001</v>
      </c>
      <c r="R341">
        <v>4.758</v>
      </c>
      <c r="S341">
        <v>2</v>
      </c>
      <c r="T341" t="s">
        <v>1162</v>
      </c>
    </row>
    <row r="342" spans="1:20">
      <c r="A342" t="s">
        <v>224</v>
      </c>
      <c r="B342">
        <v>2019</v>
      </c>
      <c r="C342" s="9">
        <v>43492</v>
      </c>
      <c r="D342" t="s">
        <v>64</v>
      </c>
      <c r="E342" t="s">
        <v>537</v>
      </c>
      <c r="F342">
        <v>1</v>
      </c>
      <c r="G342">
        <v>2</v>
      </c>
      <c r="H342" t="s">
        <v>229</v>
      </c>
      <c r="I342" t="s">
        <v>100</v>
      </c>
      <c r="J342" s="10">
        <f>(C342-VLOOKUP(H342,Riders!$A$2:$E$7777,4,FALSE))/365</f>
        <v>23.827397260273973</v>
      </c>
      <c r="K342">
        <v>1</v>
      </c>
      <c r="L342">
        <v>1</v>
      </c>
      <c r="M342">
        <v>11.051</v>
      </c>
      <c r="N342" s="29">
        <f t="shared" si="5"/>
        <v>65.152474889150298</v>
      </c>
      <c r="O342">
        <v>21.994</v>
      </c>
      <c r="P342">
        <v>25.907999999999902</v>
      </c>
      <c r="Q342">
        <v>36.049999999999997</v>
      </c>
      <c r="R342">
        <v>5.0709999999999997</v>
      </c>
      <c r="S342">
        <v>2</v>
      </c>
      <c r="T342" t="s">
        <v>1162</v>
      </c>
    </row>
    <row r="343" spans="1:20">
      <c r="A343" t="s">
        <v>224</v>
      </c>
      <c r="B343">
        <v>2019</v>
      </c>
      <c r="C343" s="9">
        <v>43492</v>
      </c>
      <c r="D343" t="s">
        <v>64</v>
      </c>
      <c r="E343" t="s">
        <v>537</v>
      </c>
      <c r="F343">
        <v>1</v>
      </c>
      <c r="G343">
        <v>2</v>
      </c>
      <c r="H343" t="s">
        <v>126</v>
      </c>
      <c r="I343" t="s">
        <v>102</v>
      </c>
      <c r="J343" s="10">
        <f>(C343-VLOOKUP(H343,Riders!$A$2:$E$7777,4,FALSE))/365</f>
        <v>20.358904109589041</v>
      </c>
      <c r="K343">
        <v>6</v>
      </c>
      <c r="L343">
        <v>2</v>
      </c>
      <c r="M343">
        <v>11.308999999999999</v>
      </c>
      <c r="N343" s="29">
        <f t="shared" si="5"/>
        <v>63.666106640728628</v>
      </c>
      <c r="O343">
        <v>23.468999999999902</v>
      </c>
      <c r="P343">
        <v>22.885999999999999</v>
      </c>
      <c r="Q343">
        <v>29.702000000000002</v>
      </c>
      <c r="R343">
        <v>3.4079999999999999</v>
      </c>
      <c r="S343">
        <v>1</v>
      </c>
      <c r="T343" t="s">
        <v>1162</v>
      </c>
    </row>
    <row r="344" spans="1:20">
      <c r="A344" t="s">
        <v>224</v>
      </c>
      <c r="B344">
        <v>2019</v>
      </c>
      <c r="C344" s="9">
        <v>43492</v>
      </c>
      <c r="D344" t="s">
        <v>64</v>
      </c>
      <c r="E344" t="s">
        <v>537</v>
      </c>
      <c r="F344">
        <v>1</v>
      </c>
      <c r="G344">
        <v>3</v>
      </c>
      <c r="H344" t="s">
        <v>871</v>
      </c>
      <c r="I344" t="s">
        <v>26</v>
      </c>
      <c r="J344" s="10">
        <f>(C344-VLOOKUP(H344,Riders!$A$2:$E$7777,4,FALSE))/365</f>
        <v>31.013698630136986</v>
      </c>
      <c r="K344">
        <v>4</v>
      </c>
      <c r="L344">
        <v>1</v>
      </c>
      <c r="M344">
        <v>10.239000000000001</v>
      </c>
      <c r="N344" s="29">
        <f t="shared" si="5"/>
        <v>70.319367125695862</v>
      </c>
      <c r="O344">
        <v>13.831</v>
      </c>
      <c r="P344">
        <v>23.169</v>
      </c>
      <c r="Q344">
        <v>32.197000000000003</v>
      </c>
      <c r="R344">
        <v>4.5140000000000002</v>
      </c>
      <c r="S344">
        <v>2</v>
      </c>
      <c r="T344" t="s">
        <v>1162</v>
      </c>
    </row>
    <row r="345" spans="1:20">
      <c r="A345" t="s">
        <v>224</v>
      </c>
      <c r="B345">
        <v>2019</v>
      </c>
      <c r="C345" s="9">
        <v>43492</v>
      </c>
      <c r="D345" t="s">
        <v>64</v>
      </c>
      <c r="E345" t="s">
        <v>537</v>
      </c>
      <c r="F345">
        <v>1</v>
      </c>
      <c r="G345">
        <v>3</v>
      </c>
      <c r="H345" t="s">
        <v>94</v>
      </c>
      <c r="I345" t="s">
        <v>26</v>
      </c>
      <c r="J345" s="10">
        <f>(C345-VLOOKUP(H345,Riders!$A$2:$E$7777,4,FALSE))/365</f>
        <v>20.030136986301368</v>
      </c>
      <c r="K345">
        <v>7</v>
      </c>
      <c r="L345">
        <v>2</v>
      </c>
      <c r="M345">
        <v>10.301</v>
      </c>
      <c r="N345" s="29">
        <f t="shared" si="5"/>
        <v>69.896126589651487</v>
      </c>
      <c r="O345">
        <v>31.542000000000002</v>
      </c>
      <c r="P345">
        <v>29.567</v>
      </c>
      <c r="Q345">
        <v>35.615000000000002</v>
      </c>
      <c r="R345">
        <v>3.024</v>
      </c>
      <c r="S345">
        <v>1</v>
      </c>
      <c r="T345" t="s">
        <v>1162</v>
      </c>
    </row>
    <row r="346" spans="1:20">
      <c r="A346" t="s">
        <v>224</v>
      </c>
      <c r="B346">
        <v>2019</v>
      </c>
      <c r="C346" s="9">
        <v>43492</v>
      </c>
      <c r="D346" t="s">
        <v>64</v>
      </c>
      <c r="E346" t="s">
        <v>537</v>
      </c>
      <c r="F346">
        <v>1</v>
      </c>
      <c r="G346">
        <v>4</v>
      </c>
      <c r="H346" t="s">
        <v>203</v>
      </c>
      <c r="I346" t="s">
        <v>100</v>
      </c>
      <c r="J346" s="10">
        <f>(C346-VLOOKUP(H346,Riders!$A$2:$E$7777,4,FALSE))/365</f>
        <v>19.898630136986302</v>
      </c>
      <c r="K346">
        <v>2</v>
      </c>
      <c r="L346">
        <v>1</v>
      </c>
      <c r="M346">
        <v>10.551</v>
      </c>
      <c r="N346" s="29">
        <f t="shared" si="5"/>
        <v>68.239977253340911</v>
      </c>
      <c r="O346">
        <v>20.472999999999999</v>
      </c>
      <c r="P346">
        <v>24.271999999999998</v>
      </c>
      <c r="Q346">
        <v>35.198</v>
      </c>
      <c r="R346">
        <v>5.4630000000000001</v>
      </c>
      <c r="S346">
        <v>1</v>
      </c>
      <c r="T346" t="s">
        <v>1162</v>
      </c>
    </row>
    <row r="347" spans="1:20">
      <c r="A347" t="s">
        <v>224</v>
      </c>
      <c r="B347">
        <v>2019</v>
      </c>
      <c r="C347" s="9">
        <v>43492</v>
      </c>
      <c r="D347" t="s">
        <v>64</v>
      </c>
      <c r="E347" t="s">
        <v>537</v>
      </c>
      <c r="F347">
        <v>1</v>
      </c>
      <c r="G347">
        <v>4</v>
      </c>
      <c r="H347" t="s">
        <v>217</v>
      </c>
      <c r="I347" t="s">
        <v>226</v>
      </c>
      <c r="J347" s="10">
        <f>(C347-VLOOKUP(H347,Riders!$A$2:$E$7777,4,FALSE))/365</f>
        <v>35.457534246575342</v>
      </c>
      <c r="K347">
        <v>8</v>
      </c>
      <c r="L347">
        <v>2</v>
      </c>
      <c r="M347">
        <v>10.964</v>
      </c>
      <c r="N347" s="29">
        <f t="shared" si="5"/>
        <v>65.66946369937979</v>
      </c>
      <c r="O347">
        <v>20.356999999999999</v>
      </c>
      <c r="P347">
        <v>19.841000000000001</v>
      </c>
      <c r="Q347">
        <v>27.259</v>
      </c>
      <c r="R347">
        <v>3.7090000000000001</v>
      </c>
      <c r="S347">
        <v>2</v>
      </c>
      <c r="T347" t="s">
        <v>1162</v>
      </c>
    </row>
    <row r="348" spans="1:20">
      <c r="A348" t="s">
        <v>224</v>
      </c>
      <c r="B348">
        <v>2019</v>
      </c>
      <c r="C348" s="9">
        <v>43492</v>
      </c>
      <c r="D348" t="s">
        <v>64</v>
      </c>
      <c r="E348" t="s">
        <v>537</v>
      </c>
      <c r="F348">
        <v>2</v>
      </c>
      <c r="G348">
        <v>1</v>
      </c>
      <c r="H348" t="s">
        <v>199</v>
      </c>
      <c r="I348" t="s">
        <v>37</v>
      </c>
      <c r="J348" s="10">
        <f>(C348-VLOOKUP(H348,Riders!$A$2:$E$7777,4,FALSE))/365</f>
        <v>24.243835616438357</v>
      </c>
      <c r="K348">
        <v>3</v>
      </c>
      <c r="L348">
        <v>1</v>
      </c>
      <c r="M348">
        <v>10.372999999999999</v>
      </c>
      <c r="N348" s="29">
        <f t="shared" si="5"/>
        <v>69.410970789549793</v>
      </c>
      <c r="O348">
        <v>22.484999999999999</v>
      </c>
      <c r="P348">
        <v>23.187000000000001</v>
      </c>
      <c r="Q348">
        <v>29.777000000000001</v>
      </c>
      <c r="R348">
        <v>3.2949999999999999</v>
      </c>
      <c r="S348">
        <v>1</v>
      </c>
      <c r="T348" t="s">
        <v>1162</v>
      </c>
    </row>
    <row r="349" spans="1:20">
      <c r="A349" t="s">
        <v>224</v>
      </c>
      <c r="B349">
        <v>2019</v>
      </c>
      <c r="C349" s="9">
        <v>43492</v>
      </c>
      <c r="D349" t="s">
        <v>64</v>
      </c>
      <c r="E349" t="s">
        <v>537</v>
      </c>
      <c r="F349">
        <v>2</v>
      </c>
      <c r="G349">
        <v>1</v>
      </c>
      <c r="H349" t="s">
        <v>310</v>
      </c>
      <c r="I349" t="s">
        <v>102</v>
      </c>
      <c r="J349" s="10">
        <f>(C349-VLOOKUP(H349,Riders!$A$2:$E$7777,4,FALSE))/365</f>
        <v>27.684931506849313</v>
      </c>
      <c r="K349">
        <v>5</v>
      </c>
      <c r="L349">
        <v>2</v>
      </c>
      <c r="M349" t="s">
        <v>534</v>
      </c>
      <c r="N349" s="29" t="str">
        <f t="shared" si="5"/>
        <v/>
      </c>
      <c r="O349">
        <v>11.7</v>
      </c>
      <c r="P349">
        <v>11.446999999999999</v>
      </c>
      <c r="Q349">
        <v>20.311</v>
      </c>
      <c r="R349">
        <v>4.4320000000000004</v>
      </c>
      <c r="S349">
        <v>2</v>
      </c>
      <c r="T349" t="s">
        <v>1162</v>
      </c>
    </row>
    <row r="350" spans="1:20">
      <c r="A350" t="s">
        <v>224</v>
      </c>
      <c r="B350">
        <v>2019</v>
      </c>
      <c r="C350" s="9">
        <v>43492</v>
      </c>
      <c r="D350" t="s">
        <v>64</v>
      </c>
      <c r="E350" t="s">
        <v>537</v>
      </c>
      <c r="F350">
        <v>2</v>
      </c>
      <c r="G350">
        <v>2</v>
      </c>
      <c r="H350" t="s">
        <v>229</v>
      </c>
      <c r="I350" t="s">
        <v>100</v>
      </c>
      <c r="J350" s="10">
        <f>(C350-VLOOKUP(H350,Riders!$A$2:$E$7777,4,FALSE))/365</f>
        <v>23.827397260273973</v>
      </c>
      <c r="K350">
        <v>1</v>
      </c>
      <c r="L350">
        <v>1</v>
      </c>
      <c r="M350">
        <v>10.201000000000001</v>
      </c>
      <c r="N350" s="29">
        <f t="shared" si="5"/>
        <v>70.581315557298296</v>
      </c>
      <c r="O350">
        <v>25.907999999999902</v>
      </c>
      <c r="P350">
        <v>28.595999999999901</v>
      </c>
      <c r="Q350">
        <v>37.601999999999997</v>
      </c>
      <c r="R350">
        <v>4.5030000000000001</v>
      </c>
      <c r="S350">
        <v>1</v>
      </c>
      <c r="T350" t="s">
        <v>1162</v>
      </c>
    </row>
    <row r="351" spans="1:20">
      <c r="A351" t="s">
        <v>224</v>
      </c>
      <c r="B351">
        <v>2019</v>
      </c>
      <c r="C351" s="9">
        <v>43492</v>
      </c>
      <c r="D351" t="s">
        <v>64</v>
      </c>
      <c r="E351" t="s">
        <v>537</v>
      </c>
      <c r="F351">
        <v>2</v>
      </c>
      <c r="G351">
        <v>2</v>
      </c>
      <c r="H351" t="s">
        <v>126</v>
      </c>
      <c r="I351" t="s">
        <v>102</v>
      </c>
      <c r="J351" s="10">
        <f>(C351-VLOOKUP(H351,Riders!$A$2:$E$7777,4,FALSE))/365</f>
        <v>20.358904109589041</v>
      </c>
      <c r="K351">
        <v>6</v>
      </c>
      <c r="L351">
        <v>2</v>
      </c>
      <c r="M351">
        <v>10.205</v>
      </c>
      <c r="N351" s="29">
        <f t="shared" si="5"/>
        <v>70.553650171484563</v>
      </c>
      <c r="O351">
        <v>22.885999999999999</v>
      </c>
      <c r="P351">
        <v>23.655999999999999</v>
      </c>
      <c r="Q351">
        <v>29.738</v>
      </c>
      <c r="R351">
        <v>3.0409999999999999</v>
      </c>
      <c r="S351">
        <v>2</v>
      </c>
      <c r="T351" t="s">
        <v>1162</v>
      </c>
    </row>
    <row r="352" spans="1:20">
      <c r="A352" t="s">
        <v>224</v>
      </c>
      <c r="B352">
        <v>2019</v>
      </c>
      <c r="C352" s="9">
        <v>43492</v>
      </c>
      <c r="D352" t="s">
        <v>64</v>
      </c>
      <c r="E352" t="s">
        <v>537</v>
      </c>
      <c r="F352">
        <v>2</v>
      </c>
      <c r="G352">
        <v>3</v>
      </c>
      <c r="H352" t="s">
        <v>871</v>
      </c>
      <c r="I352" t="s">
        <v>26</v>
      </c>
      <c r="J352" s="10">
        <f>(C352-VLOOKUP(H352,Riders!$A$2:$E$7777,4,FALSE))/365</f>
        <v>31.013698630136986</v>
      </c>
      <c r="K352">
        <v>4</v>
      </c>
      <c r="L352">
        <v>2</v>
      </c>
      <c r="M352">
        <v>10.29</v>
      </c>
      <c r="N352" s="29">
        <f t="shared" si="5"/>
        <v>69.970845481049565</v>
      </c>
      <c r="O352">
        <v>23.169</v>
      </c>
      <c r="P352">
        <v>23.545999999999999</v>
      </c>
      <c r="Q352">
        <v>30.904</v>
      </c>
      <c r="R352">
        <v>3.6789999999999998</v>
      </c>
      <c r="S352">
        <v>1</v>
      </c>
      <c r="T352" t="s">
        <v>1162</v>
      </c>
    </row>
    <row r="353" spans="1:20">
      <c r="A353" t="s">
        <v>224</v>
      </c>
      <c r="B353">
        <v>2019</v>
      </c>
      <c r="C353" s="9">
        <v>43492</v>
      </c>
      <c r="D353" t="s">
        <v>64</v>
      </c>
      <c r="E353" t="s">
        <v>537</v>
      </c>
      <c r="F353">
        <v>2</v>
      </c>
      <c r="G353">
        <v>3</v>
      </c>
      <c r="H353" t="s">
        <v>94</v>
      </c>
      <c r="I353" t="s">
        <v>26</v>
      </c>
      <c r="J353" s="10">
        <f>(C353-VLOOKUP(H353,Riders!$A$2:$E$7777,4,FALSE))/365</f>
        <v>20.030136986301368</v>
      </c>
      <c r="K353">
        <v>7</v>
      </c>
      <c r="L353">
        <v>1</v>
      </c>
      <c r="M353">
        <v>10.288</v>
      </c>
      <c r="N353" s="29">
        <f t="shared" si="5"/>
        <v>69.984447900466563</v>
      </c>
      <c r="O353">
        <v>29.567</v>
      </c>
      <c r="P353">
        <v>30.207000000000001</v>
      </c>
      <c r="Q353">
        <v>35.783000000000001</v>
      </c>
      <c r="R353">
        <v>2.7879999999999998</v>
      </c>
      <c r="S353">
        <v>1</v>
      </c>
      <c r="T353" t="s">
        <v>1162</v>
      </c>
    </row>
    <row r="354" spans="1:20">
      <c r="A354" t="s">
        <v>224</v>
      </c>
      <c r="B354">
        <v>2019</v>
      </c>
      <c r="C354" s="9">
        <v>43492</v>
      </c>
      <c r="D354" t="s">
        <v>64</v>
      </c>
      <c r="E354" t="s">
        <v>537</v>
      </c>
      <c r="F354">
        <v>2</v>
      </c>
      <c r="G354">
        <v>4</v>
      </c>
      <c r="H354" t="s">
        <v>203</v>
      </c>
      <c r="I354" t="s">
        <v>100</v>
      </c>
      <c r="J354" s="10">
        <f>(C354-VLOOKUP(H354,Riders!$A$2:$E$7777,4,FALSE))/365</f>
        <v>19.898630136986302</v>
      </c>
      <c r="K354">
        <v>2</v>
      </c>
      <c r="L354">
        <v>1</v>
      </c>
      <c r="M354">
        <v>10.656000000000001</v>
      </c>
      <c r="N354" s="29">
        <f t="shared" si="5"/>
        <v>67.567567567567565</v>
      </c>
      <c r="O354">
        <v>24.271999999999998</v>
      </c>
      <c r="P354">
        <v>27.535</v>
      </c>
      <c r="Q354">
        <v>35.771000000000001</v>
      </c>
      <c r="R354">
        <v>4.1180000000000003</v>
      </c>
      <c r="S354">
        <v>1</v>
      </c>
      <c r="T354" t="s">
        <v>1162</v>
      </c>
    </row>
    <row r="355" spans="1:20">
      <c r="A355" t="s">
        <v>224</v>
      </c>
      <c r="B355">
        <v>2019</v>
      </c>
      <c r="C355" s="9">
        <v>43492</v>
      </c>
      <c r="D355" t="s">
        <v>64</v>
      </c>
      <c r="E355" t="s">
        <v>537</v>
      </c>
      <c r="F355">
        <v>2</v>
      </c>
      <c r="G355">
        <v>4</v>
      </c>
      <c r="H355" t="s">
        <v>217</v>
      </c>
      <c r="I355" t="s">
        <v>226</v>
      </c>
      <c r="J355" s="10">
        <f>(C355-VLOOKUP(H355,Riders!$A$2:$E$7777,4,FALSE))/365</f>
        <v>35.457534246575342</v>
      </c>
      <c r="K355">
        <v>8</v>
      </c>
      <c r="L355">
        <v>2</v>
      </c>
      <c r="M355">
        <v>10.705</v>
      </c>
      <c r="N355" s="29">
        <f t="shared" si="5"/>
        <v>67.258290518449328</v>
      </c>
      <c r="O355">
        <v>19.841000000000001</v>
      </c>
      <c r="P355">
        <v>19.7</v>
      </c>
      <c r="Q355">
        <v>26.742000000000001</v>
      </c>
      <c r="R355">
        <v>3.5209999999999999</v>
      </c>
      <c r="S355">
        <v>2</v>
      </c>
      <c r="T355" t="s">
        <v>1162</v>
      </c>
    </row>
    <row r="356" spans="1:20">
      <c r="A356" t="s">
        <v>224</v>
      </c>
      <c r="B356">
        <v>2019</v>
      </c>
      <c r="C356" s="9">
        <v>43492</v>
      </c>
      <c r="D356" t="s">
        <v>64</v>
      </c>
      <c r="E356" t="s">
        <v>537</v>
      </c>
      <c r="F356">
        <v>3</v>
      </c>
      <c r="G356">
        <v>3</v>
      </c>
      <c r="H356" t="s">
        <v>871</v>
      </c>
      <c r="I356" t="s">
        <v>26</v>
      </c>
      <c r="J356" s="10">
        <f>(C356-VLOOKUP(H356,Riders!$A$2:$E$7777,4,FALSE))/365</f>
        <v>31.013698630136986</v>
      </c>
      <c r="K356">
        <v>4</v>
      </c>
      <c r="L356">
        <v>1</v>
      </c>
      <c r="M356">
        <v>10.391999999999999</v>
      </c>
      <c r="N356" s="29">
        <f t="shared" si="5"/>
        <v>69.284064665127019</v>
      </c>
      <c r="O356">
        <v>23.545999999999999</v>
      </c>
      <c r="P356">
        <v>26.668999999999901</v>
      </c>
      <c r="Q356">
        <v>33.308999999999997</v>
      </c>
      <c r="R356">
        <v>3.32</v>
      </c>
      <c r="S356">
        <v>2</v>
      </c>
      <c r="T356" t="s">
        <v>1162</v>
      </c>
    </row>
    <row r="357" spans="1:20">
      <c r="A357" t="s">
        <v>224</v>
      </c>
      <c r="B357">
        <v>2019</v>
      </c>
      <c r="C357" s="9">
        <v>43492</v>
      </c>
      <c r="D357" t="s">
        <v>64</v>
      </c>
      <c r="E357" t="s">
        <v>537</v>
      </c>
      <c r="F357">
        <v>3</v>
      </c>
      <c r="G357">
        <v>3</v>
      </c>
      <c r="H357" t="s">
        <v>94</v>
      </c>
      <c r="I357" t="s">
        <v>26</v>
      </c>
      <c r="J357" s="10">
        <f>(C357-VLOOKUP(H357,Riders!$A$2:$E$7777,4,FALSE))/365</f>
        <v>20.030136986301368</v>
      </c>
      <c r="K357">
        <v>7</v>
      </c>
      <c r="L357">
        <v>2</v>
      </c>
      <c r="M357">
        <v>11.9439999999999</v>
      </c>
      <c r="N357" s="29">
        <f t="shared" si="5"/>
        <v>60.281312793034665</v>
      </c>
      <c r="O357">
        <v>30.207000000000001</v>
      </c>
      <c r="P357">
        <v>29.13</v>
      </c>
      <c r="Q357">
        <v>34.402000000000001</v>
      </c>
      <c r="R357">
        <v>2.6360000000000001</v>
      </c>
      <c r="S357">
        <v>1</v>
      </c>
      <c r="T357" t="s">
        <v>1162</v>
      </c>
    </row>
    <row r="358" spans="1:20">
      <c r="A358" t="s">
        <v>224</v>
      </c>
      <c r="B358">
        <v>2019</v>
      </c>
      <c r="C358" s="9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 s="10">
        <f>(C358-VLOOKUP(H358,Riders!$A$2:$E$7777,4,FALSE))/365</f>
        <v>19.898630136986302</v>
      </c>
      <c r="K358">
        <v>2</v>
      </c>
      <c r="L358">
        <v>1</v>
      </c>
      <c r="M358">
        <v>10.473000000000001</v>
      </c>
      <c r="N358" s="29">
        <f t="shared" si="5"/>
        <v>68.74820968203953</v>
      </c>
      <c r="O358">
        <v>27.535</v>
      </c>
      <c r="P358">
        <v>28.994</v>
      </c>
      <c r="Q358">
        <v>36.69</v>
      </c>
      <c r="R358">
        <v>3.8479999999999999</v>
      </c>
      <c r="S358">
        <v>1</v>
      </c>
      <c r="T358" t="s">
        <v>1162</v>
      </c>
    </row>
    <row r="359" spans="1:20">
      <c r="A359" t="s">
        <v>224</v>
      </c>
      <c r="B359">
        <v>2019</v>
      </c>
      <c r="C359" s="9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 s="10">
        <f>(C359-VLOOKUP(H359,Riders!$A$2:$E$7777,4,FALSE))/365</f>
        <v>24.243835616438357</v>
      </c>
      <c r="K359">
        <v>3</v>
      </c>
      <c r="L359">
        <v>2</v>
      </c>
      <c r="M359">
        <v>10.59</v>
      </c>
      <c r="N359" s="29">
        <f t="shared" si="5"/>
        <v>67.988668555240793</v>
      </c>
      <c r="O359">
        <v>23.187000000000001</v>
      </c>
      <c r="P359">
        <v>22.869999999999902</v>
      </c>
      <c r="Q359">
        <v>29.187999999999999</v>
      </c>
      <c r="R359">
        <v>3.1589999999999998</v>
      </c>
      <c r="S359">
        <v>2</v>
      </c>
      <c r="T359" t="s">
        <v>1162</v>
      </c>
    </row>
    <row r="360" spans="1:20">
      <c r="A360" t="s">
        <v>224</v>
      </c>
      <c r="B360">
        <v>2019</v>
      </c>
      <c r="C360" s="9">
        <v>43492</v>
      </c>
      <c r="D360" t="s">
        <v>64</v>
      </c>
      <c r="E360" t="s">
        <v>538</v>
      </c>
      <c r="F360">
        <v>1</v>
      </c>
      <c r="G360">
        <v>2</v>
      </c>
      <c r="H360" t="s">
        <v>229</v>
      </c>
      <c r="I360" t="s">
        <v>100</v>
      </c>
      <c r="J360" s="10">
        <f>(C360-VLOOKUP(H360,Riders!$A$2:$E$7777,4,FALSE))/365</f>
        <v>23.827397260273973</v>
      </c>
      <c r="K360">
        <v>1</v>
      </c>
      <c r="L360">
        <v>1</v>
      </c>
      <c r="M360">
        <v>10.487</v>
      </c>
      <c r="N360" s="29">
        <f t="shared" si="5"/>
        <v>68.656431772670928</v>
      </c>
      <c r="O360">
        <v>28.595999999999901</v>
      </c>
      <c r="P360">
        <v>30.7149999999999</v>
      </c>
      <c r="Q360">
        <v>38.954999999999998</v>
      </c>
      <c r="R360">
        <v>4.12</v>
      </c>
      <c r="S360">
        <v>1</v>
      </c>
      <c r="T360" t="s">
        <v>1162</v>
      </c>
    </row>
    <row r="361" spans="1:20">
      <c r="A361" t="s">
        <v>224</v>
      </c>
      <c r="B361">
        <v>2019</v>
      </c>
      <c r="C361" s="9">
        <v>43492</v>
      </c>
      <c r="D361" t="s">
        <v>64</v>
      </c>
      <c r="E361" t="s">
        <v>538</v>
      </c>
      <c r="F361">
        <v>1</v>
      </c>
      <c r="G361">
        <v>2</v>
      </c>
      <c r="H361" t="s">
        <v>871</v>
      </c>
      <c r="I361" t="s">
        <v>26</v>
      </c>
      <c r="J361" s="10">
        <f>(C361-VLOOKUP(H361,Riders!$A$2:$E$7777,4,FALSE))/365</f>
        <v>31.013698630136986</v>
      </c>
      <c r="K361">
        <v>4</v>
      </c>
      <c r="L361">
        <v>2</v>
      </c>
      <c r="M361">
        <v>10.502000000000001</v>
      </c>
      <c r="N361" s="29">
        <f t="shared" si="5"/>
        <v>68.558369834317276</v>
      </c>
      <c r="O361">
        <v>26.668999999999901</v>
      </c>
      <c r="P361">
        <v>26.233000000000001</v>
      </c>
      <c r="Q361">
        <v>32.573</v>
      </c>
      <c r="R361">
        <v>3.17</v>
      </c>
      <c r="S361">
        <v>2</v>
      </c>
      <c r="T361" t="s">
        <v>1162</v>
      </c>
    </row>
    <row r="362" spans="1:20">
      <c r="A362" t="s">
        <v>224</v>
      </c>
      <c r="B362">
        <v>2019</v>
      </c>
      <c r="C362" s="9">
        <v>43492</v>
      </c>
      <c r="D362" t="s">
        <v>64</v>
      </c>
      <c r="E362" t="s">
        <v>538</v>
      </c>
      <c r="F362">
        <v>2</v>
      </c>
      <c r="G362">
        <v>1</v>
      </c>
      <c r="H362" t="s">
        <v>203</v>
      </c>
      <c r="I362" t="s">
        <v>100</v>
      </c>
      <c r="J362" s="10">
        <f>(C362-VLOOKUP(H362,Riders!$A$2:$E$7777,4,FALSE))/365</f>
        <v>19.898630136986302</v>
      </c>
      <c r="K362">
        <v>2</v>
      </c>
      <c r="L362">
        <v>1</v>
      </c>
      <c r="M362">
        <v>10.429</v>
      </c>
      <c r="N362" s="29">
        <f t="shared" si="5"/>
        <v>69.038258701697188</v>
      </c>
      <c r="O362">
        <v>28.994</v>
      </c>
      <c r="P362">
        <v>30.036000000000001</v>
      </c>
      <c r="Q362">
        <v>37.334000000000003</v>
      </c>
      <c r="R362">
        <v>3.649</v>
      </c>
      <c r="S362">
        <v>1</v>
      </c>
      <c r="T362" t="s">
        <v>1162</v>
      </c>
    </row>
    <row r="363" spans="1:20">
      <c r="A363" t="s">
        <v>224</v>
      </c>
      <c r="B363">
        <v>2019</v>
      </c>
      <c r="C363" s="9">
        <v>43492</v>
      </c>
      <c r="D363" t="s">
        <v>64</v>
      </c>
      <c r="E363" t="s">
        <v>538</v>
      </c>
      <c r="F363">
        <v>2</v>
      </c>
      <c r="G363">
        <v>1</v>
      </c>
      <c r="H363" t="s">
        <v>199</v>
      </c>
      <c r="I363" t="s">
        <v>37</v>
      </c>
      <c r="J363" s="10">
        <f>(C363-VLOOKUP(H363,Riders!$A$2:$E$7777,4,FALSE))/365</f>
        <v>24.243835616438357</v>
      </c>
      <c r="K363">
        <v>3</v>
      </c>
      <c r="L363">
        <v>2</v>
      </c>
      <c r="M363">
        <v>10.481</v>
      </c>
      <c r="N363" s="29">
        <f t="shared" si="5"/>
        <v>68.695735139776744</v>
      </c>
      <c r="O363">
        <v>22.869999999999902</v>
      </c>
      <c r="P363">
        <v>22.654</v>
      </c>
      <c r="Q363">
        <v>28.754000000000001</v>
      </c>
      <c r="R363">
        <v>3.05</v>
      </c>
      <c r="S363">
        <v>2</v>
      </c>
      <c r="T363" t="s">
        <v>1162</v>
      </c>
    </row>
    <row r="364" spans="1:20">
      <c r="A364" t="s">
        <v>224</v>
      </c>
      <c r="B364">
        <v>2019</v>
      </c>
      <c r="C364" s="9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 s="10">
        <f>(C364-VLOOKUP(H364,Riders!$A$2:$E$7777,4,FALSE))/365</f>
        <v>23.827397260273973</v>
      </c>
      <c r="K364">
        <v>1</v>
      </c>
      <c r="L364">
        <v>1</v>
      </c>
      <c r="M364">
        <v>11.627000000000001</v>
      </c>
      <c r="N364" s="29">
        <f t="shared" si="5"/>
        <v>61.924830136750664</v>
      </c>
      <c r="O364">
        <v>30.7149999999999</v>
      </c>
      <c r="P364">
        <v>32.116</v>
      </c>
      <c r="Q364">
        <v>39.828000000000003</v>
      </c>
      <c r="R364">
        <v>3.8559999999999999</v>
      </c>
      <c r="S364">
        <v>1</v>
      </c>
      <c r="T364" t="s">
        <v>1162</v>
      </c>
    </row>
    <row r="365" spans="1:20">
      <c r="A365" t="s">
        <v>224</v>
      </c>
      <c r="B365">
        <v>2019</v>
      </c>
      <c r="C365" s="9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 s="10">
        <f>(C365-VLOOKUP(H365,Riders!$A$2:$E$7777,4,FALSE))/365</f>
        <v>31.013698630136986</v>
      </c>
      <c r="K365">
        <v>4</v>
      </c>
      <c r="L365">
        <v>2</v>
      </c>
      <c r="M365">
        <v>12.177</v>
      </c>
      <c r="N365" s="29">
        <f t="shared" si="5"/>
        <v>59.127864005912791</v>
      </c>
      <c r="O365">
        <v>26.233000000000001</v>
      </c>
      <c r="P365">
        <v>25.951999999999899</v>
      </c>
      <c r="Q365">
        <v>32.055999999999997</v>
      </c>
      <c r="R365">
        <v>3.052</v>
      </c>
      <c r="S365">
        <v>2</v>
      </c>
      <c r="T365" t="s">
        <v>1162</v>
      </c>
    </row>
    <row r="366" spans="1:20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>
        <v>1</v>
      </c>
      <c r="G366" t="s">
        <v>539</v>
      </c>
      <c r="H366" t="s">
        <v>229</v>
      </c>
      <c r="I366" t="s">
        <v>100</v>
      </c>
      <c r="J366" s="10">
        <f>(C366-VLOOKUP(H366,Riders!$A$2:$E$7777,4,FALSE))/365</f>
        <v>23.827397260273973</v>
      </c>
      <c r="K366">
        <v>1</v>
      </c>
      <c r="L366">
        <v>1</v>
      </c>
      <c r="M366">
        <v>10.823</v>
      </c>
      <c r="N366" s="29">
        <f t="shared" si="5"/>
        <v>66.524993070313215</v>
      </c>
      <c r="O366">
        <v>32.116</v>
      </c>
      <c r="P366">
        <v>33.911000000000001</v>
      </c>
      <c r="Q366">
        <v>41.070999999999998</v>
      </c>
      <c r="R366">
        <v>3.58</v>
      </c>
      <c r="S366">
        <v>1</v>
      </c>
      <c r="T366" t="s">
        <v>1162</v>
      </c>
    </row>
    <row r="367" spans="1:20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>
        <v>1</v>
      </c>
      <c r="G367" t="s">
        <v>539</v>
      </c>
      <c r="H367" t="s">
        <v>203</v>
      </c>
      <c r="I367" t="s">
        <v>100</v>
      </c>
      <c r="J367" s="10">
        <f>(C367-VLOOKUP(H367,Riders!$A$2:$E$7777,4,FALSE))/365</f>
        <v>19.898630136986302</v>
      </c>
      <c r="K367">
        <v>2</v>
      </c>
      <c r="L367">
        <v>2</v>
      </c>
      <c r="M367">
        <v>10.837999999999999</v>
      </c>
      <c r="N367" s="29">
        <f t="shared" si="5"/>
        <v>66.432921203174018</v>
      </c>
      <c r="O367">
        <v>30.036000000000001</v>
      </c>
      <c r="P367">
        <v>29.3889999999999</v>
      </c>
      <c r="Q367">
        <v>36.220999999999997</v>
      </c>
      <c r="R367">
        <v>3.4159999999999999</v>
      </c>
      <c r="S367">
        <v>2</v>
      </c>
      <c r="T367" t="s">
        <v>1162</v>
      </c>
    </row>
    <row r="368" spans="1:20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>
        <v>1</v>
      </c>
      <c r="G368" t="s">
        <v>540</v>
      </c>
      <c r="H368" t="s">
        <v>199</v>
      </c>
      <c r="I368" t="s">
        <v>37</v>
      </c>
      <c r="J368" s="10">
        <f>(C368-VLOOKUP(H368,Riders!$A$2:$E$7777,4,FALSE))/365</f>
        <v>24.243835616438357</v>
      </c>
      <c r="K368">
        <v>3</v>
      </c>
      <c r="L368">
        <v>1</v>
      </c>
      <c r="M368">
        <v>10.257999999999999</v>
      </c>
      <c r="N368" s="29">
        <f t="shared" si="5"/>
        <v>70.189120686293634</v>
      </c>
      <c r="O368">
        <v>22.654</v>
      </c>
      <c r="P368">
        <v>24.564</v>
      </c>
      <c r="Q368">
        <v>30.257999999999999</v>
      </c>
      <c r="R368">
        <v>2.847</v>
      </c>
      <c r="S368">
        <v>2</v>
      </c>
      <c r="T368" t="s">
        <v>1162</v>
      </c>
    </row>
    <row r="369" spans="1:20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>
        <v>1</v>
      </c>
      <c r="G369" t="s">
        <v>540</v>
      </c>
      <c r="H369" t="s">
        <v>871</v>
      </c>
      <c r="I369" t="s">
        <v>26</v>
      </c>
      <c r="J369" s="10">
        <f>(C369-VLOOKUP(H369,Riders!$A$2:$E$7777,4,FALSE))/365</f>
        <v>31.013698630136986</v>
      </c>
      <c r="K369">
        <v>4</v>
      </c>
      <c r="L369">
        <v>2</v>
      </c>
      <c r="M369">
        <v>10.28</v>
      </c>
      <c r="N369" s="29">
        <f t="shared" si="5"/>
        <v>70.038910505836583</v>
      </c>
      <c r="O369">
        <v>25.951999999999899</v>
      </c>
      <c r="P369">
        <v>24.852</v>
      </c>
      <c r="Q369">
        <v>30.55</v>
      </c>
      <c r="R369">
        <v>2.8490000000000002</v>
      </c>
      <c r="S369">
        <v>1</v>
      </c>
      <c r="T369" t="s">
        <v>1162</v>
      </c>
    </row>
    <row r="370" spans="1:20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>
        <v>2</v>
      </c>
      <c r="G370" t="s">
        <v>539</v>
      </c>
      <c r="H370" t="s">
        <v>229</v>
      </c>
      <c r="I370" t="s">
        <v>100</v>
      </c>
      <c r="J370" s="10">
        <f>(C370-VLOOKUP(H370,Riders!$A$2:$E$7777,4,FALSE))/365</f>
        <v>23.827397260273973</v>
      </c>
      <c r="K370">
        <v>1</v>
      </c>
      <c r="L370">
        <v>1</v>
      </c>
      <c r="M370">
        <v>10.417999999999999</v>
      </c>
      <c r="N370" s="29">
        <f t="shared" si="5"/>
        <v>69.111153772317152</v>
      </c>
      <c r="O370">
        <v>33.911000000000001</v>
      </c>
      <c r="P370">
        <v>35.131</v>
      </c>
      <c r="Q370">
        <v>41.890999999999998</v>
      </c>
      <c r="R370">
        <v>3.38</v>
      </c>
      <c r="S370">
        <v>1</v>
      </c>
      <c r="T370" t="s">
        <v>1162</v>
      </c>
    </row>
    <row r="371" spans="1:20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>
        <v>2</v>
      </c>
      <c r="G371" t="s">
        <v>539</v>
      </c>
      <c r="H371" t="s">
        <v>203</v>
      </c>
      <c r="I371" t="s">
        <v>100</v>
      </c>
      <c r="J371" s="10">
        <f>(C371-VLOOKUP(H371,Riders!$A$2:$E$7777,4,FALSE))/365</f>
        <v>19.898630136986302</v>
      </c>
      <c r="K371">
        <v>2</v>
      </c>
      <c r="L371">
        <v>2</v>
      </c>
      <c r="M371">
        <v>10.494999999999999</v>
      </c>
      <c r="N371" s="29">
        <f t="shared" si="5"/>
        <v>68.60409718913769</v>
      </c>
      <c r="O371">
        <v>29.3889999999999</v>
      </c>
      <c r="P371">
        <v>28.989000000000001</v>
      </c>
      <c r="Q371">
        <v>35.475000000000001</v>
      </c>
      <c r="R371">
        <v>3.2429999999999999</v>
      </c>
      <c r="S371">
        <v>2</v>
      </c>
      <c r="T371" t="s">
        <v>1162</v>
      </c>
    </row>
    <row r="372" spans="1:20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>
        <v>2</v>
      </c>
      <c r="G372" t="s">
        <v>540</v>
      </c>
      <c r="H372" t="s">
        <v>199</v>
      </c>
      <c r="I372" t="s">
        <v>37</v>
      </c>
      <c r="J372" s="10">
        <f>(C372-VLOOKUP(H372,Riders!$A$2:$E$7777,4,FALSE))/365</f>
        <v>24.243835616438357</v>
      </c>
      <c r="K372">
        <v>3</v>
      </c>
      <c r="L372">
        <v>1</v>
      </c>
      <c r="M372">
        <v>10.319000000000001</v>
      </c>
      <c r="N372" s="29">
        <f t="shared" si="5"/>
        <v>69.774202926640172</v>
      </c>
      <c r="O372">
        <v>24.564</v>
      </c>
      <c r="P372">
        <v>25.885999999999999</v>
      </c>
      <c r="Q372">
        <v>31.271999999999998</v>
      </c>
      <c r="R372">
        <v>2.6930000000000001</v>
      </c>
      <c r="S372">
        <v>2</v>
      </c>
      <c r="T372" t="s">
        <v>1162</v>
      </c>
    </row>
    <row r="373" spans="1:20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>
        <v>2</v>
      </c>
      <c r="G373" t="s">
        <v>540</v>
      </c>
      <c r="H373" t="s">
        <v>871</v>
      </c>
      <c r="I373" t="s">
        <v>26</v>
      </c>
      <c r="J373" s="10">
        <f>(C373-VLOOKUP(H373,Riders!$A$2:$E$7777,4,FALSE))/365</f>
        <v>31.013698630136986</v>
      </c>
      <c r="K373">
        <v>4</v>
      </c>
      <c r="L373">
        <v>2</v>
      </c>
      <c r="M373">
        <v>10.49</v>
      </c>
      <c r="N373" s="29">
        <f t="shared" si="5"/>
        <v>68.636796949475695</v>
      </c>
      <c r="O373">
        <v>24.852</v>
      </c>
      <c r="P373">
        <v>24.146999999999998</v>
      </c>
      <c r="Q373">
        <v>29.535</v>
      </c>
      <c r="R373">
        <v>2.694</v>
      </c>
      <c r="S373">
        <v>1</v>
      </c>
      <c r="T373" t="s">
        <v>1162</v>
      </c>
    </row>
    <row r="374" spans="1:20">
      <c r="A374" t="s">
        <v>279</v>
      </c>
      <c r="B374">
        <v>2019</v>
      </c>
      <c r="C374" s="9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 s="10">
        <f>(C374-VLOOKUP(H374,Riders!$A$2:$E$7777,4,FALSE))/365</f>
        <v>26.536986301369861</v>
      </c>
      <c r="K374">
        <v>4</v>
      </c>
      <c r="L374">
        <v>1</v>
      </c>
      <c r="M374">
        <v>10.3</v>
      </c>
      <c r="N374" s="29">
        <f t="shared" si="5"/>
        <v>69.902912621359221</v>
      </c>
      <c r="O374">
        <v>36.29</v>
      </c>
      <c r="P374">
        <v>36.311</v>
      </c>
      <c r="Q374">
        <v>39.837000000000003</v>
      </c>
      <c r="R374">
        <v>1.7629999999999999</v>
      </c>
      <c r="S374">
        <v>1</v>
      </c>
      <c r="T374" t="s">
        <v>1162</v>
      </c>
    </row>
    <row r="375" spans="1:20">
      <c r="A375" t="s">
        <v>279</v>
      </c>
      <c r="B375">
        <v>2019</v>
      </c>
      <c r="C375" s="9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 s="10">
        <f>(C375-VLOOKUP(H375,Riders!$A$2:$E$7777,4,FALSE))/365</f>
        <v>20.356164383561644</v>
      </c>
      <c r="K375">
        <v>28</v>
      </c>
      <c r="L375">
        <v>2</v>
      </c>
      <c r="M375">
        <v>10.391</v>
      </c>
      <c r="N375" s="29">
        <f t="shared" si="5"/>
        <v>69.290732364546244</v>
      </c>
      <c r="O375">
        <v>11.227</v>
      </c>
      <c r="P375">
        <v>11.292</v>
      </c>
      <c r="Q375">
        <v>21.763999999999999</v>
      </c>
      <c r="R375">
        <v>5.2359999999999998</v>
      </c>
      <c r="S375">
        <v>2</v>
      </c>
      <c r="T375" t="s">
        <v>1162</v>
      </c>
    </row>
    <row r="376" spans="1:20">
      <c r="A376" t="s">
        <v>279</v>
      </c>
      <c r="B376">
        <v>2019</v>
      </c>
      <c r="C376" s="9">
        <v>43526</v>
      </c>
      <c r="D376" t="s">
        <v>19</v>
      </c>
      <c r="E376" t="s">
        <v>533</v>
      </c>
      <c r="F376">
        <v>1</v>
      </c>
      <c r="G376">
        <v>2</v>
      </c>
      <c r="H376" t="s">
        <v>195</v>
      </c>
      <c r="I376" t="s">
        <v>196</v>
      </c>
      <c r="J376" s="10">
        <f>(C376-VLOOKUP(H376,Riders!$A$2:$E$7777,4,FALSE))/365</f>
        <v>32.964383561643835</v>
      </c>
      <c r="K376">
        <v>5</v>
      </c>
      <c r="L376">
        <v>1</v>
      </c>
      <c r="M376">
        <v>10.035</v>
      </c>
      <c r="N376" s="29">
        <f t="shared" si="5"/>
        <v>71.74887892376681</v>
      </c>
      <c r="O376">
        <v>22.134999999999899</v>
      </c>
      <c r="P376">
        <v>23.414000000000001</v>
      </c>
      <c r="Q376">
        <v>30.981999999999999</v>
      </c>
      <c r="R376">
        <v>3.7839999999999998</v>
      </c>
      <c r="S376">
        <v>1</v>
      </c>
      <c r="T376" t="s">
        <v>1162</v>
      </c>
    </row>
    <row r="377" spans="1:20">
      <c r="A377" t="s">
        <v>279</v>
      </c>
      <c r="B377">
        <v>2019</v>
      </c>
      <c r="C377" s="9">
        <v>43526</v>
      </c>
      <c r="D377" t="s">
        <v>19</v>
      </c>
      <c r="E377" t="s">
        <v>533</v>
      </c>
      <c r="F377">
        <v>1</v>
      </c>
      <c r="G377">
        <v>2</v>
      </c>
      <c r="H377" t="s">
        <v>141</v>
      </c>
      <c r="I377" t="s">
        <v>93</v>
      </c>
      <c r="J377" s="10">
        <f>(C377-VLOOKUP(H377,Riders!$A$2:$E$7777,4,FALSE))/365</f>
        <v>23.912328767123288</v>
      </c>
      <c r="K377">
        <v>27</v>
      </c>
      <c r="L377">
        <v>2</v>
      </c>
      <c r="M377">
        <v>10.173999999999999</v>
      </c>
      <c r="N377" s="29">
        <f t="shared" si="5"/>
        <v>70.768625909180273</v>
      </c>
      <c r="O377">
        <v>15.738</v>
      </c>
      <c r="P377">
        <v>15.372</v>
      </c>
      <c r="Q377">
        <v>22.97</v>
      </c>
      <c r="R377">
        <v>3.7989999999999999</v>
      </c>
      <c r="S377">
        <v>2</v>
      </c>
      <c r="T377" t="s">
        <v>1162</v>
      </c>
    </row>
    <row r="378" spans="1:20">
      <c r="A378" t="s">
        <v>279</v>
      </c>
      <c r="B378">
        <v>2019</v>
      </c>
      <c r="C378" s="9">
        <v>43526</v>
      </c>
      <c r="D378" t="s">
        <v>19</v>
      </c>
      <c r="E378" t="s">
        <v>533</v>
      </c>
      <c r="F378">
        <v>1</v>
      </c>
      <c r="G378">
        <v>3</v>
      </c>
      <c r="H378" t="s">
        <v>240</v>
      </c>
      <c r="I378" t="s">
        <v>100</v>
      </c>
      <c r="J378" s="10">
        <f>(C378-VLOOKUP(H378,Riders!$A$2:$E$7777,4,FALSE))/365</f>
        <v>26.010958904109589</v>
      </c>
      <c r="K378">
        <v>6</v>
      </c>
      <c r="L378">
        <v>1</v>
      </c>
      <c r="M378">
        <v>10.108000000000001</v>
      </c>
      <c r="N378" s="29">
        <f t="shared" si="5"/>
        <v>71.230708349821924</v>
      </c>
      <c r="O378">
        <v>32.143999999999998</v>
      </c>
      <c r="P378">
        <v>32.216000000000001</v>
      </c>
      <c r="Q378">
        <v>37.468000000000004</v>
      </c>
      <c r="R378">
        <v>2.6259999999999999</v>
      </c>
      <c r="S378">
        <v>1</v>
      </c>
      <c r="T378" t="s">
        <v>1162</v>
      </c>
    </row>
    <row r="379" spans="1:20">
      <c r="A379" t="s">
        <v>279</v>
      </c>
      <c r="B379">
        <v>2019</v>
      </c>
      <c r="C379" s="9">
        <v>43526</v>
      </c>
      <c r="D379" t="s">
        <v>19</v>
      </c>
      <c r="E379" t="s">
        <v>533</v>
      </c>
      <c r="F379">
        <v>1</v>
      </c>
      <c r="G379">
        <v>3</v>
      </c>
      <c r="H379" t="s">
        <v>172</v>
      </c>
      <c r="I379" t="s">
        <v>35</v>
      </c>
      <c r="J379" s="10">
        <f>(C379-VLOOKUP(H379,Riders!$A$2:$E$7777,4,FALSE))/365</f>
        <v>28.81095890410959</v>
      </c>
      <c r="K379">
        <v>26</v>
      </c>
      <c r="L379">
        <v>2</v>
      </c>
      <c r="M379">
        <v>10.345000000000001</v>
      </c>
      <c r="N379" s="29">
        <f t="shared" si="5"/>
        <v>69.598840019333011</v>
      </c>
      <c r="O379">
        <v>13.543999999999899</v>
      </c>
      <c r="P379">
        <v>13.547999999999901</v>
      </c>
      <c r="Q379">
        <v>20.931999999999999</v>
      </c>
      <c r="R379">
        <v>3.6920000000000002</v>
      </c>
      <c r="S379">
        <v>2</v>
      </c>
      <c r="T379" t="s">
        <v>1162</v>
      </c>
    </row>
    <row r="380" spans="1:20">
      <c r="A380" t="s">
        <v>279</v>
      </c>
      <c r="B380">
        <v>2019</v>
      </c>
      <c r="C380" s="9">
        <v>43526</v>
      </c>
      <c r="D380" t="s">
        <v>19</v>
      </c>
      <c r="E380" t="s">
        <v>533</v>
      </c>
      <c r="F380">
        <v>1</v>
      </c>
      <c r="G380">
        <v>4</v>
      </c>
      <c r="H380" t="s">
        <v>126</v>
      </c>
      <c r="I380" t="s">
        <v>102</v>
      </c>
      <c r="J380" s="10">
        <f>(C380-VLOOKUP(H380,Riders!$A$2:$E$7777,4,FALSE))/365</f>
        <v>20.452054794520549</v>
      </c>
      <c r="K380">
        <v>7</v>
      </c>
      <c r="L380">
        <v>1</v>
      </c>
      <c r="M380">
        <v>10.374000000000001</v>
      </c>
      <c r="N380" s="29">
        <f t="shared" si="5"/>
        <v>69.40427993059572</v>
      </c>
      <c r="O380">
        <v>23.655999999999999</v>
      </c>
      <c r="P380">
        <v>24.382999999999999</v>
      </c>
      <c r="Q380">
        <v>30.285</v>
      </c>
      <c r="R380">
        <v>2.9510000000000001</v>
      </c>
      <c r="S380">
        <v>1</v>
      </c>
      <c r="T380" t="s">
        <v>1162</v>
      </c>
    </row>
    <row r="381" spans="1:20">
      <c r="A381" t="s">
        <v>279</v>
      </c>
      <c r="B381">
        <v>2019</v>
      </c>
      <c r="C381" s="9">
        <v>43526</v>
      </c>
      <c r="D381" t="s">
        <v>19</v>
      </c>
      <c r="E381" t="s">
        <v>533</v>
      </c>
      <c r="F381">
        <v>1</v>
      </c>
      <c r="G381">
        <v>4</v>
      </c>
      <c r="H381" t="s">
        <v>193</v>
      </c>
      <c r="I381" t="s">
        <v>30</v>
      </c>
      <c r="J381" s="10">
        <f>(C381-VLOOKUP(H381,Riders!$A$2:$E$7777,4,FALSE))/365</f>
        <v>29.967123287671232</v>
      </c>
      <c r="K381">
        <v>25</v>
      </c>
      <c r="L381">
        <v>2</v>
      </c>
      <c r="M381">
        <v>10.472</v>
      </c>
      <c r="N381" s="29">
        <f t="shared" si="5"/>
        <v>68.754774637127582</v>
      </c>
      <c r="O381">
        <v>12.424999999999899</v>
      </c>
      <c r="P381">
        <v>11.78</v>
      </c>
      <c r="Q381">
        <v>22.635999999999999</v>
      </c>
      <c r="R381">
        <v>5.4279999999999999</v>
      </c>
      <c r="S381">
        <v>2</v>
      </c>
      <c r="T381" t="s">
        <v>1162</v>
      </c>
    </row>
    <row r="382" spans="1:20">
      <c r="A382" t="s">
        <v>279</v>
      </c>
      <c r="B382">
        <v>2019</v>
      </c>
      <c r="C382" s="9">
        <v>43526</v>
      </c>
      <c r="D382" t="s">
        <v>19</v>
      </c>
      <c r="E382" t="s">
        <v>533</v>
      </c>
      <c r="F382">
        <v>1</v>
      </c>
      <c r="G382">
        <v>5</v>
      </c>
      <c r="H382" t="s">
        <v>95</v>
      </c>
      <c r="I382" t="s">
        <v>28</v>
      </c>
      <c r="J382" s="10">
        <f>(C382-VLOOKUP(H382,Riders!$A$2:$E$7777,4,FALSE))/365</f>
        <v>27.098630136986301</v>
      </c>
      <c r="K382">
        <v>10</v>
      </c>
      <c r="L382">
        <v>1</v>
      </c>
      <c r="M382">
        <v>10.159000000000001</v>
      </c>
      <c r="N382" s="29">
        <f t="shared" si="5"/>
        <v>70.873117432818191</v>
      </c>
      <c r="O382">
        <v>14.407</v>
      </c>
      <c r="P382">
        <v>20.975000000000001</v>
      </c>
      <c r="Q382">
        <v>29.829000000000001</v>
      </c>
      <c r="R382">
        <v>4.4269999999999996</v>
      </c>
      <c r="S382">
        <v>2</v>
      </c>
      <c r="T382" t="s">
        <v>1162</v>
      </c>
    </row>
    <row r="383" spans="1:20">
      <c r="A383" t="s">
        <v>279</v>
      </c>
      <c r="B383">
        <v>2019</v>
      </c>
      <c r="C383" s="9">
        <v>43526</v>
      </c>
      <c r="D383" t="s">
        <v>19</v>
      </c>
      <c r="E383" t="s">
        <v>533</v>
      </c>
      <c r="F383">
        <v>1</v>
      </c>
      <c r="G383">
        <v>5</v>
      </c>
      <c r="H383" t="s">
        <v>199</v>
      </c>
      <c r="I383" t="s">
        <v>37</v>
      </c>
      <c r="J383" s="10">
        <f>(C383-VLOOKUP(H383,Riders!$A$2:$E$7777,4,FALSE))/365</f>
        <v>24.336986301369862</v>
      </c>
      <c r="K383">
        <v>24</v>
      </c>
      <c r="L383">
        <v>2</v>
      </c>
      <c r="M383">
        <v>10.196999999999999</v>
      </c>
      <c r="N383" s="29">
        <f t="shared" si="5"/>
        <v>70.609002647837599</v>
      </c>
      <c r="O383">
        <v>25.885999999999999</v>
      </c>
      <c r="P383">
        <v>24.908999999999999</v>
      </c>
      <c r="Q383">
        <v>30.077000000000002</v>
      </c>
      <c r="R383">
        <v>2.5840000000000001</v>
      </c>
      <c r="S383">
        <v>1</v>
      </c>
      <c r="T383" t="s">
        <v>1162</v>
      </c>
    </row>
    <row r="384" spans="1:20">
      <c r="A384" t="s">
        <v>279</v>
      </c>
      <c r="B384">
        <v>2019</v>
      </c>
      <c r="C384" s="9">
        <v>43526</v>
      </c>
      <c r="D384" t="s">
        <v>19</v>
      </c>
      <c r="E384" t="s">
        <v>533</v>
      </c>
      <c r="F384">
        <v>1</v>
      </c>
      <c r="G384">
        <v>6</v>
      </c>
      <c r="H384" t="s">
        <v>123</v>
      </c>
      <c r="I384" t="s">
        <v>111</v>
      </c>
      <c r="J384" s="10">
        <f>(C384-VLOOKUP(H384,Riders!$A$2:$E$7777,4,FALSE))/365</f>
        <v>22.057534246575344</v>
      </c>
      <c r="K384">
        <v>11</v>
      </c>
      <c r="L384">
        <v>1</v>
      </c>
      <c r="M384">
        <v>10.144</v>
      </c>
      <c r="N384" s="29">
        <f t="shared" si="5"/>
        <v>70.977917981072551</v>
      </c>
      <c r="O384">
        <v>23.326999999999899</v>
      </c>
      <c r="P384">
        <v>24.300999999999998</v>
      </c>
      <c r="Q384">
        <v>32.838999999999999</v>
      </c>
      <c r="R384">
        <v>4.2690000000000001</v>
      </c>
      <c r="S384">
        <v>1</v>
      </c>
      <c r="T384" t="s">
        <v>1162</v>
      </c>
    </row>
    <row r="385" spans="1:20">
      <c r="A385" t="s">
        <v>279</v>
      </c>
      <c r="B385">
        <v>2019</v>
      </c>
      <c r="C385" s="9">
        <v>43526</v>
      </c>
      <c r="D385" t="s">
        <v>19</v>
      </c>
      <c r="E385" t="s">
        <v>533</v>
      </c>
      <c r="F385">
        <v>1</v>
      </c>
      <c r="G385">
        <v>6</v>
      </c>
      <c r="H385" t="s">
        <v>237</v>
      </c>
      <c r="I385" t="s">
        <v>196</v>
      </c>
      <c r="J385" s="10">
        <f>(C385-VLOOKUP(H385,Riders!$A$2:$E$7777,4,FALSE))/365</f>
        <v>31.457534246575342</v>
      </c>
      <c r="K385">
        <v>23</v>
      </c>
      <c r="L385">
        <v>2</v>
      </c>
      <c r="M385">
        <v>10.278</v>
      </c>
      <c r="N385" s="29">
        <f t="shared" si="5"/>
        <v>70.052539404553414</v>
      </c>
      <c r="O385">
        <v>10.956</v>
      </c>
      <c r="P385">
        <v>10.782999999999999</v>
      </c>
      <c r="Q385">
        <v>21.055</v>
      </c>
      <c r="R385">
        <v>5.1360000000000001</v>
      </c>
      <c r="S385">
        <v>2</v>
      </c>
      <c r="T385" t="s">
        <v>1162</v>
      </c>
    </row>
    <row r="386" spans="1:20">
      <c r="A386" t="s">
        <v>279</v>
      </c>
      <c r="B386">
        <v>2019</v>
      </c>
      <c r="C386" s="9">
        <v>43526</v>
      </c>
      <c r="D386" t="s">
        <v>19</v>
      </c>
      <c r="E386" t="s">
        <v>533</v>
      </c>
      <c r="F386">
        <v>1</v>
      </c>
      <c r="G386">
        <v>7</v>
      </c>
      <c r="H386" t="s">
        <v>110</v>
      </c>
      <c r="I386" t="s">
        <v>111</v>
      </c>
      <c r="J386" s="10">
        <f>(C386-VLOOKUP(H386,Riders!$A$2:$E$7777,4,FALSE))/365</f>
        <v>21.87123287671233</v>
      </c>
      <c r="K386">
        <v>12</v>
      </c>
      <c r="L386">
        <v>1</v>
      </c>
      <c r="M386">
        <v>10.173</v>
      </c>
      <c r="N386" s="29">
        <f t="shared" si="5"/>
        <v>70.7755824240637</v>
      </c>
      <c r="O386">
        <v>32.155000000000001</v>
      </c>
      <c r="P386">
        <v>32.302</v>
      </c>
      <c r="Q386">
        <v>36.771999999999998</v>
      </c>
      <c r="R386">
        <v>2.2349999999999999</v>
      </c>
      <c r="S386">
        <v>1</v>
      </c>
      <c r="T386" t="s">
        <v>1162</v>
      </c>
    </row>
    <row r="387" spans="1:20">
      <c r="A387" t="s">
        <v>279</v>
      </c>
      <c r="B387">
        <v>2019</v>
      </c>
      <c r="C387" s="9">
        <v>43526</v>
      </c>
      <c r="D387" t="s">
        <v>19</v>
      </c>
      <c r="E387" t="s">
        <v>533</v>
      </c>
      <c r="F387">
        <v>1</v>
      </c>
      <c r="G387">
        <v>7</v>
      </c>
      <c r="H387" t="s">
        <v>27</v>
      </c>
      <c r="I387" t="s">
        <v>28</v>
      </c>
      <c r="J387" s="10">
        <f>(C387-VLOOKUP(H387,Riders!$A$2:$E$7777,4,FALSE))/365</f>
        <v>23.202739726027396</v>
      </c>
      <c r="K387">
        <v>22</v>
      </c>
      <c r="L387">
        <v>2</v>
      </c>
      <c r="M387">
        <v>10.231</v>
      </c>
      <c r="N387" s="29">
        <f t="shared" ref="N387:N450" si="6">IF(OR(M387="REL",M387="",M387="DNS",M387="DSQ"),"",3.6*200/M387)</f>
        <v>70.374352458215228</v>
      </c>
      <c r="O387">
        <v>13.499999999999901</v>
      </c>
      <c r="P387">
        <v>13.523</v>
      </c>
      <c r="Q387">
        <v>23.946999999999999</v>
      </c>
      <c r="R387">
        <v>5.2119999999999997</v>
      </c>
      <c r="S387">
        <v>2</v>
      </c>
      <c r="T387" t="s">
        <v>1162</v>
      </c>
    </row>
    <row r="388" spans="1:20">
      <c r="A388" t="s">
        <v>279</v>
      </c>
      <c r="B388">
        <v>2019</v>
      </c>
      <c r="C388" s="9">
        <v>43526</v>
      </c>
      <c r="D388" t="s">
        <v>19</v>
      </c>
      <c r="E388" t="s">
        <v>533</v>
      </c>
      <c r="F388">
        <v>1</v>
      </c>
      <c r="G388">
        <v>8</v>
      </c>
      <c r="H388" t="s">
        <v>255</v>
      </c>
      <c r="I388" t="s">
        <v>30</v>
      </c>
      <c r="J388" s="10">
        <f>(C388-VLOOKUP(H388,Riders!$A$2:$E$7777,4,FALSE))/365</f>
        <v>29.17808219178082</v>
      </c>
      <c r="K388">
        <v>16</v>
      </c>
      <c r="L388">
        <v>1</v>
      </c>
      <c r="M388">
        <v>10.335000000000001</v>
      </c>
      <c r="N388" s="29">
        <f t="shared" si="6"/>
        <v>69.666182873730037</v>
      </c>
      <c r="O388">
        <v>21.821999999999999</v>
      </c>
      <c r="P388">
        <v>23.173999999999999</v>
      </c>
      <c r="Q388">
        <v>29.012</v>
      </c>
      <c r="R388">
        <v>2.919</v>
      </c>
      <c r="S388">
        <v>1</v>
      </c>
      <c r="T388" t="s">
        <v>1162</v>
      </c>
    </row>
    <row r="389" spans="1:20">
      <c r="A389" t="s">
        <v>279</v>
      </c>
      <c r="B389">
        <v>2019</v>
      </c>
      <c r="C389" s="9">
        <v>43526</v>
      </c>
      <c r="D389" t="s">
        <v>19</v>
      </c>
      <c r="E389" t="s">
        <v>533</v>
      </c>
      <c r="F389">
        <v>1</v>
      </c>
      <c r="G389">
        <v>8</v>
      </c>
      <c r="H389" t="s">
        <v>106</v>
      </c>
      <c r="I389" t="s">
        <v>107</v>
      </c>
      <c r="J389" s="10">
        <f>(C389-VLOOKUP(H389,Riders!$A$2:$E$7777,4,FALSE))/365</f>
        <v>25.383561643835616</v>
      </c>
      <c r="K389">
        <v>17</v>
      </c>
      <c r="L389">
        <v>2</v>
      </c>
      <c r="M389">
        <v>10.369</v>
      </c>
      <c r="N389" s="29">
        <f t="shared" si="6"/>
        <v>69.437747130870861</v>
      </c>
      <c r="O389">
        <v>19.548999999999999</v>
      </c>
      <c r="P389">
        <v>18.419999999999899</v>
      </c>
      <c r="Q389">
        <v>26.071999999999999</v>
      </c>
      <c r="R389">
        <v>3.8260000000000001</v>
      </c>
      <c r="S389">
        <v>2</v>
      </c>
      <c r="T389" t="s">
        <v>1162</v>
      </c>
    </row>
    <row r="390" spans="1:20">
      <c r="A390" t="s">
        <v>279</v>
      </c>
      <c r="B390">
        <v>2019</v>
      </c>
      <c r="C390" s="9">
        <v>43526</v>
      </c>
      <c r="D390" t="s">
        <v>19</v>
      </c>
      <c r="E390" t="s">
        <v>533</v>
      </c>
      <c r="F390">
        <v>1</v>
      </c>
      <c r="G390">
        <v>9</v>
      </c>
      <c r="H390" t="s">
        <v>904</v>
      </c>
      <c r="I390" t="s">
        <v>33</v>
      </c>
      <c r="J390" s="10">
        <f>(C390-VLOOKUP(H390,Riders!$A$2:$E$7777,4,FALSE))/365</f>
        <v>28.049315068493151</v>
      </c>
      <c r="K390">
        <v>8</v>
      </c>
      <c r="L390">
        <v>1</v>
      </c>
      <c r="M390">
        <v>10.151</v>
      </c>
      <c r="N390" s="29">
        <f t="shared" si="6"/>
        <v>70.928972515023148</v>
      </c>
      <c r="O390">
        <v>20.675999999999998</v>
      </c>
      <c r="P390">
        <v>21.242000000000001</v>
      </c>
      <c r="Q390">
        <v>26.524000000000001</v>
      </c>
      <c r="R390">
        <v>2.641</v>
      </c>
      <c r="S390">
        <v>1</v>
      </c>
      <c r="T390" t="s">
        <v>1162</v>
      </c>
    </row>
    <row r="391" spans="1:20">
      <c r="A391" t="s">
        <v>279</v>
      </c>
      <c r="B391">
        <v>2019</v>
      </c>
      <c r="C391" s="9">
        <v>43526</v>
      </c>
      <c r="D391" t="s">
        <v>19</v>
      </c>
      <c r="E391" t="s">
        <v>533</v>
      </c>
      <c r="F391">
        <v>1</v>
      </c>
      <c r="G391">
        <v>9</v>
      </c>
      <c r="H391" t="s">
        <v>310</v>
      </c>
      <c r="I391" t="s">
        <v>102</v>
      </c>
      <c r="J391" s="10">
        <f>(C391-VLOOKUP(H391,Riders!$A$2:$E$7777,4,FALSE))/365</f>
        <v>27.778082191780822</v>
      </c>
      <c r="K391">
        <v>18</v>
      </c>
      <c r="L391">
        <v>2</v>
      </c>
      <c r="M391" t="s">
        <v>534</v>
      </c>
      <c r="N391" s="29" t="str">
        <f t="shared" si="6"/>
        <v/>
      </c>
      <c r="O391">
        <v>11.446999999999999</v>
      </c>
      <c r="P391">
        <v>11.045999999999999</v>
      </c>
      <c r="Q391">
        <v>19.216000000000001</v>
      </c>
      <c r="R391">
        <v>4.085</v>
      </c>
      <c r="S391">
        <v>2</v>
      </c>
      <c r="T391" t="s">
        <v>1162</v>
      </c>
    </row>
    <row r="392" spans="1:20">
      <c r="A392" t="s">
        <v>279</v>
      </c>
      <c r="B392">
        <v>2019</v>
      </c>
      <c r="C392" s="9">
        <v>43526</v>
      </c>
      <c r="D392" t="s">
        <v>19</v>
      </c>
      <c r="E392" t="s">
        <v>533</v>
      </c>
      <c r="F392">
        <v>1</v>
      </c>
      <c r="G392">
        <v>10</v>
      </c>
      <c r="H392" t="s">
        <v>181</v>
      </c>
      <c r="I392" t="s">
        <v>32</v>
      </c>
      <c r="J392" s="10">
        <f>(C392-VLOOKUP(H392,Riders!$A$2:$E$7777,4,FALSE))/365</f>
        <v>27.67945205479452</v>
      </c>
      <c r="K392">
        <v>15</v>
      </c>
      <c r="L392">
        <v>1</v>
      </c>
      <c r="M392">
        <v>10.362</v>
      </c>
      <c r="N392" s="29">
        <f t="shared" si="6"/>
        <v>69.484655471916611</v>
      </c>
      <c r="O392">
        <v>13.25</v>
      </c>
      <c r="P392">
        <v>17.509999999999899</v>
      </c>
      <c r="Q392">
        <v>24.33</v>
      </c>
      <c r="R392">
        <v>3.41</v>
      </c>
      <c r="S392">
        <v>2</v>
      </c>
      <c r="T392" t="s">
        <v>1162</v>
      </c>
    </row>
    <row r="393" spans="1:20">
      <c r="A393" t="s">
        <v>279</v>
      </c>
      <c r="B393">
        <v>2019</v>
      </c>
      <c r="C393" s="9">
        <v>43526</v>
      </c>
      <c r="D393" t="s">
        <v>19</v>
      </c>
      <c r="E393" t="s">
        <v>533</v>
      </c>
      <c r="F393">
        <v>1</v>
      </c>
      <c r="G393">
        <v>10</v>
      </c>
      <c r="H393" t="s">
        <v>871</v>
      </c>
      <c r="I393" t="s">
        <v>26</v>
      </c>
      <c r="J393" s="10">
        <f>(C393-VLOOKUP(H393,Riders!$A$2:$E$7777,4,FALSE))/365</f>
        <v>31.106849315068494</v>
      </c>
      <c r="K393">
        <v>19</v>
      </c>
      <c r="L393">
        <v>2</v>
      </c>
      <c r="M393">
        <v>10.481</v>
      </c>
      <c r="N393" s="29">
        <f t="shared" si="6"/>
        <v>68.695735139776744</v>
      </c>
      <c r="O393">
        <v>24.146999999999998</v>
      </c>
      <c r="P393">
        <v>22.780999999999999</v>
      </c>
      <c r="Q393">
        <v>27.879000000000001</v>
      </c>
      <c r="R393">
        <v>2.5489999999999999</v>
      </c>
      <c r="S393">
        <v>1</v>
      </c>
      <c r="T393" t="s">
        <v>1162</v>
      </c>
    </row>
    <row r="394" spans="1:20">
      <c r="A394" t="s">
        <v>279</v>
      </c>
      <c r="B394">
        <v>2019</v>
      </c>
      <c r="C394" s="9">
        <v>43526</v>
      </c>
      <c r="D394" t="s">
        <v>19</v>
      </c>
      <c r="E394" t="s">
        <v>533</v>
      </c>
      <c r="F394">
        <v>1</v>
      </c>
      <c r="G394">
        <v>11</v>
      </c>
      <c r="H394" t="s">
        <v>127</v>
      </c>
      <c r="I394" t="s">
        <v>33</v>
      </c>
      <c r="J394" s="10">
        <f>(C394-VLOOKUP(H394,Riders!$A$2:$E$7777,4,FALSE))/365</f>
        <v>27.646575342465752</v>
      </c>
      <c r="K394">
        <v>14</v>
      </c>
      <c r="L394">
        <v>1</v>
      </c>
      <c r="M394">
        <v>10.266</v>
      </c>
      <c r="N394" s="29">
        <f t="shared" si="6"/>
        <v>70.13442431326709</v>
      </c>
      <c r="O394">
        <v>20.045000000000002</v>
      </c>
      <c r="P394">
        <v>23.428999999999998</v>
      </c>
      <c r="Q394">
        <v>29.440999999999999</v>
      </c>
      <c r="R394">
        <v>3.0059999999999998</v>
      </c>
      <c r="S394">
        <v>2</v>
      </c>
      <c r="T394" t="s">
        <v>1162</v>
      </c>
    </row>
    <row r="395" spans="1:20">
      <c r="A395" t="s">
        <v>279</v>
      </c>
      <c r="B395">
        <v>2019</v>
      </c>
      <c r="C395" s="9">
        <v>43526</v>
      </c>
      <c r="D395" t="s">
        <v>19</v>
      </c>
      <c r="E395" t="s">
        <v>533</v>
      </c>
      <c r="F395">
        <v>1</v>
      </c>
      <c r="G395">
        <v>11</v>
      </c>
      <c r="H395" t="s">
        <v>198</v>
      </c>
      <c r="I395" t="s">
        <v>22</v>
      </c>
      <c r="J395" s="10">
        <f>(C395-VLOOKUP(H395,Riders!$A$2:$E$7777,4,FALSE))/365</f>
        <v>26.232876712328768</v>
      </c>
      <c r="K395">
        <v>20</v>
      </c>
      <c r="L395">
        <v>2</v>
      </c>
      <c r="M395">
        <v>10.319000000000001</v>
      </c>
      <c r="N395" s="29">
        <f t="shared" si="6"/>
        <v>69.774202926640172</v>
      </c>
      <c r="O395">
        <v>30.762999999999899</v>
      </c>
      <c r="P395">
        <v>28.495999999999999</v>
      </c>
      <c r="Q395">
        <v>34.512</v>
      </c>
      <c r="R395">
        <v>3.008</v>
      </c>
      <c r="S395">
        <v>1</v>
      </c>
      <c r="T395" t="s">
        <v>1162</v>
      </c>
    </row>
    <row r="396" spans="1:20">
      <c r="A396" t="s">
        <v>279</v>
      </c>
      <c r="B396">
        <v>2019</v>
      </c>
      <c r="C396" s="9">
        <v>43526</v>
      </c>
      <c r="D396" t="s">
        <v>19</v>
      </c>
      <c r="E396" t="s">
        <v>533</v>
      </c>
      <c r="F396">
        <v>1</v>
      </c>
      <c r="G396">
        <v>12</v>
      </c>
      <c r="H396" t="s">
        <v>211</v>
      </c>
      <c r="I396" t="s">
        <v>40</v>
      </c>
      <c r="J396" s="10">
        <f>(C396-VLOOKUP(H396,Riders!$A$2:$E$7777,4,FALSE))/365</f>
        <v>27.780821917808218</v>
      </c>
      <c r="K396">
        <v>13</v>
      </c>
      <c r="L396">
        <v>1</v>
      </c>
      <c r="M396">
        <v>10.55</v>
      </c>
      <c r="N396" s="29">
        <f t="shared" si="6"/>
        <v>68.246445497630333</v>
      </c>
      <c r="O396">
        <v>14.885</v>
      </c>
      <c r="P396">
        <v>16.722999999999999</v>
      </c>
      <c r="Q396">
        <v>24.183</v>
      </c>
      <c r="R396">
        <v>3.73</v>
      </c>
      <c r="S396">
        <v>1</v>
      </c>
      <c r="T396" t="s">
        <v>1162</v>
      </c>
    </row>
    <row r="397" spans="1:20">
      <c r="A397" t="s">
        <v>279</v>
      </c>
      <c r="B397">
        <v>2019</v>
      </c>
      <c r="C397" s="9">
        <v>43526</v>
      </c>
      <c r="D397" t="s">
        <v>19</v>
      </c>
      <c r="E397" t="s">
        <v>533</v>
      </c>
      <c r="F397">
        <v>1</v>
      </c>
      <c r="G397">
        <v>12</v>
      </c>
      <c r="H397" t="s">
        <v>169</v>
      </c>
      <c r="I397" t="s">
        <v>80</v>
      </c>
      <c r="J397" s="10">
        <f>(C397-VLOOKUP(H397,Riders!$A$2:$E$7777,4,FALSE))/365</f>
        <v>28.682191780821917</v>
      </c>
      <c r="K397">
        <v>21</v>
      </c>
      <c r="L397">
        <v>2</v>
      </c>
      <c r="M397">
        <v>10.587</v>
      </c>
      <c r="N397" s="29">
        <f t="shared" si="6"/>
        <v>68.007934258996883</v>
      </c>
      <c r="O397">
        <v>11.0979999999999</v>
      </c>
      <c r="P397">
        <v>10.146000000000001</v>
      </c>
      <c r="Q397">
        <v>18.896000000000001</v>
      </c>
      <c r="R397">
        <v>4.375</v>
      </c>
      <c r="S397">
        <v>2</v>
      </c>
      <c r="T397" t="s">
        <v>1162</v>
      </c>
    </row>
    <row r="398" spans="1:20">
      <c r="A398" t="s">
        <v>279</v>
      </c>
      <c r="B398">
        <v>2019</v>
      </c>
      <c r="C398" s="9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 s="10">
        <f>(C398-VLOOKUP(H398,Riders!$A$2:$E$7777,4,FALSE))/365</f>
        <v>25.978082191780821</v>
      </c>
      <c r="K398">
        <v>2</v>
      </c>
      <c r="L398">
        <v>1</v>
      </c>
      <c r="M398">
        <v>10.071999999999999</v>
      </c>
      <c r="N398" s="29">
        <f t="shared" si="6"/>
        <v>71.485305798252583</v>
      </c>
      <c r="O398">
        <v>34.088999999999999</v>
      </c>
      <c r="P398">
        <v>34.152999999999999</v>
      </c>
      <c r="Q398">
        <v>38.156999999999996</v>
      </c>
      <c r="R398">
        <v>2.0019999999999998</v>
      </c>
      <c r="S398">
        <v>1</v>
      </c>
      <c r="T398" t="s">
        <v>1162</v>
      </c>
    </row>
    <row r="399" spans="1:20">
      <c r="A399" t="s">
        <v>279</v>
      </c>
      <c r="B399">
        <v>2019</v>
      </c>
      <c r="C399" s="9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 s="10">
        <f>(C399-VLOOKUP(H399,Riders!$A$2:$E$7777,4,FALSE))/365</f>
        <v>27.780821917808218</v>
      </c>
      <c r="K399">
        <v>13</v>
      </c>
      <c r="L399">
        <v>2</v>
      </c>
      <c r="M399">
        <v>10.145</v>
      </c>
      <c r="N399" s="29">
        <f t="shared" si="6"/>
        <v>70.970921636274028</v>
      </c>
      <c r="O399">
        <v>16.722999999999999</v>
      </c>
      <c r="P399">
        <v>16.718999999999902</v>
      </c>
      <c r="Q399">
        <v>24.030999999999999</v>
      </c>
      <c r="R399">
        <v>3.6560000000000001</v>
      </c>
      <c r="S399">
        <v>2</v>
      </c>
      <c r="T399" t="s">
        <v>1162</v>
      </c>
    </row>
    <row r="400" spans="1:20">
      <c r="A400" t="s">
        <v>279</v>
      </c>
      <c r="B400">
        <v>2019</v>
      </c>
      <c r="C400" s="9">
        <v>43526</v>
      </c>
      <c r="D400" t="s">
        <v>19</v>
      </c>
      <c r="E400" t="s">
        <v>536</v>
      </c>
      <c r="F400">
        <v>1</v>
      </c>
      <c r="G400">
        <v>2</v>
      </c>
      <c r="H400" t="s">
        <v>90</v>
      </c>
      <c r="I400" t="s">
        <v>22</v>
      </c>
      <c r="J400" s="10">
        <f>(C400-VLOOKUP(H400,Riders!$A$2:$E$7777,4,FALSE))/365</f>
        <v>21.980821917808218</v>
      </c>
      <c r="K400">
        <v>1</v>
      </c>
      <c r="L400">
        <v>1</v>
      </c>
      <c r="M400">
        <v>10.023</v>
      </c>
      <c r="N400" s="29">
        <f t="shared" si="6"/>
        <v>71.834780005986232</v>
      </c>
      <c r="O400">
        <v>35.650999999999897</v>
      </c>
      <c r="P400">
        <v>35.784999999999997</v>
      </c>
      <c r="Q400">
        <v>39.655000000000001</v>
      </c>
      <c r="R400">
        <v>1.9350000000000001</v>
      </c>
      <c r="S400">
        <v>1</v>
      </c>
      <c r="T400" t="s">
        <v>1162</v>
      </c>
    </row>
    <row r="401" spans="1:20">
      <c r="A401" t="s">
        <v>279</v>
      </c>
      <c r="B401">
        <v>2019</v>
      </c>
      <c r="C401" s="9">
        <v>43526</v>
      </c>
      <c r="D401" t="s">
        <v>19</v>
      </c>
      <c r="E401" t="s">
        <v>536</v>
      </c>
      <c r="F401">
        <v>1</v>
      </c>
      <c r="G401">
        <v>2</v>
      </c>
      <c r="H401" t="s">
        <v>127</v>
      </c>
      <c r="I401" t="s">
        <v>33</v>
      </c>
      <c r="J401" s="10">
        <f>(C401-VLOOKUP(H401,Riders!$A$2:$E$7777,4,FALSE))/365</f>
        <v>27.646575342465752</v>
      </c>
      <c r="K401">
        <v>14</v>
      </c>
      <c r="L401">
        <v>2</v>
      </c>
      <c r="M401">
        <v>11.468</v>
      </c>
      <c r="N401" s="29">
        <f t="shared" si="6"/>
        <v>62.783397279386115</v>
      </c>
      <c r="O401">
        <v>23.428999999999998</v>
      </c>
      <c r="P401">
        <v>23.353999999999999</v>
      </c>
      <c r="Q401">
        <v>29.213999999999999</v>
      </c>
      <c r="R401">
        <v>2.93</v>
      </c>
      <c r="S401">
        <v>2</v>
      </c>
      <c r="T401" t="s">
        <v>1162</v>
      </c>
    </row>
    <row r="402" spans="1:20">
      <c r="A402" t="s">
        <v>279</v>
      </c>
      <c r="B402">
        <v>2019</v>
      </c>
      <c r="C402" s="9">
        <v>43526</v>
      </c>
      <c r="D402" t="s">
        <v>19</v>
      </c>
      <c r="E402" t="s">
        <v>536</v>
      </c>
      <c r="F402">
        <v>1</v>
      </c>
      <c r="G402">
        <v>3</v>
      </c>
      <c r="H402" t="s">
        <v>200</v>
      </c>
      <c r="I402" t="s">
        <v>44</v>
      </c>
      <c r="J402" s="10">
        <f>(C402-VLOOKUP(H402,Riders!$A$2:$E$7777,4,FALSE))/365</f>
        <v>23.632876712328766</v>
      </c>
      <c r="K402">
        <v>3</v>
      </c>
      <c r="L402">
        <v>1</v>
      </c>
      <c r="M402">
        <v>10.26</v>
      </c>
      <c r="N402" s="29">
        <f t="shared" si="6"/>
        <v>70.175438596491233</v>
      </c>
      <c r="O402">
        <v>28.713999999999999</v>
      </c>
      <c r="P402">
        <v>28.922000000000001</v>
      </c>
      <c r="Q402">
        <v>32.968000000000004</v>
      </c>
      <c r="R402">
        <v>2.0230000000000001</v>
      </c>
      <c r="S402">
        <v>1</v>
      </c>
      <c r="T402" t="s">
        <v>1162</v>
      </c>
    </row>
    <row r="403" spans="1:20">
      <c r="A403" t="s">
        <v>279</v>
      </c>
      <c r="B403">
        <v>2019</v>
      </c>
      <c r="C403" s="9">
        <v>43526</v>
      </c>
      <c r="D403" t="s">
        <v>19</v>
      </c>
      <c r="E403" t="s">
        <v>536</v>
      </c>
      <c r="F403">
        <v>1</v>
      </c>
      <c r="G403">
        <v>3</v>
      </c>
      <c r="H403" t="s">
        <v>181</v>
      </c>
      <c r="I403" t="s">
        <v>32</v>
      </c>
      <c r="J403" s="10">
        <f>(C403-VLOOKUP(H403,Riders!$A$2:$E$7777,4,FALSE))/365</f>
        <v>27.67945205479452</v>
      </c>
      <c r="K403">
        <v>15</v>
      </c>
      <c r="L403">
        <v>2</v>
      </c>
      <c r="M403">
        <v>10.359</v>
      </c>
      <c r="N403" s="29">
        <f t="shared" si="6"/>
        <v>69.504778453518682</v>
      </c>
      <c r="O403">
        <v>17.509999999999899</v>
      </c>
      <c r="P403">
        <v>17.366</v>
      </c>
      <c r="Q403">
        <v>23.911999999999999</v>
      </c>
      <c r="R403">
        <v>3.2730000000000001</v>
      </c>
      <c r="S403">
        <v>2</v>
      </c>
      <c r="T403" t="s">
        <v>1162</v>
      </c>
    </row>
    <row r="404" spans="1:20">
      <c r="A404" t="s">
        <v>279</v>
      </c>
      <c r="B404">
        <v>2019</v>
      </c>
      <c r="C404" s="9">
        <v>43526</v>
      </c>
      <c r="D404" t="s">
        <v>19</v>
      </c>
      <c r="E404" t="s">
        <v>536</v>
      </c>
      <c r="F404">
        <v>1</v>
      </c>
      <c r="G404">
        <v>4</v>
      </c>
      <c r="H404" t="s">
        <v>904</v>
      </c>
      <c r="I404" t="s">
        <v>33</v>
      </c>
      <c r="J404" s="10">
        <f>(C404-VLOOKUP(H404,Riders!$A$2:$E$7777,4,FALSE))/365</f>
        <v>28.049315068493151</v>
      </c>
      <c r="K404">
        <v>8</v>
      </c>
      <c r="L404">
        <v>1</v>
      </c>
      <c r="M404">
        <v>10.286</v>
      </c>
      <c r="N404" s="29">
        <f t="shared" si="6"/>
        <v>69.998055609566407</v>
      </c>
      <c r="O404">
        <v>21.242000000000001</v>
      </c>
      <c r="P404">
        <v>22.870999999999999</v>
      </c>
      <c r="Q404">
        <v>27.850999999999999</v>
      </c>
      <c r="R404">
        <v>2.4900000000000002</v>
      </c>
      <c r="S404">
        <v>2</v>
      </c>
      <c r="T404" t="s">
        <v>1162</v>
      </c>
    </row>
    <row r="405" spans="1:20">
      <c r="A405" t="s">
        <v>279</v>
      </c>
      <c r="B405">
        <v>2019</v>
      </c>
      <c r="C405" s="9">
        <v>43526</v>
      </c>
      <c r="D405" t="s">
        <v>19</v>
      </c>
      <c r="E405" t="s">
        <v>536</v>
      </c>
      <c r="F405">
        <v>1</v>
      </c>
      <c r="G405">
        <v>4</v>
      </c>
      <c r="H405" t="s">
        <v>97</v>
      </c>
      <c r="I405" t="s">
        <v>26</v>
      </c>
      <c r="J405" s="10">
        <f>(C405-VLOOKUP(H405,Riders!$A$2:$E$7777,4,FALSE))/365</f>
        <v>21.884931506849316</v>
      </c>
      <c r="K405">
        <v>9</v>
      </c>
      <c r="L405">
        <v>2</v>
      </c>
      <c r="M405">
        <v>10.292999999999999</v>
      </c>
      <c r="N405" s="29">
        <f t="shared" si="6"/>
        <v>69.950451763334314</v>
      </c>
      <c r="O405">
        <v>25.864999999999998</v>
      </c>
      <c r="P405">
        <v>24.928000000000001</v>
      </c>
      <c r="Q405">
        <v>29.678000000000001</v>
      </c>
      <c r="R405">
        <v>2.375</v>
      </c>
      <c r="S405">
        <v>1</v>
      </c>
      <c r="T405" t="s">
        <v>1162</v>
      </c>
    </row>
    <row r="406" spans="1:20">
      <c r="A406" t="s">
        <v>279</v>
      </c>
      <c r="B406">
        <v>2019</v>
      </c>
      <c r="C406" s="9">
        <v>43526</v>
      </c>
      <c r="D406" t="s">
        <v>19</v>
      </c>
      <c r="E406" t="s">
        <v>536</v>
      </c>
      <c r="F406">
        <v>1</v>
      </c>
      <c r="G406">
        <v>5</v>
      </c>
      <c r="H406" t="s">
        <v>104</v>
      </c>
      <c r="I406" t="s">
        <v>100</v>
      </c>
      <c r="J406" s="10">
        <f>(C406-VLOOKUP(H406,Riders!$A$2:$E$7777,4,FALSE))/365</f>
        <v>26.536986301369861</v>
      </c>
      <c r="K406">
        <v>4</v>
      </c>
      <c r="L406">
        <v>1</v>
      </c>
      <c r="M406">
        <v>10.25</v>
      </c>
      <c r="N406" s="29">
        <f t="shared" si="6"/>
        <v>70.243902439024396</v>
      </c>
      <c r="O406">
        <v>36.311</v>
      </c>
      <c r="P406">
        <v>36.4</v>
      </c>
      <c r="Q406">
        <v>39.902000000000001</v>
      </c>
      <c r="R406">
        <v>1.7509999999999999</v>
      </c>
      <c r="S406">
        <v>1</v>
      </c>
      <c r="T406" t="s">
        <v>1162</v>
      </c>
    </row>
    <row r="407" spans="1:20">
      <c r="A407" t="s">
        <v>279</v>
      </c>
      <c r="B407">
        <v>2019</v>
      </c>
      <c r="C407" s="9">
        <v>43526</v>
      </c>
      <c r="D407" t="s">
        <v>19</v>
      </c>
      <c r="E407" t="s">
        <v>536</v>
      </c>
      <c r="F407">
        <v>1</v>
      </c>
      <c r="G407">
        <v>5</v>
      </c>
      <c r="H407" t="s">
        <v>255</v>
      </c>
      <c r="I407" t="s">
        <v>30</v>
      </c>
      <c r="J407" s="10">
        <f>(C407-VLOOKUP(H407,Riders!$A$2:$E$7777,4,FALSE))/365</f>
        <v>29.17808219178082</v>
      </c>
      <c r="K407">
        <v>16</v>
      </c>
      <c r="L407">
        <v>2</v>
      </c>
      <c r="M407">
        <v>10.34</v>
      </c>
      <c r="N407" s="29">
        <f t="shared" si="6"/>
        <v>69.632495164410059</v>
      </c>
      <c r="O407">
        <v>23.173999999999999</v>
      </c>
      <c r="P407">
        <v>23.119</v>
      </c>
      <c r="Q407">
        <v>28.832999999999998</v>
      </c>
      <c r="R407">
        <v>2.8570000000000002</v>
      </c>
      <c r="S407">
        <v>2</v>
      </c>
      <c r="T407" t="s">
        <v>1162</v>
      </c>
    </row>
    <row r="408" spans="1:20">
      <c r="A408" t="s">
        <v>279</v>
      </c>
      <c r="B408">
        <v>2019</v>
      </c>
      <c r="C408" s="9">
        <v>43526</v>
      </c>
      <c r="D408" t="s">
        <v>19</v>
      </c>
      <c r="E408" t="s">
        <v>536</v>
      </c>
      <c r="F408">
        <v>1</v>
      </c>
      <c r="G408">
        <v>6</v>
      </c>
      <c r="H408" t="s">
        <v>195</v>
      </c>
      <c r="I408" t="s">
        <v>196</v>
      </c>
      <c r="J408" s="10">
        <f>(C408-VLOOKUP(H408,Riders!$A$2:$E$7777,4,FALSE))/365</f>
        <v>32.964383561643835</v>
      </c>
      <c r="K408">
        <v>5</v>
      </c>
      <c r="L408">
        <v>1</v>
      </c>
      <c r="M408">
        <v>10.17</v>
      </c>
      <c r="N408" s="29">
        <f t="shared" si="6"/>
        <v>70.796460176991147</v>
      </c>
      <c r="O408">
        <v>23.414000000000001</v>
      </c>
      <c r="P408">
        <v>27.046999999999901</v>
      </c>
      <c r="Q408">
        <v>33.780999999999999</v>
      </c>
      <c r="R408">
        <v>3.367</v>
      </c>
      <c r="S408">
        <v>2</v>
      </c>
      <c r="T408" t="s">
        <v>1162</v>
      </c>
    </row>
    <row r="409" spans="1:20">
      <c r="A409" t="s">
        <v>279</v>
      </c>
      <c r="B409">
        <v>2019</v>
      </c>
      <c r="C409" s="9">
        <v>43526</v>
      </c>
      <c r="D409" t="s">
        <v>19</v>
      </c>
      <c r="E409" t="s">
        <v>536</v>
      </c>
      <c r="F409">
        <v>1</v>
      </c>
      <c r="G409">
        <v>6</v>
      </c>
      <c r="H409" t="s">
        <v>110</v>
      </c>
      <c r="I409" t="s">
        <v>111</v>
      </c>
      <c r="J409" s="10">
        <f>(C409-VLOOKUP(H409,Riders!$A$2:$E$7777,4,FALSE))/365</f>
        <v>21.87123287671233</v>
      </c>
      <c r="K409">
        <v>12</v>
      </c>
      <c r="L409">
        <v>2</v>
      </c>
      <c r="M409">
        <v>10.188000000000001</v>
      </c>
      <c r="N409" s="29">
        <f t="shared" si="6"/>
        <v>70.671378091872782</v>
      </c>
      <c r="O409">
        <v>32.302</v>
      </c>
      <c r="P409">
        <v>31.486999999999998</v>
      </c>
      <c r="Q409">
        <v>35.795000000000002</v>
      </c>
      <c r="R409">
        <v>2.1539999999999999</v>
      </c>
      <c r="S409">
        <v>1</v>
      </c>
      <c r="T409" t="s">
        <v>1162</v>
      </c>
    </row>
    <row r="410" spans="1:20">
      <c r="A410" t="s">
        <v>279</v>
      </c>
      <c r="B410">
        <v>2019</v>
      </c>
      <c r="C410" s="9">
        <v>43526</v>
      </c>
      <c r="D410" t="s">
        <v>19</v>
      </c>
      <c r="E410" t="s">
        <v>536</v>
      </c>
      <c r="F410">
        <v>1</v>
      </c>
      <c r="G410">
        <v>7</v>
      </c>
      <c r="H410" t="s">
        <v>240</v>
      </c>
      <c r="I410" t="s">
        <v>100</v>
      </c>
      <c r="J410" s="10">
        <f>(C410-VLOOKUP(H410,Riders!$A$2:$E$7777,4,FALSE))/365</f>
        <v>26.010958904109589</v>
      </c>
      <c r="K410">
        <v>6</v>
      </c>
      <c r="L410">
        <v>1</v>
      </c>
      <c r="M410">
        <v>10.183999999999999</v>
      </c>
      <c r="N410" s="29">
        <f t="shared" si="6"/>
        <v>70.699135899450127</v>
      </c>
      <c r="O410">
        <v>32.216000000000001</v>
      </c>
      <c r="P410">
        <v>32.825000000000003</v>
      </c>
      <c r="Q410">
        <v>37.920999999999999</v>
      </c>
      <c r="R410">
        <v>2.548</v>
      </c>
      <c r="S410">
        <v>1</v>
      </c>
      <c r="T410" t="s">
        <v>1162</v>
      </c>
    </row>
    <row r="411" spans="1:20">
      <c r="A411" t="s">
        <v>279</v>
      </c>
      <c r="B411">
        <v>2019</v>
      </c>
      <c r="C411" s="9">
        <v>43526</v>
      </c>
      <c r="D411" t="s">
        <v>19</v>
      </c>
      <c r="E411" t="s">
        <v>536</v>
      </c>
      <c r="F411">
        <v>1</v>
      </c>
      <c r="G411">
        <v>7</v>
      </c>
      <c r="H411" t="s">
        <v>123</v>
      </c>
      <c r="I411" t="s">
        <v>111</v>
      </c>
      <c r="J411" s="10">
        <f>(C411-VLOOKUP(H411,Riders!$A$2:$E$7777,4,FALSE))/365</f>
        <v>22.057534246575344</v>
      </c>
      <c r="K411">
        <v>11</v>
      </c>
      <c r="L411">
        <v>2</v>
      </c>
      <c r="M411" t="s">
        <v>534</v>
      </c>
      <c r="N411" s="29" t="str">
        <f t="shared" si="6"/>
        <v/>
      </c>
      <c r="O411">
        <v>24.300999999999998</v>
      </c>
      <c r="P411">
        <v>23.797999999999998</v>
      </c>
      <c r="Q411">
        <v>31.641999999999999</v>
      </c>
      <c r="R411">
        <v>3.9220000000000002</v>
      </c>
      <c r="S411">
        <v>2</v>
      </c>
      <c r="T411" t="s">
        <v>1162</v>
      </c>
    </row>
    <row r="412" spans="1:20">
      <c r="A412" t="s">
        <v>279</v>
      </c>
      <c r="B412">
        <v>2019</v>
      </c>
      <c r="C412" s="9">
        <v>43526</v>
      </c>
      <c r="D412" t="s">
        <v>19</v>
      </c>
      <c r="E412" t="s">
        <v>536</v>
      </c>
      <c r="F412">
        <v>1</v>
      </c>
      <c r="G412">
        <v>8</v>
      </c>
      <c r="H412" t="s">
        <v>126</v>
      </c>
      <c r="I412" t="s">
        <v>102</v>
      </c>
      <c r="J412" s="10">
        <f>(C412-VLOOKUP(H412,Riders!$A$2:$E$7777,4,FALSE))/365</f>
        <v>20.452054794520549</v>
      </c>
      <c r="K412">
        <v>7</v>
      </c>
      <c r="L412">
        <v>1</v>
      </c>
      <c r="M412">
        <v>10.206</v>
      </c>
      <c r="N412" s="29">
        <f t="shared" si="6"/>
        <v>70.546737213403887</v>
      </c>
      <c r="O412">
        <v>24.382999999999999</v>
      </c>
      <c r="P412">
        <v>25.55</v>
      </c>
      <c r="Q412">
        <v>31.186</v>
      </c>
      <c r="R412">
        <v>2.8180000000000001</v>
      </c>
      <c r="S412">
        <v>1</v>
      </c>
      <c r="T412" t="s">
        <v>1162</v>
      </c>
    </row>
    <row r="413" spans="1:20">
      <c r="A413" t="s">
        <v>279</v>
      </c>
      <c r="B413">
        <v>2019</v>
      </c>
      <c r="C413" s="9">
        <v>43526</v>
      </c>
      <c r="D413" t="s">
        <v>19</v>
      </c>
      <c r="E413" t="s">
        <v>536</v>
      </c>
      <c r="F413">
        <v>1</v>
      </c>
      <c r="G413">
        <v>8</v>
      </c>
      <c r="H413" t="s">
        <v>95</v>
      </c>
      <c r="I413" t="s">
        <v>28</v>
      </c>
      <c r="J413" s="10">
        <f>(C413-VLOOKUP(H413,Riders!$A$2:$E$7777,4,FALSE))/365</f>
        <v>27.098630136986301</v>
      </c>
      <c r="K413">
        <v>10</v>
      </c>
      <c r="L413">
        <v>2</v>
      </c>
      <c r="M413">
        <v>10.2099999999999</v>
      </c>
      <c r="N413" s="29">
        <f t="shared" si="6"/>
        <v>70.519098922625574</v>
      </c>
      <c r="O413">
        <v>20.975000000000001</v>
      </c>
      <c r="P413">
        <v>19.884</v>
      </c>
      <c r="Q413">
        <v>27.802</v>
      </c>
      <c r="R413">
        <v>3.9590000000000001</v>
      </c>
      <c r="S413">
        <v>2</v>
      </c>
      <c r="T413" t="s">
        <v>1162</v>
      </c>
    </row>
    <row r="414" spans="1:20">
      <c r="A414" t="s">
        <v>279</v>
      </c>
      <c r="B414">
        <v>2019</v>
      </c>
      <c r="C414" s="9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 s="10">
        <f>(C414-VLOOKUP(H414,Riders!$A$2:$E$7777,4,FALSE))/365</f>
        <v>25.978082191780821</v>
      </c>
      <c r="K414">
        <v>2</v>
      </c>
      <c r="L414">
        <v>1</v>
      </c>
      <c r="M414">
        <v>9.9830000000000005</v>
      </c>
      <c r="N414" s="29">
        <f t="shared" si="6"/>
        <v>72.122608434338375</v>
      </c>
      <c r="O414">
        <v>34.152999999999999</v>
      </c>
      <c r="P414">
        <v>34.407999999999902</v>
      </c>
      <c r="Q414">
        <v>38.345999999999997</v>
      </c>
      <c r="R414">
        <v>1.9690000000000001</v>
      </c>
      <c r="S414">
        <v>1</v>
      </c>
      <c r="T414" t="s">
        <v>1162</v>
      </c>
    </row>
    <row r="415" spans="1:20">
      <c r="A415" t="s">
        <v>279</v>
      </c>
      <c r="B415">
        <v>2019</v>
      </c>
      <c r="C415" s="9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 s="10">
        <f>(C415-VLOOKUP(H415,Riders!$A$2:$E$7777,4,FALSE))/365</f>
        <v>20.452054794520549</v>
      </c>
      <c r="K415">
        <v>7</v>
      </c>
      <c r="L415">
        <v>2</v>
      </c>
      <c r="M415">
        <v>10.226000000000001</v>
      </c>
      <c r="N415" s="29">
        <f t="shared" si="6"/>
        <v>70.408761979268519</v>
      </c>
      <c r="O415">
        <v>25.55</v>
      </c>
      <c r="P415">
        <v>25.367999999999999</v>
      </c>
      <c r="Q415">
        <v>30.812000000000001</v>
      </c>
      <c r="R415">
        <v>2.722</v>
      </c>
      <c r="S415">
        <v>2</v>
      </c>
      <c r="T415" t="s">
        <v>1162</v>
      </c>
    </row>
    <row r="416" spans="1:20">
      <c r="A416" t="s">
        <v>279</v>
      </c>
      <c r="B416">
        <v>2019</v>
      </c>
      <c r="C416" s="9">
        <v>43526</v>
      </c>
      <c r="D416" t="s">
        <v>19</v>
      </c>
      <c r="E416" t="s">
        <v>537</v>
      </c>
      <c r="F416">
        <v>1</v>
      </c>
      <c r="G416">
        <v>2</v>
      </c>
      <c r="H416" t="s">
        <v>90</v>
      </c>
      <c r="I416" t="s">
        <v>22</v>
      </c>
      <c r="J416" s="10">
        <f>(C416-VLOOKUP(H416,Riders!$A$2:$E$7777,4,FALSE))/365</f>
        <v>21.980821917808218</v>
      </c>
      <c r="K416">
        <v>1</v>
      </c>
      <c r="L416">
        <v>1</v>
      </c>
      <c r="M416">
        <v>13.709</v>
      </c>
      <c r="N416" s="29">
        <f t="shared" si="6"/>
        <v>52.520242176672262</v>
      </c>
      <c r="O416">
        <v>35.784999999999997</v>
      </c>
      <c r="P416">
        <v>36.275999999999897</v>
      </c>
      <c r="Q416">
        <v>40.049999999999997</v>
      </c>
      <c r="R416">
        <v>1.887</v>
      </c>
      <c r="S416">
        <v>1</v>
      </c>
      <c r="T416" t="s">
        <v>1162</v>
      </c>
    </row>
    <row r="417" spans="1:20">
      <c r="A417" t="s">
        <v>279</v>
      </c>
      <c r="B417">
        <v>2019</v>
      </c>
      <c r="C417" s="9">
        <v>43526</v>
      </c>
      <c r="D417" t="s">
        <v>19</v>
      </c>
      <c r="E417" t="s">
        <v>537</v>
      </c>
      <c r="F417">
        <v>1</v>
      </c>
      <c r="G417">
        <v>2</v>
      </c>
      <c r="H417" t="s">
        <v>240</v>
      </c>
      <c r="I417" t="s">
        <v>100</v>
      </c>
      <c r="J417" s="10">
        <f>(C417-VLOOKUP(H417,Riders!$A$2:$E$7777,4,FALSE))/365</f>
        <v>26.010958904109589</v>
      </c>
      <c r="K417">
        <v>6</v>
      </c>
      <c r="L417">
        <v>2</v>
      </c>
      <c r="M417">
        <v>13.8509999999999</v>
      </c>
      <c r="N417" s="29">
        <f t="shared" si="6"/>
        <v>51.981806367771654</v>
      </c>
      <c r="O417">
        <v>32.825000000000003</v>
      </c>
      <c r="P417">
        <v>32.365000000000002</v>
      </c>
      <c r="Q417">
        <v>37.237000000000002</v>
      </c>
      <c r="R417">
        <v>2.4359999999999999</v>
      </c>
      <c r="S417">
        <v>2</v>
      </c>
      <c r="T417" t="s">
        <v>1162</v>
      </c>
    </row>
    <row r="418" spans="1:20">
      <c r="A418" t="s">
        <v>279</v>
      </c>
      <c r="B418">
        <v>2019</v>
      </c>
      <c r="C418" s="9">
        <v>43526</v>
      </c>
      <c r="D418" t="s">
        <v>19</v>
      </c>
      <c r="E418" t="s">
        <v>537</v>
      </c>
      <c r="F418">
        <v>1</v>
      </c>
      <c r="G418">
        <v>3</v>
      </c>
      <c r="H418" t="s">
        <v>200</v>
      </c>
      <c r="I418" t="s">
        <v>44</v>
      </c>
      <c r="J418" s="10">
        <f>(C418-VLOOKUP(H418,Riders!$A$2:$E$7777,4,FALSE))/365</f>
        <v>23.632876712328766</v>
      </c>
      <c r="K418">
        <v>3</v>
      </c>
      <c r="L418">
        <v>1</v>
      </c>
      <c r="M418">
        <v>10.239000000000001</v>
      </c>
      <c r="N418" s="29">
        <f t="shared" si="6"/>
        <v>70.319367125695862</v>
      </c>
      <c r="O418">
        <v>28.922000000000001</v>
      </c>
      <c r="P418">
        <v>29.577999999999999</v>
      </c>
      <c r="Q418">
        <v>33.514000000000003</v>
      </c>
      <c r="R418">
        <v>1.968</v>
      </c>
      <c r="S418">
        <v>1</v>
      </c>
      <c r="T418" t="s">
        <v>1162</v>
      </c>
    </row>
    <row r="419" spans="1:20">
      <c r="A419" t="s">
        <v>279</v>
      </c>
      <c r="B419">
        <v>2019</v>
      </c>
      <c r="C419" s="9">
        <v>43526</v>
      </c>
      <c r="D419" t="s">
        <v>19</v>
      </c>
      <c r="E419" t="s">
        <v>537</v>
      </c>
      <c r="F419">
        <v>1</v>
      </c>
      <c r="G419">
        <v>3</v>
      </c>
      <c r="H419" t="s">
        <v>195</v>
      </c>
      <c r="I419" t="s">
        <v>196</v>
      </c>
      <c r="J419" s="10">
        <f>(C419-VLOOKUP(H419,Riders!$A$2:$E$7777,4,FALSE))/365</f>
        <v>32.964383561643835</v>
      </c>
      <c r="K419">
        <v>5</v>
      </c>
      <c r="L419">
        <v>2</v>
      </c>
      <c r="M419">
        <v>10.499000000000001</v>
      </c>
      <c r="N419" s="29">
        <f t="shared" si="6"/>
        <v>68.577959805695784</v>
      </c>
      <c r="O419">
        <v>27.046999999999901</v>
      </c>
      <c r="P419">
        <v>26.074999999999999</v>
      </c>
      <c r="Q419">
        <v>32.271000000000001</v>
      </c>
      <c r="R419">
        <v>3.0979999999999999</v>
      </c>
      <c r="S419">
        <v>2</v>
      </c>
      <c r="T419" t="s">
        <v>1162</v>
      </c>
    </row>
    <row r="420" spans="1:20">
      <c r="A420" t="s">
        <v>279</v>
      </c>
      <c r="B420">
        <v>2019</v>
      </c>
      <c r="C420" s="9">
        <v>43526</v>
      </c>
      <c r="D420" t="s">
        <v>19</v>
      </c>
      <c r="E420" t="s">
        <v>537</v>
      </c>
      <c r="F420">
        <v>1</v>
      </c>
      <c r="G420">
        <v>4</v>
      </c>
      <c r="H420" t="s">
        <v>104</v>
      </c>
      <c r="I420" t="s">
        <v>100</v>
      </c>
      <c r="J420" s="10">
        <f>(C420-VLOOKUP(H420,Riders!$A$2:$E$7777,4,FALSE))/365</f>
        <v>26.536986301369861</v>
      </c>
      <c r="K420">
        <v>4</v>
      </c>
      <c r="L420">
        <v>1</v>
      </c>
      <c r="M420">
        <v>10.775</v>
      </c>
      <c r="N420" s="29">
        <f t="shared" si="6"/>
        <v>66.821345707656604</v>
      </c>
      <c r="O420">
        <v>36.4</v>
      </c>
      <c r="P420">
        <v>36.463000000000001</v>
      </c>
      <c r="Q420">
        <v>39.947000000000003</v>
      </c>
      <c r="R420">
        <v>1.742</v>
      </c>
      <c r="S420">
        <v>1</v>
      </c>
      <c r="T420" t="s">
        <v>1162</v>
      </c>
    </row>
    <row r="421" spans="1:20">
      <c r="A421" t="s">
        <v>279</v>
      </c>
      <c r="B421">
        <v>2019</v>
      </c>
      <c r="C421" s="9">
        <v>43526</v>
      </c>
      <c r="D421" t="s">
        <v>19</v>
      </c>
      <c r="E421" t="s">
        <v>537</v>
      </c>
      <c r="F421">
        <v>1</v>
      </c>
      <c r="G421">
        <v>4</v>
      </c>
      <c r="H421" t="s">
        <v>904</v>
      </c>
      <c r="I421" t="s">
        <v>33</v>
      </c>
      <c r="J421" s="10">
        <f>(C421-VLOOKUP(H421,Riders!$A$2:$E$7777,4,FALSE))/365</f>
        <v>28.049315068493151</v>
      </c>
      <c r="K421">
        <v>8</v>
      </c>
      <c r="L421">
        <v>2</v>
      </c>
      <c r="M421">
        <v>10.798999999999999</v>
      </c>
      <c r="N421" s="29">
        <f t="shared" si="6"/>
        <v>66.672840077784983</v>
      </c>
      <c r="O421">
        <v>22.870999999999999</v>
      </c>
      <c r="P421">
        <v>22.84</v>
      </c>
      <c r="Q421">
        <v>27.76</v>
      </c>
      <c r="R421">
        <v>2.46</v>
      </c>
      <c r="S421">
        <v>2</v>
      </c>
      <c r="T421" t="s">
        <v>1162</v>
      </c>
    </row>
    <row r="422" spans="1:20">
      <c r="A422" t="s">
        <v>279</v>
      </c>
      <c r="B422">
        <v>2019</v>
      </c>
      <c r="C422" s="9">
        <v>43526</v>
      </c>
      <c r="D422" t="s">
        <v>19</v>
      </c>
      <c r="E422" t="s">
        <v>537</v>
      </c>
      <c r="F422">
        <v>2</v>
      </c>
      <c r="G422">
        <v>1</v>
      </c>
      <c r="H422" t="s">
        <v>21</v>
      </c>
      <c r="I422" t="s">
        <v>22</v>
      </c>
      <c r="J422" s="10">
        <f>(C422-VLOOKUP(H422,Riders!$A$2:$E$7777,4,FALSE))/365</f>
        <v>25.978082191780821</v>
      </c>
      <c r="K422">
        <v>2</v>
      </c>
      <c r="L422">
        <v>1</v>
      </c>
      <c r="M422">
        <v>9.9909999999999997</v>
      </c>
      <c r="N422" s="29">
        <f t="shared" si="6"/>
        <v>72.064858372535284</v>
      </c>
      <c r="O422">
        <v>34.407999999999902</v>
      </c>
      <c r="P422">
        <v>34.629999999999903</v>
      </c>
      <c r="Q422">
        <v>38.51</v>
      </c>
      <c r="R422">
        <v>1.94</v>
      </c>
      <c r="S422">
        <v>1</v>
      </c>
      <c r="T422" t="s">
        <v>1162</v>
      </c>
    </row>
    <row r="423" spans="1:20">
      <c r="A423" t="s">
        <v>279</v>
      </c>
      <c r="B423">
        <v>2019</v>
      </c>
      <c r="C423" s="9">
        <v>43526</v>
      </c>
      <c r="D423" t="s">
        <v>19</v>
      </c>
      <c r="E423" t="s">
        <v>537</v>
      </c>
      <c r="F423">
        <v>2</v>
      </c>
      <c r="G423">
        <v>1</v>
      </c>
      <c r="H423" t="s">
        <v>126</v>
      </c>
      <c r="I423" t="s">
        <v>102</v>
      </c>
      <c r="J423" s="10">
        <f>(C423-VLOOKUP(H423,Riders!$A$2:$E$7777,4,FALSE))/365</f>
        <v>20.452054794520549</v>
      </c>
      <c r="K423">
        <v>7</v>
      </c>
      <c r="L423">
        <v>2</v>
      </c>
      <c r="M423">
        <v>11.170999999999999</v>
      </c>
      <c r="N423" s="29">
        <f t="shared" si="6"/>
        <v>64.452600483394505</v>
      </c>
      <c r="O423">
        <v>25.367999999999999</v>
      </c>
      <c r="P423">
        <v>25.216000000000001</v>
      </c>
      <c r="Q423">
        <v>30.498000000000001</v>
      </c>
      <c r="R423">
        <v>2.641</v>
      </c>
      <c r="S423">
        <v>2</v>
      </c>
      <c r="T423" t="s">
        <v>1162</v>
      </c>
    </row>
    <row r="424" spans="1:20">
      <c r="A424" t="s">
        <v>279</v>
      </c>
      <c r="B424">
        <v>2019</v>
      </c>
      <c r="C424" s="9">
        <v>43526</v>
      </c>
      <c r="D424" t="s">
        <v>19</v>
      </c>
      <c r="E424" t="s">
        <v>537</v>
      </c>
      <c r="F424">
        <v>2</v>
      </c>
      <c r="G424">
        <v>2</v>
      </c>
      <c r="H424" t="s">
        <v>90</v>
      </c>
      <c r="I424" t="s">
        <v>22</v>
      </c>
      <c r="J424" s="10">
        <f>(C424-VLOOKUP(H424,Riders!$A$2:$E$7777,4,FALSE))/365</f>
        <v>21.980821917808218</v>
      </c>
      <c r="K424">
        <v>1</v>
      </c>
      <c r="L424">
        <v>1</v>
      </c>
      <c r="M424">
        <v>10.042</v>
      </c>
      <c r="N424" s="29">
        <f t="shared" si="6"/>
        <v>71.698864767974513</v>
      </c>
      <c r="O424">
        <v>36.275999999999897</v>
      </c>
      <c r="P424">
        <v>36.688000000000002</v>
      </c>
      <c r="Q424">
        <v>40.378</v>
      </c>
      <c r="R424">
        <v>1.845</v>
      </c>
      <c r="S424">
        <v>1</v>
      </c>
      <c r="T424" t="s">
        <v>1162</v>
      </c>
    </row>
    <row r="425" spans="1:20">
      <c r="A425" t="s">
        <v>279</v>
      </c>
      <c r="B425">
        <v>2019</v>
      </c>
      <c r="C425" s="9">
        <v>43526</v>
      </c>
      <c r="D425" t="s">
        <v>19</v>
      </c>
      <c r="E425" t="s">
        <v>537</v>
      </c>
      <c r="F425">
        <v>2</v>
      </c>
      <c r="G425">
        <v>2</v>
      </c>
      <c r="H425" t="s">
        <v>240</v>
      </c>
      <c r="I425" t="s">
        <v>100</v>
      </c>
      <c r="J425" s="10">
        <f>(C425-VLOOKUP(H425,Riders!$A$2:$E$7777,4,FALSE))/365</f>
        <v>26.010958904109589</v>
      </c>
      <c r="K425">
        <v>6</v>
      </c>
      <c r="L425">
        <v>2</v>
      </c>
      <c r="M425">
        <v>10.196</v>
      </c>
      <c r="N425" s="29">
        <f t="shared" si="6"/>
        <v>70.615927814829348</v>
      </c>
      <c r="O425">
        <v>32.365000000000002</v>
      </c>
      <c r="P425">
        <v>32.006</v>
      </c>
      <c r="Q425">
        <v>36.692</v>
      </c>
      <c r="R425">
        <v>2.343</v>
      </c>
      <c r="S425">
        <v>2</v>
      </c>
      <c r="T425" t="s">
        <v>1162</v>
      </c>
    </row>
    <row r="426" spans="1:20">
      <c r="A426" t="s">
        <v>279</v>
      </c>
      <c r="B426">
        <v>2019</v>
      </c>
      <c r="C426" s="9">
        <v>43526</v>
      </c>
      <c r="D426" t="s">
        <v>19</v>
      </c>
      <c r="E426" t="s">
        <v>537</v>
      </c>
      <c r="F426">
        <v>2</v>
      </c>
      <c r="G426">
        <v>3</v>
      </c>
      <c r="H426" t="s">
        <v>200</v>
      </c>
      <c r="I426" t="s">
        <v>44</v>
      </c>
      <c r="J426" s="10">
        <f>(C426-VLOOKUP(H426,Riders!$A$2:$E$7777,4,FALSE))/365</f>
        <v>23.632876712328766</v>
      </c>
      <c r="K426">
        <v>3</v>
      </c>
      <c r="L426">
        <v>1</v>
      </c>
      <c r="M426">
        <v>9.9329999999999998</v>
      </c>
      <c r="N426" s="29">
        <f t="shared" si="6"/>
        <v>72.485653881002719</v>
      </c>
      <c r="O426">
        <v>29.577999999999999</v>
      </c>
      <c r="P426">
        <v>30.093999999999902</v>
      </c>
      <c r="Q426">
        <v>33.933999999999997</v>
      </c>
      <c r="R426">
        <v>1.92</v>
      </c>
      <c r="S426">
        <v>1</v>
      </c>
      <c r="T426" t="s">
        <v>1162</v>
      </c>
    </row>
    <row r="427" spans="1:20">
      <c r="A427" t="s">
        <v>279</v>
      </c>
      <c r="B427">
        <v>2019</v>
      </c>
      <c r="C427" s="9">
        <v>43526</v>
      </c>
      <c r="D427" t="s">
        <v>19</v>
      </c>
      <c r="E427" t="s">
        <v>537</v>
      </c>
      <c r="F427">
        <v>2</v>
      </c>
      <c r="G427">
        <v>3</v>
      </c>
      <c r="H427" t="s">
        <v>195</v>
      </c>
      <c r="I427" t="s">
        <v>196</v>
      </c>
      <c r="J427" s="10">
        <f>(C427-VLOOKUP(H427,Riders!$A$2:$E$7777,4,FALSE))/365</f>
        <v>32.964383561643835</v>
      </c>
      <c r="K427">
        <v>5</v>
      </c>
      <c r="L427">
        <v>2</v>
      </c>
      <c r="M427">
        <v>11.1009999999999</v>
      </c>
      <c r="N427" s="29">
        <f t="shared" si="6"/>
        <v>64.859021709756462</v>
      </c>
      <c r="O427">
        <v>26.074999999999999</v>
      </c>
      <c r="P427">
        <v>25.428000000000001</v>
      </c>
      <c r="Q427">
        <v>31.23</v>
      </c>
      <c r="R427">
        <v>2.9009999999999998</v>
      </c>
      <c r="S427">
        <v>2</v>
      </c>
      <c r="T427" t="s">
        <v>1162</v>
      </c>
    </row>
    <row r="428" spans="1:20">
      <c r="A428" t="s">
        <v>279</v>
      </c>
      <c r="B428">
        <v>2019</v>
      </c>
      <c r="C428" s="9">
        <v>43526</v>
      </c>
      <c r="D428" t="s">
        <v>19</v>
      </c>
      <c r="E428" t="s">
        <v>537</v>
      </c>
      <c r="F428">
        <v>2</v>
      </c>
      <c r="G428">
        <v>4</v>
      </c>
      <c r="H428" t="s">
        <v>104</v>
      </c>
      <c r="I428" t="s">
        <v>100</v>
      </c>
      <c r="J428" s="10">
        <f>(C428-VLOOKUP(H428,Riders!$A$2:$E$7777,4,FALSE))/365</f>
        <v>26.536986301369861</v>
      </c>
      <c r="K428">
        <v>4</v>
      </c>
      <c r="L428">
        <v>1</v>
      </c>
      <c r="M428">
        <v>10.183</v>
      </c>
      <c r="N428" s="29">
        <f t="shared" si="6"/>
        <v>70.706078758715506</v>
      </c>
      <c r="O428">
        <v>36.463000000000001</v>
      </c>
      <c r="P428">
        <v>36.521999999999998</v>
      </c>
      <c r="Q428">
        <v>39.99</v>
      </c>
      <c r="R428">
        <v>1.734</v>
      </c>
      <c r="S428">
        <v>1</v>
      </c>
      <c r="T428" t="s">
        <v>1162</v>
      </c>
    </row>
    <row r="429" spans="1:20">
      <c r="A429" t="s">
        <v>279</v>
      </c>
      <c r="B429">
        <v>2019</v>
      </c>
      <c r="C429" s="9">
        <v>43526</v>
      </c>
      <c r="D429" t="s">
        <v>19</v>
      </c>
      <c r="E429" t="s">
        <v>537</v>
      </c>
      <c r="F429">
        <v>2</v>
      </c>
      <c r="G429">
        <v>4</v>
      </c>
      <c r="H429" t="s">
        <v>904</v>
      </c>
      <c r="I429" t="s">
        <v>33</v>
      </c>
      <c r="J429" s="10">
        <f>(C429-VLOOKUP(H429,Riders!$A$2:$E$7777,4,FALSE))/365</f>
        <v>28.049315068493151</v>
      </c>
      <c r="K429">
        <v>8</v>
      </c>
      <c r="L429">
        <v>2</v>
      </c>
      <c r="M429">
        <v>10.250999999999999</v>
      </c>
      <c r="N429" s="29">
        <f t="shared" si="6"/>
        <v>70.237050043898165</v>
      </c>
      <c r="O429">
        <v>22.84</v>
      </c>
      <c r="P429">
        <v>22.811</v>
      </c>
      <c r="Q429">
        <v>27.675000000000001</v>
      </c>
      <c r="R429">
        <v>2.4319999999999999</v>
      </c>
      <c r="S429">
        <v>2</v>
      </c>
      <c r="T429" t="s">
        <v>1162</v>
      </c>
    </row>
    <row r="430" spans="1:20">
      <c r="A430" t="s">
        <v>279</v>
      </c>
      <c r="B430">
        <v>2019</v>
      </c>
      <c r="C430" s="9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 s="10">
        <f>(C430-VLOOKUP(H430,Riders!$A$2:$E$7777,4,FALSE))/365</f>
        <v>25.978082191780821</v>
      </c>
      <c r="K430">
        <v>2</v>
      </c>
      <c r="L430">
        <v>1</v>
      </c>
      <c r="M430">
        <v>10.012</v>
      </c>
      <c r="N430" s="29">
        <f t="shared" si="6"/>
        <v>71.913703555733122</v>
      </c>
      <c r="O430">
        <v>34.629999999999903</v>
      </c>
      <c r="P430">
        <v>35.530999999999999</v>
      </c>
      <c r="Q430">
        <v>39.243000000000002</v>
      </c>
      <c r="R430">
        <v>1.8560000000000001</v>
      </c>
      <c r="S430">
        <v>2</v>
      </c>
      <c r="T430" t="s">
        <v>1162</v>
      </c>
    </row>
    <row r="431" spans="1:20">
      <c r="A431" t="s">
        <v>279</v>
      </c>
      <c r="B431">
        <v>2019</v>
      </c>
      <c r="C431" s="9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 s="10">
        <f>(C431-VLOOKUP(H431,Riders!$A$2:$E$7777,4,FALSE))/365</f>
        <v>26.536986301369861</v>
      </c>
      <c r="K431">
        <v>4</v>
      </c>
      <c r="L431">
        <v>2</v>
      </c>
      <c r="M431">
        <v>10.028</v>
      </c>
      <c r="N431" s="29">
        <f t="shared" si="6"/>
        <v>71.798962903869167</v>
      </c>
      <c r="O431">
        <v>36.521999999999998</v>
      </c>
      <c r="P431">
        <v>36.410999999999902</v>
      </c>
      <c r="Q431">
        <v>39.720999999999997</v>
      </c>
      <c r="R431">
        <v>1.655</v>
      </c>
      <c r="S431">
        <v>1</v>
      </c>
      <c r="T431" t="s">
        <v>1162</v>
      </c>
    </row>
    <row r="432" spans="1:20">
      <c r="A432" t="s">
        <v>279</v>
      </c>
      <c r="B432">
        <v>2019</v>
      </c>
      <c r="C432" s="9">
        <v>43526</v>
      </c>
      <c r="D432" t="s">
        <v>19</v>
      </c>
      <c r="E432" t="s">
        <v>538</v>
      </c>
      <c r="F432">
        <v>1</v>
      </c>
      <c r="G432">
        <v>2</v>
      </c>
      <c r="H432" t="s">
        <v>90</v>
      </c>
      <c r="I432" t="s">
        <v>22</v>
      </c>
      <c r="J432" s="10">
        <f>(C432-VLOOKUP(H432,Riders!$A$2:$E$7777,4,FALSE))/365</f>
        <v>21.980821917808218</v>
      </c>
      <c r="K432">
        <v>1</v>
      </c>
      <c r="L432">
        <v>2</v>
      </c>
      <c r="M432">
        <v>10.081</v>
      </c>
      <c r="N432" s="29">
        <f t="shared" si="6"/>
        <v>71.421485963694082</v>
      </c>
      <c r="O432">
        <v>36.688000000000002</v>
      </c>
      <c r="P432">
        <v>36.516999999999904</v>
      </c>
      <c r="Q432">
        <v>40.018999999999998</v>
      </c>
      <c r="R432">
        <v>1.7509999999999999</v>
      </c>
      <c r="S432">
        <v>1</v>
      </c>
      <c r="T432" t="s">
        <v>1162</v>
      </c>
    </row>
    <row r="433" spans="1:20">
      <c r="A433" t="s">
        <v>279</v>
      </c>
      <c r="B433">
        <v>2019</v>
      </c>
      <c r="C433" s="9">
        <v>43526</v>
      </c>
      <c r="D433" t="s">
        <v>19</v>
      </c>
      <c r="E433" t="s">
        <v>538</v>
      </c>
      <c r="F433">
        <v>1</v>
      </c>
      <c r="G433">
        <v>2</v>
      </c>
      <c r="H433" t="s">
        <v>200</v>
      </c>
      <c r="I433" t="s">
        <v>44</v>
      </c>
      <c r="J433" s="10">
        <f>(C433-VLOOKUP(H433,Riders!$A$2:$E$7777,4,FALSE))/365</f>
        <v>23.632876712328766</v>
      </c>
      <c r="K433">
        <v>3</v>
      </c>
      <c r="L433">
        <v>1</v>
      </c>
      <c r="M433">
        <v>10.074999999999999</v>
      </c>
      <c r="N433" s="29">
        <f t="shared" si="6"/>
        <v>71.464019851116632</v>
      </c>
      <c r="O433">
        <v>30.093999999999902</v>
      </c>
      <c r="P433">
        <v>31.199000000000002</v>
      </c>
      <c r="Q433">
        <v>34.825000000000003</v>
      </c>
      <c r="R433">
        <v>1.8129999999999999</v>
      </c>
      <c r="S433">
        <v>1</v>
      </c>
      <c r="T433" t="s">
        <v>1162</v>
      </c>
    </row>
    <row r="434" spans="1:20">
      <c r="A434" t="s">
        <v>279</v>
      </c>
      <c r="B434">
        <v>2019</v>
      </c>
      <c r="C434" s="9">
        <v>43526</v>
      </c>
      <c r="D434" t="s">
        <v>19</v>
      </c>
      <c r="E434" t="s">
        <v>538</v>
      </c>
      <c r="F434">
        <v>2</v>
      </c>
      <c r="G434">
        <v>1</v>
      </c>
      <c r="H434" t="s">
        <v>21</v>
      </c>
      <c r="I434" t="s">
        <v>22</v>
      </c>
      <c r="J434" s="10">
        <f>(C434-VLOOKUP(H434,Riders!$A$2:$E$7777,4,FALSE))/365</f>
        <v>25.978082191780821</v>
      </c>
      <c r="K434">
        <v>2</v>
      </c>
      <c r="L434">
        <v>1</v>
      </c>
      <c r="M434">
        <v>10.004</v>
      </c>
      <c r="N434" s="29">
        <f t="shared" si="6"/>
        <v>71.971211515393847</v>
      </c>
      <c r="O434">
        <v>35.530999999999999</v>
      </c>
      <c r="P434">
        <v>35.695</v>
      </c>
      <c r="Q434">
        <v>39.213000000000001</v>
      </c>
      <c r="R434">
        <v>1.7589999999999999</v>
      </c>
      <c r="S434">
        <v>2</v>
      </c>
      <c r="T434" t="s">
        <v>1162</v>
      </c>
    </row>
    <row r="435" spans="1:20">
      <c r="A435" t="s">
        <v>279</v>
      </c>
      <c r="B435">
        <v>2019</v>
      </c>
      <c r="C435" s="9">
        <v>43526</v>
      </c>
      <c r="D435" t="s">
        <v>19</v>
      </c>
      <c r="E435" t="s">
        <v>538</v>
      </c>
      <c r="F435">
        <v>2</v>
      </c>
      <c r="G435">
        <v>1</v>
      </c>
      <c r="H435" t="s">
        <v>104</v>
      </c>
      <c r="I435" t="s">
        <v>100</v>
      </c>
      <c r="J435" s="10">
        <f>(C435-VLOOKUP(H435,Riders!$A$2:$E$7777,4,FALSE))/365</f>
        <v>26.536986301369861</v>
      </c>
      <c r="K435">
        <v>4</v>
      </c>
      <c r="L435">
        <v>2</v>
      </c>
      <c r="M435">
        <v>10.1299999999999</v>
      </c>
      <c r="N435" s="29">
        <f t="shared" si="6"/>
        <v>71.076011846002686</v>
      </c>
      <c r="O435">
        <v>36.410999999999902</v>
      </c>
      <c r="P435">
        <v>35.881999999999998</v>
      </c>
      <c r="Q435">
        <v>39.082000000000001</v>
      </c>
      <c r="R435">
        <v>1.6</v>
      </c>
      <c r="S435">
        <v>1</v>
      </c>
      <c r="T435" t="s">
        <v>1162</v>
      </c>
    </row>
    <row r="436" spans="1:20">
      <c r="A436" t="s">
        <v>279</v>
      </c>
      <c r="B436">
        <v>2019</v>
      </c>
      <c r="C436" s="9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 s="10">
        <f>(C436-VLOOKUP(H436,Riders!$A$2:$E$7777,4,FALSE))/365</f>
        <v>21.980821917808218</v>
      </c>
      <c r="K436">
        <v>1</v>
      </c>
      <c r="L436">
        <v>1</v>
      </c>
      <c r="M436">
        <v>10.17</v>
      </c>
      <c r="N436" s="29">
        <f t="shared" si="6"/>
        <v>70.796460176991147</v>
      </c>
      <c r="O436">
        <v>36.516999999999904</v>
      </c>
      <c r="P436">
        <v>36.771999999999998</v>
      </c>
      <c r="Q436">
        <v>40.218000000000004</v>
      </c>
      <c r="R436">
        <v>1.7230000000000001</v>
      </c>
      <c r="S436">
        <v>1</v>
      </c>
      <c r="T436" t="s">
        <v>1162</v>
      </c>
    </row>
    <row r="437" spans="1:20">
      <c r="A437" t="s">
        <v>279</v>
      </c>
      <c r="B437">
        <v>2019</v>
      </c>
      <c r="C437" s="9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 s="10">
        <f>(C437-VLOOKUP(H437,Riders!$A$2:$E$7777,4,FALSE))/365</f>
        <v>23.632876712328766</v>
      </c>
      <c r="K437">
        <v>3</v>
      </c>
      <c r="L437">
        <v>2</v>
      </c>
      <c r="M437">
        <v>10.2099999999999</v>
      </c>
      <c r="N437" s="29">
        <f t="shared" si="6"/>
        <v>70.519098922625574</v>
      </c>
      <c r="O437">
        <v>31.199000000000002</v>
      </c>
      <c r="P437">
        <v>31.05</v>
      </c>
      <c r="Q437">
        <v>34.612000000000002</v>
      </c>
      <c r="R437">
        <v>1.7809999999999999</v>
      </c>
      <c r="S437">
        <v>2</v>
      </c>
      <c r="T437" t="s">
        <v>1162</v>
      </c>
    </row>
    <row r="438" spans="1:20">
      <c r="A438" t="s">
        <v>279</v>
      </c>
      <c r="B438">
        <v>2019</v>
      </c>
      <c r="C438" s="9">
        <v>43526</v>
      </c>
      <c r="D438" t="s">
        <v>19</v>
      </c>
      <c r="E438" t="s">
        <v>538</v>
      </c>
      <c r="F438">
        <v>3</v>
      </c>
      <c r="G438">
        <v>2</v>
      </c>
      <c r="H438" t="s">
        <v>90</v>
      </c>
      <c r="I438" t="s">
        <v>22</v>
      </c>
      <c r="J438" s="10">
        <f>(C438-VLOOKUP(H438,Riders!$A$2:$E$7777,4,FALSE))/365</f>
        <v>21.980821917808218</v>
      </c>
      <c r="K438">
        <v>1</v>
      </c>
      <c r="L438">
        <v>1</v>
      </c>
      <c r="M438">
        <v>9.952</v>
      </c>
      <c r="N438" s="29">
        <f t="shared" si="6"/>
        <v>72.347266881028943</v>
      </c>
      <c r="O438">
        <v>36.771999999999998</v>
      </c>
      <c r="P438">
        <v>37.003</v>
      </c>
      <c r="Q438">
        <v>40.396999999999998</v>
      </c>
      <c r="R438">
        <v>1.6970000000000001</v>
      </c>
      <c r="S438">
        <v>1</v>
      </c>
      <c r="T438" t="s">
        <v>1162</v>
      </c>
    </row>
    <row r="439" spans="1:20">
      <c r="A439" t="s">
        <v>279</v>
      </c>
      <c r="B439">
        <v>2019</v>
      </c>
      <c r="C439" s="9">
        <v>43526</v>
      </c>
      <c r="D439" t="s">
        <v>19</v>
      </c>
      <c r="E439" t="s">
        <v>538</v>
      </c>
      <c r="F439">
        <v>3</v>
      </c>
      <c r="G439">
        <v>2</v>
      </c>
      <c r="H439" t="s">
        <v>200</v>
      </c>
      <c r="I439" t="s">
        <v>44</v>
      </c>
      <c r="J439" s="10">
        <f>(C439-VLOOKUP(H439,Riders!$A$2:$E$7777,4,FALSE))/365</f>
        <v>23.632876712328766</v>
      </c>
      <c r="K439">
        <v>3</v>
      </c>
      <c r="L439">
        <v>2</v>
      </c>
      <c r="M439">
        <v>10.505000000000001</v>
      </c>
      <c r="N439" s="29">
        <f t="shared" si="6"/>
        <v>68.538791051880054</v>
      </c>
      <c r="O439">
        <v>31.05</v>
      </c>
      <c r="P439">
        <v>30.916999999999899</v>
      </c>
      <c r="Q439">
        <v>34.420999999999999</v>
      </c>
      <c r="R439">
        <v>1.752</v>
      </c>
      <c r="S439">
        <v>2</v>
      </c>
      <c r="T439" t="s">
        <v>1162</v>
      </c>
    </row>
    <row r="440" spans="1:20">
      <c r="A440" t="s">
        <v>279</v>
      </c>
      <c r="B440">
        <v>2019</v>
      </c>
      <c r="C440" s="9">
        <v>43526</v>
      </c>
      <c r="D440" t="s">
        <v>19</v>
      </c>
      <c r="E440" t="s">
        <v>62</v>
      </c>
      <c r="F440">
        <v>1</v>
      </c>
      <c r="G440" t="s">
        <v>539</v>
      </c>
      <c r="H440" t="s">
        <v>90</v>
      </c>
      <c r="I440" t="s">
        <v>22</v>
      </c>
      <c r="J440" s="10">
        <f>(C440-VLOOKUP(H440,Riders!$A$2:$E$7777,4,FALSE))/365</f>
        <v>21.980821917808218</v>
      </c>
      <c r="K440">
        <v>1</v>
      </c>
      <c r="L440">
        <v>1</v>
      </c>
      <c r="M440">
        <v>9.99</v>
      </c>
      <c r="N440" s="29">
        <f t="shared" si="6"/>
        <v>72.072072072072075</v>
      </c>
      <c r="O440">
        <v>37.003</v>
      </c>
      <c r="P440">
        <v>37.415999999999997</v>
      </c>
      <c r="Q440">
        <v>40.738</v>
      </c>
      <c r="R440">
        <v>1.661</v>
      </c>
      <c r="S440">
        <v>1</v>
      </c>
      <c r="T440" t="s">
        <v>1162</v>
      </c>
    </row>
    <row r="441" spans="1:20">
      <c r="A441" t="s">
        <v>279</v>
      </c>
      <c r="B441">
        <v>2019</v>
      </c>
      <c r="C441" s="9">
        <v>43526</v>
      </c>
      <c r="D441" t="s">
        <v>19</v>
      </c>
      <c r="E441" t="s">
        <v>62</v>
      </c>
      <c r="F441">
        <v>1</v>
      </c>
      <c r="G441" t="s">
        <v>539</v>
      </c>
      <c r="H441" t="s">
        <v>21</v>
      </c>
      <c r="I441" t="s">
        <v>22</v>
      </c>
      <c r="J441" s="10">
        <f>(C441-VLOOKUP(H441,Riders!$A$2:$E$7777,4,FALSE))/365</f>
        <v>25.978082191780821</v>
      </c>
      <c r="K441">
        <v>2</v>
      </c>
      <c r="L441">
        <v>2</v>
      </c>
      <c r="M441">
        <v>10.156000000000001</v>
      </c>
      <c r="N441" s="29">
        <f t="shared" si="6"/>
        <v>70.894052776683736</v>
      </c>
      <c r="O441">
        <v>35.695</v>
      </c>
      <c r="P441">
        <v>35.407999999999902</v>
      </c>
      <c r="Q441">
        <v>38.845999999999997</v>
      </c>
      <c r="R441">
        <v>1.7190000000000001</v>
      </c>
      <c r="S441">
        <v>2</v>
      </c>
      <c r="T441" t="s">
        <v>1162</v>
      </c>
    </row>
    <row r="442" spans="1:20">
      <c r="A442" t="s">
        <v>279</v>
      </c>
      <c r="B442">
        <v>2019</v>
      </c>
      <c r="C442" s="9">
        <v>43526</v>
      </c>
      <c r="D442" t="s">
        <v>19</v>
      </c>
      <c r="E442" t="s">
        <v>62</v>
      </c>
      <c r="F442">
        <v>1</v>
      </c>
      <c r="G442" t="s">
        <v>540</v>
      </c>
      <c r="H442" t="s">
        <v>200</v>
      </c>
      <c r="I442" t="s">
        <v>44</v>
      </c>
      <c r="J442" s="10">
        <f>(C442-VLOOKUP(H442,Riders!$A$2:$E$7777,4,FALSE))/365</f>
        <v>23.632876712328766</v>
      </c>
      <c r="K442">
        <v>3</v>
      </c>
      <c r="L442">
        <v>1</v>
      </c>
      <c r="M442">
        <v>10.412000000000001</v>
      </c>
      <c r="N442" s="29">
        <f t="shared" si="6"/>
        <v>69.150979638878212</v>
      </c>
      <c r="O442">
        <v>30.916999999999899</v>
      </c>
      <c r="P442">
        <v>31.6999999999999</v>
      </c>
      <c r="Q442">
        <v>35.101999999999997</v>
      </c>
      <c r="R442">
        <v>1.7010000000000001</v>
      </c>
      <c r="S442">
        <v>2</v>
      </c>
      <c r="T442" t="s">
        <v>1162</v>
      </c>
    </row>
    <row r="443" spans="1:20">
      <c r="A443" t="s">
        <v>279</v>
      </c>
      <c r="B443">
        <v>2019</v>
      </c>
      <c r="C443" s="9">
        <v>43526</v>
      </c>
      <c r="D443" t="s">
        <v>19</v>
      </c>
      <c r="E443" t="s">
        <v>62</v>
      </c>
      <c r="F443">
        <v>1</v>
      </c>
      <c r="G443" t="s">
        <v>540</v>
      </c>
      <c r="H443" t="s">
        <v>104</v>
      </c>
      <c r="I443" t="s">
        <v>100</v>
      </c>
      <c r="J443" s="10">
        <f>(C443-VLOOKUP(H443,Riders!$A$2:$E$7777,4,FALSE))/365</f>
        <v>26.536986301369861</v>
      </c>
      <c r="K443">
        <v>4</v>
      </c>
      <c r="L443">
        <v>2</v>
      </c>
      <c r="M443" t="s">
        <v>534</v>
      </c>
      <c r="N443" s="29" t="str">
        <f t="shared" si="6"/>
        <v/>
      </c>
      <c r="O443">
        <v>35.881999999999998</v>
      </c>
      <c r="P443">
        <v>35.39</v>
      </c>
      <c r="Q443">
        <v>38.514000000000003</v>
      </c>
      <c r="R443">
        <v>1.5620000000000001</v>
      </c>
      <c r="S443">
        <v>1</v>
      </c>
      <c r="T443" t="s">
        <v>1162</v>
      </c>
    </row>
    <row r="444" spans="1:20">
      <c r="A444" t="s">
        <v>279</v>
      </c>
      <c r="B444">
        <v>2019</v>
      </c>
      <c r="C444" s="9">
        <v>43526</v>
      </c>
      <c r="D444" t="s">
        <v>19</v>
      </c>
      <c r="E444" t="s">
        <v>62</v>
      </c>
      <c r="F444">
        <v>2</v>
      </c>
      <c r="G444" t="s">
        <v>539</v>
      </c>
      <c r="H444" t="s">
        <v>90</v>
      </c>
      <c r="I444" t="s">
        <v>22</v>
      </c>
      <c r="J444" s="10">
        <f>(C444-VLOOKUP(H444,Riders!$A$2:$E$7777,4,FALSE))/365</f>
        <v>21.980821917808218</v>
      </c>
      <c r="K444">
        <v>1</v>
      </c>
      <c r="L444">
        <v>1</v>
      </c>
      <c r="M444">
        <v>9.9320000000000004</v>
      </c>
      <c r="N444" s="29">
        <f t="shared" si="6"/>
        <v>72.492952074103897</v>
      </c>
      <c r="O444">
        <v>37.415999999999997</v>
      </c>
      <c r="P444">
        <v>37.777999999999999</v>
      </c>
      <c r="Q444">
        <v>41.036000000000001</v>
      </c>
      <c r="R444">
        <v>1.629</v>
      </c>
      <c r="S444">
        <v>1</v>
      </c>
      <c r="T444" t="s">
        <v>1162</v>
      </c>
    </row>
    <row r="445" spans="1:20">
      <c r="A445" t="s">
        <v>279</v>
      </c>
      <c r="B445">
        <v>2019</v>
      </c>
      <c r="C445" s="9">
        <v>43526</v>
      </c>
      <c r="D445" t="s">
        <v>19</v>
      </c>
      <c r="E445" t="s">
        <v>62</v>
      </c>
      <c r="F445">
        <v>2</v>
      </c>
      <c r="G445" t="s">
        <v>539</v>
      </c>
      <c r="H445" t="s">
        <v>21</v>
      </c>
      <c r="I445" t="s">
        <v>22</v>
      </c>
      <c r="J445" s="10">
        <f>(C445-VLOOKUP(H445,Riders!$A$2:$E$7777,4,FALSE))/365</f>
        <v>25.978082191780821</v>
      </c>
      <c r="K445">
        <v>2</v>
      </c>
      <c r="L445">
        <v>2</v>
      </c>
      <c r="M445">
        <v>9.9640000000000004</v>
      </c>
      <c r="N445" s="29">
        <f t="shared" si="6"/>
        <v>72.260136491368925</v>
      </c>
      <c r="O445">
        <v>35.407999999999902</v>
      </c>
      <c r="P445">
        <v>35.159999999999997</v>
      </c>
      <c r="Q445">
        <v>38.526000000000003</v>
      </c>
      <c r="R445">
        <v>1.6830000000000001</v>
      </c>
      <c r="S445">
        <v>2</v>
      </c>
      <c r="T445" t="s">
        <v>1162</v>
      </c>
    </row>
    <row r="446" spans="1:20">
      <c r="A446" t="s">
        <v>279</v>
      </c>
      <c r="B446">
        <v>2019</v>
      </c>
      <c r="C446" s="9">
        <v>43526</v>
      </c>
      <c r="D446" t="s">
        <v>19</v>
      </c>
      <c r="E446" t="s">
        <v>62</v>
      </c>
      <c r="F446">
        <v>2</v>
      </c>
      <c r="G446" t="s">
        <v>540</v>
      </c>
      <c r="H446" t="s">
        <v>200</v>
      </c>
      <c r="I446" t="s">
        <v>44</v>
      </c>
      <c r="J446" s="10">
        <f>(C446-VLOOKUP(H446,Riders!$A$2:$E$7777,4,FALSE))/365</f>
        <v>23.632876712328766</v>
      </c>
      <c r="K446">
        <v>3</v>
      </c>
      <c r="L446">
        <v>1</v>
      </c>
      <c r="M446">
        <v>10.121</v>
      </c>
      <c r="N446" s="29">
        <f t="shared" si="6"/>
        <v>71.139215492540259</v>
      </c>
      <c r="O446">
        <v>31.6999999999999</v>
      </c>
      <c r="P446">
        <v>32.366</v>
      </c>
      <c r="Q446">
        <v>35.677999999999997</v>
      </c>
      <c r="R446">
        <v>1.6559999999999999</v>
      </c>
      <c r="S446">
        <v>2</v>
      </c>
      <c r="T446" t="s">
        <v>1162</v>
      </c>
    </row>
    <row r="447" spans="1:20">
      <c r="A447" t="s">
        <v>279</v>
      </c>
      <c r="B447">
        <v>2019</v>
      </c>
      <c r="C447" s="9">
        <v>43526</v>
      </c>
      <c r="D447" t="s">
        <v>19</v>
      </c>
      <c r="E447" t="s">
        <v>62</v>
      </c>
      <c r="F447">
        <v>2</v>
      </c>
      <c r="G447" t="s">
        <v>540</v>
      </c>
      <c r="H447" t="s">
        <v>104</v>
      </c>
      <c r="I447" t="s">
        <v>100</v>
      </c>
      <c r="J447" s="10">
        <f>(C447-VLOOKUP(H447,Riders!$A$2:$E$7777,4,FALSE))/365</f>
        <v>26.536986301369861</v>
      </c>
      <c r="K447">
        <v>4</v>
      </c>
      <c r="L447">
        <v>2</v>
      </c>
      <c r="M447">
        <v>10.162000000000001</v>
      </c>
      <c r="N447" s="29">
        <f t="shared" si="6"/>
        <v>70.852194449911423</v>
      </c>
      <c r="O447">
        <v>35.39</v>
      </c>
      <c r="P447">
        <v>34.972000000000001</v>
      </c>
      <c r="Q447">
        <v>38.027999999999999</v>
      </c>
      <c r="R447">
        <v>1.528</v>
      </c>
      <c r="S447">
        <v>1</v>
      </c>
      <c r="T447" t="s">
        <v>1162</v>
      </c>
    </row>
    <row r="448" spans="1:20">
      <c r="A448" t="s">
        <v>231</v>
      </c>
      <c r="B448">
        <v>2019</v>
      </c>
      <c r="C448" s="9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 s="10">
        <f>(C448-VLOOKUP(H448,Riders!$A$2:$E$7777,4,FALSE))/365</f>
        <v>26.906849315068492</v>
      </c>
      <c r="K448">
        <v>3</v>
      </c>
      <c r="L448">
        <v>1</v>
      </c>
      <c r="M448">
        <v>10.904</v>
      </c>
      <c r="N448" s="29">
        <f t="shared" si="6"/>
        <v>66.030814380044021</v>
      </c>
      <c r="O448">
        <v>28.495999999999999</v>
      </c>
      <c r="P448">
        <v>28.9</v>
      </c>
      <c r="Q448">
        <v>34.816000000000003</v>
      </c>
      <c r="R448">
        <v>2.9580000000000002</v>
      </c>
      <c r="S448">
        <v>1</v>
      </c>
      <c r="T448" t="s">
        <v>1162</v>
      </c>
    </row>
    <row r="449" spans="1:20">
      <c r="A449" t="s">
        <v>231</v>
      </c>
      <c r="B449">
        <v>2019</v>
      </c>
      <c r="C449" s="9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 s="10">
        <f>(C449-VLOOKUP(H449,Riders!$A$2:$E$7777,4,FALSE))/365</f>
        <v>24.493150684931507</v>
      </c>
      <c r="K449">
        <v>28</v>
      </c>
      <c r="L449">
        <v>2</v>
      </c>
      <c r="M449">
        <v>11.404</v>
      </c>
      <c r="N449" s="29">
        <f t="shared" si="6"/>
        <v>63.135741844966681</v>
      </c>
      <c r="O449">
        <v>9</v>
      </c>
      <c r="P449">
        <v>8.3209999999999997</v>
      </c>
      <c r="Q449">
        <v>22.669</v>
      </c>
      <c r="R449">
        <v>7.1740000000000004</v>
      </c>
      <c r="S449">
        <v>2</v>
      </c>
      <c r="T449" t="s">
        <v>1162</v>
      </c>
    </row>
    <row r="450" spans="1:20">
      <c r="A450" t="s">
        <v>231</v>
      </c>
      <c r="B450">
        <v>2019</v>
      </c>
      <c r="C450" s="9">
        <v>43772</v>
      </c>
      <c r="D450" t="s">
        <v>64</v>
      </c>
      <c r="E450" t="s">
        <v>533</v>
      </c>
      <c r="F450">
        <v>1</v>
      </c>
      <c r="G450">
        <v>2</v>
      </c>
      <c r="H450" t="s">
        <v>195</v>
      </c>
      <c r="I450" t="s">
        <v>196</v>
      </c>
      <c r="J450" s="10">
        <f>(C450-VLOOKUP(H450,Riders!$A$2:$E$7777,4,FALSE))/365</f>
        <v>33.638356164383559</v>
      </c>
      <c r="K450">
        <v>6</v>
      </c>
      <c r="L450">
        <v>1</v>
      </c>
      <c r="M450">
        <v>10.865</v>
      </c>
      <c r="N450" s="29">
        <f t="shared" si="6"/>
        <v>66.267832489645656</v>
      </c>
      <c r="O450">
        <v>25.428000000000001</v>
      </c>
      <c r="P450">
        <v>25.934999999999999</v>
      </c>
      <c r="Q450">
        <v>31.626999999999999</v>
      </c>
      <c r="R450">
        <v>2.8460000000000001</v>
      </c>
      <c r="S450">
        <v>1</v>
      </c>
      <c r="T450" t="s">
        <v>1162</v>
      </c>
    </row>
    <row r="451" spans="1:20">
      <c r="A451" t="s">
        <v>231</v>
      </c>
      <c r="B451">
        <v>2019</v>
      </c>
      <c r="C451" s="9">
        <v>43772</v>
      </c>
      <c r="D451" t="s">
        <v>64</v>
      </c>
      <c r="E451" t="s">
        <v>533</v>
      </c>
      <c r="F451">
        <v>1</v>
      </c>
      <c r="G451">
        <v>2</v>
      </c>
      <c r="H451" t="s">
        <v>550</v>
      </c>
      <c r="I451" t="s">
        <v>37</v>
      </c>
      <c r="J451" s="10">
        <f>(C451-VLOOKUP(H451,Riders!$A$2:$E$7777,4,FALSE))/365</f>
        <v>24.526027397260275</v>
      </c>
      <c r="K451">
        <v>27</v>
      </c>
      <c r="L451">
        <v>2</v>
      </c>
      <c r="M451">
        <v>10.962999999999999</v>
      </c>
      <c r="N451" s="29">
        <f t="shared" ref="N451:N514" si="7">IF(OR(M451="REL",M451="",M451="DNS",M451="DSQ"),"",3.6*200/M451)</f>
        <v>65.675453799142574</v>
      </c>
      <c r="O451">
        <v>9</v>
      </c>
      <c r="P451">
        <v>7.9219999999999899</v>
      </c>
      <c r="Q451">
        <v>21.725999999999999</v>
      </c>
      <c r="R451">
        <v>6.9020000000000001</v>
      </c>
      <c r="S451">
        <v>2</v>
      </c>
      <c r="T451" t="s">
        <v>1162</v>
      </c>
    </row>
    <row r="452" spans="1:20">
      <c r="A452" t="s">
        <v>231</v>
      </c>
      <c r="B452">
        <v>2019</v>
      </c>
      <c r="C452" s="9">
        <v>43772</v>
      </c>
      <c r="D452" t="s">
        <v>64</v>
      </c>
      <c r="E452" t="s">
        <v>533</v>
      </c>
      <c r="F452">
        <v>1</v>
      </c>
      <c r="G452">
        <v>3</v>
      </c>
      <c r="H452" t="s">
        <v>110</v>
      </c>
      <c r="I452" t="s">
        <v>111</v>
      </c>
      <c r="J452" s="10">
        <f>(C452-VLOOKUP(H452,Riders!$A$2:$E$7777,4,FALSE))/365</f>
        <v>22.545205479452054</v>
      </c>
      <c r="K452">
        <v>7</v>
      </c>
      <c r="L452">
        <v>1</v>
      </c>
      <c r="M452">
        <v>10.301</v>
      </c>
      <c r="N452" s="29">
        <f t="shared" si="7"/>
        <v>69.896126589651487</v>
      </c>
      <c r="O452">
        <v>31.486999999999998</v>
      </c>
      <c r="P452">
        <v>31.652999999999999</v>
      </c>
      <c r="Q452">
        <v>35.929000000000002</v>
      </c>
      <c r="R452">
        <v>2.1379999999999999</v>
      </c>
      <c r="S452">
        <v>1</v>
      </c>
      <c r="T452" t="s">
        <v>1162</v>
      </c>
    </row>
    <row r="453" spans="1:20">
      <c r="A453" t="s">
        <v>231</v>
      </c>
      <c r="B453">
        <v>2019</v>
      </c>
      <c r="C453" s="9">
        <v>43772</v>
      </c>
      <c r="D453" t="s">
        <v>64</v>
      </c>
      <c r="E453" t="s">
        <v>533</v>
      </c>
      <c r="F453">
        <v>1</v>
      </c>
      <c r="G453">
        <v>3</v>
      </c>
      <c r="H453" t="s">
        <v>48</v>
      </c>
      <c r="I453" t="s">
        <v>42</v>
      </c>
      <c r="J453" s="10">
        <f>(C453-VLOOKUP(H453,Riders!$A$2:$E$7777,4,FALSE))/365</f>
        <v>25.306849315068494</v>
      </c>
      <c r="K453">
        <v>26</v>
      </c>
      <c r="L453">
        <v>2</v>
      </c>
      <c r="M453">
        <v>10.44</v>
      </c>
      <c r="N453" s="29">
        <f t="shared" si="7"/>
        <v>68.965517241379317</v>
      </c>
      <c r="O453">
        <v>9</v>
      </c>
      <c r="P453">
        <v>8.4949999999999992</v>
      </c>
      <c r="Q453">
        <v>22.995000000000001</v>
      </c>
      <c r="R453">
        <v>7.25</v>
      </c>
      <c r="S453">
        <v>2</v>
      </c>
      <c r="T453" t="s">
        <v>1162</v>
      </c>
    </row>
    <row r="454" spans="1:20">
      <c r="A454" t="s">
        <v>231</v>
      </c>
      <c r="B454">
        <v>2019</v>
      </c>
      <c r="C454" s="9">
        <v>43772</v>
      </c>
      <c r="D454" t="s">
        <v>64</v>
      </c>
      <c r="E454" t="s">
        <v>533</v>
      </c>
      <c r="F454">
        <v>1</v>
      </c>
      <c r="G454">
        <v>4</v>
      </c>
      <c r="H454" t="s">
        <v>190</v>
      </c>
      <c r="I454" t="s">
        <v>111</v>
      </c>
      <c r="J454" s="10">
        <f>(C454-VLOOKUP(H454,Riders!$A$2:$E$7777,4,FALSE))/365</f>
        <v>31.635616438356163</v>
      </c>
      <c r="K454">
        <v>8</v>
      </c>
      <c r="L454">
        <v>1</v>
      </c>
      <c r="M454">
        <v>10.279</v>
      </c>
      <c r="N454" s="29">
        <f t="shared" si="7"/>
        <v>70.045724292246334</v>
      </c>
      <c r="O454">
        <v>16.292999999999999</v>
      </c>
      <c r="P454">
        <v>18.594999999999999</v>
      </c>
      <c r="Q454">
        <v>27.940999999999999</v>
      </c>
      <c r="R454">
        <v>4.673</v>
      </c>
      <c r="S454">
        <v>1</v>
      </c>
      <c r="T454" t="s">
        <v>1162</v>
      </c>
    </row>
    <row r="455" spans="1:20">
      <c r="A455" t="s">
        <v>231</v>
      </c>
      <c r="B455">
        <v>2019</v>
      </c>
      <c r="C455" s="9">
        <v>43772</v>
      </c>
      <c r="D455" t="s">
        <v>64</v>
      </c>
      <c r="E455" t="s">
        <v>533</v>
      </c>
      <c r="F455">
        <v>1</v>
      </c>
      <c r="G455">
        <v>4</v>
      </c>
      <c r="H455" t="s">
        <v>867</v>
      </c>
      <c r="I455" t="s">
        <v>868</v>
      </c>
      <c r="J455" s="10">
        <f>(C455-VLOOKUP(H455,Riders!$A$2:$E$7777,4,FALSE))/365</f>
        <v>20.82191780821918</v>
      </c>
      <c r="K455">
        <v>25</v>
      </c>
      <c r="L455">
        <v>2</v>
      </c>
      <c r="M455">
        <v>10.452999999999999</v>
      </c>
      <c r="N455" s="29">
        <f t="shared" si="7"/>
        <v>68.879747440926053</v>
      </c>
      <c r="O455">
        <v>9</v>
      </c>
      <c r="P455">
        <v>6.7299999999999898</v>
      </c>
      <c r="Q455">
        <v>20.297999999999998</v>
      </c>
      <c r="R455">
        <v>6.7839999999999998</v>
      </c>
      <c r="S455">
        <v>2</v>
      </c>
      <c r="T455" t="s">
        <v>1162</v>
      </c>
    </row>
    <row r="456" spans="1:20">
      <c r="A456" t="s">
        <v>231</v>
      </c>
      <c r="B456">
        <v>2019</v>
      </c>
      <c r="C456" s="9">
        <v>43772</v>
      </c>
      <c r="D456" t="s">
        <v>64</v>
      </c>
      <c r="E456" t="s">
        <v>533</v>
      </c>
      <c r="F456">
        <v>1</v>
      </c>
      <c r="G456">
        <v>5</v>
      </c>
      <c r="H456" t="s">
        <v>141</v>
      </c>
      <c r="I456" t="s">
        <v>93</v>
      </c>
      <c r="J456" s="10">
        <f>(C456-VLOOKUP(H456,Riders!$A$2:$E$7777,4,FALSE))/365</f>
        <v>24.586301369863012</v>
      </c>
      <c r="K456">
        <v>9</v>
      </c>
      <c r="L456">
        <v>1</v>
      </c>
      <c r="M456">
        <v>10.180999999999999</v>
      </c>
      <c r="N456" s="29">
        <f t="shared" si="7"/>
        <v>70.719968568902857</v>
      </c>
      <c r="O456">
        <v>15.372</v>
      </c>
      <c r="P456">
        <v>17.405999999999999</v>
      </c>
      <c r="Q456">
        <v>24.501999999999999</v>
      </c>
      <c r="R456">
        <v>3.548</v>
      </c>
      <c r="S456">
        <v>1</v>
      </c>
      <c r="T456" t="s">
        <v>1162</v>
      </c>
    </row>
    <row r="457" spans="1:20">
      <c r="A457" t="s">
        <v>231</v>
      </c>
      <c r="B457">
        <v>2019</v>
      </c>
      <c r="C457" s="9">
        <v>43772</v>
      </c>
      <c r="D457" t="s">
        <v>64</v>
      </c>
      <c r="E457" t="s">
        <v>533</v>
      </c>
      <c r="F457">
        <v>1</v>
      </c>
      <c r="G457">
        <v>5</v>
      </c>
      <c r="H457" t="s">
        <v>27</v>
      </c>
      <c r="I457" t="s">
        <v>228</v>
      </c>
      <c r="J457" s="10">
        <f>(C457-VLOOKUP(H457,Riders!$A$2:$E$7777,4,FALSE))/365</f>
        <v>23.876712328767123</v>
      </c>
      <c r="K457">
        <v>24</v>
      </c>
      <c r="L457">
        <v>2</v>
      </c>
      <c r="M457">
        <v>10.614999999999901</v>
      </c>
      <c r="N457" s="29">
        <f t="shared" si="7"/>
        <v>67.828544512482964</v>
      </c>
      <c r="O457">
        <v>13.523</v>
      </c>
      <c r="P457">
        <v>11.981999999999999</v>
      </c>
      <c r="Q457">
        <v>21.064</v>
      </c>
      <c r="R457">
        <v>4.5410000000000004</v>
      </c>
      <c r="S457">
        <v>2</v>
      </c>
      <c r="T457" t="s">
        <v>1162</v>
      </c>
    </row>
    <row r="458" spans="1:20">
      <c r="A458" t="s">
        <v>231</v>
      </c>
      <c r="B458">
        <v>2019</v>
      </c>
      <c r="C458" s="9">
        <v>43772</v>
      </c>
      <c r="D458" t="s">
        <v>64</v>
      </c>
      <c r="E458" t="s">
        <v>533</v>
      </c>
      <c r="F458">
        <v>1</v>
      </c>
      <c r="G458">
        <v>6</v>
      </c>
      <c r="H458" t="s">
        <v>95</v>
      </c>
      <c r="I458" t="s">
        <v>28</v>
      </c>
      <c r="J458" s="10">
        <f>(C458-VLOOKUP(H458,Riders!$A$2:$E$7777,4,FALSE))/365</f>
        <v>27.772602739726029</v>
      </c>
      <c r="K458">
        <v>10</v>
      </c>
      <c r="L458">
        <v>1</v>
      </c>
      <c r="M458">
        <v>10.339</v>
      </c>
      <c r="N458" s="29">
        <f t="shared" si="7"/>
        <v>69.639230099622779</v>
      </c>
      <c r="O458">
        <v>19.884</v>
      </c>
      <c r="P458">
        <v>21.172999999999998</v>
      </c>
      <c r="Q458">
        <v>28.779</v>
      </c>
      <c r="R458">
        <v>3.8029999999999999</v>
      </c>
      <c r="S458">
        <v>1</v>
      </c>
      <c r="T458" t="s">
        <v>1162</v>
      </c>
    </row>
    <row r="459" spans="1:20">
      <c r="A459" t="s">
        <v>231</v>
      </c>
      <c r="B459">
        <v>2019</v>
      </c>
      <c r="C459" s="9">
        <v>43772</v>
      </c>
      <c r="D459" t="s">
        <v>64</v>
      </c>
      <c r="E459" t="s">
        <v>533</v>
      </c>
      <c r="F459">
        <v>1</v>
      </c>
      <c r="G459">
        <v>6</v>
      </c>
      <c r="H459" t="s">
        <v>55</v>
      </c>
      <c r="I459" t="s">
        <v>56</v>
      </c>
      <c r="J459" s="10">
        <f>(C459-VLOOKUP(H459,Riders!$A$2:$E$7777,4,FALSE))/365</f>
        <v>19.80821917808219</v>
      </c>
      <c r="K459">
        <v>23</v>
      </c>
      <c r="L459">
        <v>2</v>
      </c>
      <c r="M459">
        <v>10.419</v>
      </c>
      <c r="N459" s="29">
        <f t="shared" si="7"/>
        <v>69.104520587388421</v>
      </c>
      <c r="O459">
        <v>9</v>
      </c>
      <c r="P459">
        <v>7.1739999999999897</v>
      </c>
      <c r="Q459">
        <v>20.673999999999999</v>
      </c>
      <c r="R459">
        <v>6.75</v>
      </c>
      <c r="S459">
        <v>2</v>
      </c>
      <c r="T459" t="s">
        <v>1162</v>
      </c>
    </row>
    <row r="460" spans="1:20">
      <c r="A460" t="s">
        <v>231</v>
      </c>
      <c r="B460">
        <v>2019</v>
      </c>
      <c r="C460" s="9">
        <v>43772</v>
      </c>
      <c r="D460" t="s">
        <v>64</v>
      </c>
      <c r="E460" t="s">
        <v>533</v>
      </c>
      <c r="F460">
        <v>1</v>
      </c>
      <c r="G460">
        <v>7</v>
      </c>
      <c r="H460" t="s">
        <v>237</v>
      </c>
      <c r="I460" t="s">
        <v>196</v>
      </c>
      <c r="J460" s="10">
        <f>(C460-VLOOKUP(H460,Riders!$A$2:$E$7777,4,FALSE))/365</f>
        <v>32.131506849315066</v>
      </c>
      <c r="K460">
        <v>11</v>
      </c>
      <c r="L460">
        <v>1</v>
      </c>
      <c r="M460">
        <v>10.477</v>
      </c>
      <c r="N460" s="29">
        <f t="shared" si="7"/>
        <v>68.721962393815019</v>
      </c>
      <c r="O460">
        <v>10.782999999999999</v>
      </c>
      <c r="P460">
        <v>14.04</v>
      </c>
      <c r="Q460">
        <v>23.54</v>
      </c>
      <c r="R460">
        <v>4.75</v>
      </c>
      <c r="S460">
        <v>1</v>
      </c>
      <c r="T460" t="s">
        <v>1162</v>
      </c>
    </row>
    <row r="461" spans="1:20">
      <c r="A461" t="s">
        <v>231</v>
      </c>
      <c r="B461">
        <v>2019</v>
      </c>
      <c r="C461" s="9">
        <v>43772</v>
      </c>
      <c r="D461" t="s">
        <v>64</v>
      </c>
      <c r="E461" t="s">
        <v>533</v>
      </c>
      <c r="F461">
        <v>1</v>
      </c>
      <c r="G461">
        <v>7</v>
      </c>
      <c r="H461" t="s">
        <v>227</v>
      </c>
      <c r="I461" t="s">
        <v>150</v>
      </c>
      <c r="J461" s="10">
        <f>(C461-VLOOKUP(H461,Riders!$A$2:$E$7777,4,FALSE))/365</f>
        <v>21.693150684931506</v>
      </c>
      <c r="K461">
        <v>22</v>
      </c>
      <c r="L461">
        <v>2</v>
      </c>
      <c r="M461">
        <v>11.12</v>
      </c>
      <c r="N461" s="29">
        <f t="shared" si="7"/>
        <v>64.748201438848923</v>
      </c>
      <c r="O461">
        <v>9</v>
      </c>
      <c r="P461">
        <v>5.3479999999999999</v>
      </c>
      <c r="Q461">
        <v>18.46</v>
      </c>
      <c r="R461">
        <v>6.556</v>
      </c>
      <c r="S461">
        <v>2</v>
      </c>
      <c r="T461" t="s">
        <v>1162</v>
      </c>
    </row>
    <row r="462" spans="1:20">
      <c r="A462" t="s">
        <v>231</v>
      </c>
      <c r="B462">
        <v>2019</v>
      </c>
      <c r="C462" s="9">
        <v>43772</v>
      </c>
      <c r="D462" t="s">
        <v>64</v>
      </c>
      <c r="E462" t="s">
        <v>533</v>
      </c>
      <c r="F462">
        <v>1</v>
      </c>
      <c r="G462">
        <v>8</v>
      </c>
      <c r="H462" t="s">
        <v>25</v>
      </c>
      <c r="I462" t="s">
        <v>26</v>
      </c>
      <c r="J462" s="10">
        <f>(C462-VLOOKUP(H462,Riders!$A$2:$E$7777,4,FALSE))/365</f>
        <v>22.112328767123287</v>
      </c>
      <c r="K462">
        <v>12</v>
      </c>
      <c r="L462">
        <v>1</v>
      </c>
      <c r="M462">
        <v>10.327</v>
      </c>
      <c r="N462" s="29">
        <f t="shared" si="7"/>
        <v>69.720151060327296</v>
      </c>
      <c r="O462">
        <v>15.183</v>
      </c>
      <c r="P462">
        <v>18.606000000000002</v>
      </c>
      <c r="Q462">
        <v>30.23</v>
      </c>
      <c r="R462">
        <v>5.8120000000000003</v>
      </c>
      <c r="S462">
        <v>1</v>
      </c>
      <c r="T462" t="s">
        <v>1162</v>
      </c>
    </row>
    <row r="463" spans="1:20">
      <c r="A463" t="s">
        <v>231</v>
      </c>
      <c r="B463">
        <v>2019</v>
      </c>
      <c r="C463" s="9">
        <v>43772</v>
      </c>
      <c r="D463" t="s">
        <v>64</v>
      </c>
      <c r="E463" t="s">
        <v>533</v>
      </c>
      <c r="F463">
        <v>1</v>
      </c>
      <c r="G463">
        <v>8</v>
      </c>
      <c r="H463" t="s">
        <v>103</v>
      </c>
      <c r="I463" t="s">
        <v>37</v>
      </c>
      <c r="J463" s="10">
        <f>(C463-VLOOKUP(H463,Riders!$A$2:$E$7777,4,FALSE))/365</f>
        <v>20.841095890410958</v>
      </c>
      <c r="K463">
        <v>21</v>
      </c>
      <c r="L463">
        <v>2</v>
      </c>
      <c r="M463">
        <v>10.397</v>
      </c>
      <c r="N463" s="29">
        <f t="shared" si="7"/>
        <v>69.250745407329035</v>
      </c>
      <c r="O463">
        <v>9</v>
      </c>
      <c r="P463">
        <v>6.952</v>
      </c>
      <c r="Q463">
        <v>21.038</v>
      </c>
      <c r="R463">
        <v>7.0430000000000001</v>
      </c>
      <c r="S463">
        <v>2</v>
      </c>
      <c r="T463" t="s">
        <v>1162</v>
      </c>
    </row>
    <row r="464" spans="1:20">
      <c r="A464" t="s">
        <v>231</v>
      </c>
      <c r="B464">
        <v>2019</v>
      </c>
      <c r="C464" s="9">
        <v>43772</v>
      </c>
      <c r="D464" t="s">
        <v>64</v>
      </c>
      <c r="E464" t="s">
        <v>533</v>
      </c>
      <c r="F464">
        <v>1</v>
      </c>
      <c r="G464">
        <v>9</v>
      </c>
      <c r="H464" t="s">
        <v>172</v>
      </c>
      <c r="I464" t="s">
        <v>35</v>
      </c>
      <c r="J464" s="10">
        <f>(C464-VLOOKUP(H464,Riders!$A$2:$E$7777,4,FALSE))/365</f>
        <v>29.484931506849314</v>
      </c>
      <c r="K464">
        <v>13</v>
      </c>
      <c r="L464">
        <v>1</v>
      </c>
      <c r="M464">
        <v>10.135999999999999</v>
      </c>
      <c r="N464" s="29">
        <f t="shared" si="7"/>
        <v>71.033938437253354</v>
      </c>
      <c r="O464">
        <v>13.547999999999901</v>
      </c>
      <c r="P464">
        <v>15.162000000000001</v>
      </c>
      <c r="Q464">
        <v>22.108000000000001</v>
      </c>
      <c r="R464">
        <v>3.4729999999999999</v>
      </c>
      <c r="S464">
        <v>1</v>
      </c>
      <c r="T464" t="s">
        <v>1162</v>
      </c>
    </row>
    <row r="465" spans="1:20">
      <c r="A465" t="s">
        <v>231</v>
      </c>
      <c r="B465">
        <v>2019</v>
      </c>
      <c r="C465" s="9">
        <v>43772</v>
      </c>
      <c r="D465" t="s">
        <v>64</v>
      </c>
      <c r="E465" t="s">
        <v>533</v>
      </c>
      <c r="F465">
        <v>1</v>
      </c>
      <c r="G465">
        <v>9</v>
      </c>
      <c r="H465" t="s">
        <v>57</v>
      </c>
      <c r="I465" t="s">
        <v>35</v>
      </c>
      <c r="J465" s="10">
        <f>(C465-VLOOKUP(H465,Riders!$A$2:$E$7777,4,FALSE))/365</f>
        <v>25.975342465753425</v>
      </c>
      <c r="K465">
        <v>20</v>
      </c>
      <c r="L465">
        <v>2</v>
      </c>
      <c r="M465">
        <v>11.042999999999999</v>
      </c>
      <c r="N465" s="29">
        <f t="shared" si="7"/>
        <v>65.199674001630001</v>
      </c>
      <c r="O465">
        <v>9.4889999999999901</v>
      </c>
      <c r="P465">
        <v>8.4649999999999892</v>
      </c>
      <c r="Q465">
        <v>17.242999999999999</v>
      </c>
      <c r="R465">
        <v>4.3890000000000002</v>
      </c>
      <c r="S465">
        <v>2</v>
      </c>
      <c r="T465" t="s">
        <v>1162</v>
      </c>
    </row>
    <row r="466" spans="1:20">
      <c r="A466" t="s">
        <v>231</v>
      </c>
      <c r="B466">
        <v>2019</v>
      </c>
      <c r="C466" s="9">
        <v>43772</v>
      </c>
      <c r="D466" t="s">
        <v>64</v>
      </c>
      <c r="E466" t="s">
        <v>533</v>
      </c>
      <c r="F466">
        <v>1</v>
      </c>
      <c r="G466">
        <v>10</v>
      </c>
      <c r="H466" t="s">
        <v>211</v>
      </c>
      <c r="I466" t="s">
        <v>40</v>
      </c>
      <c r="J466" s="10">
        <f>(C466-VLOOKUP(H466,Riders!$A$2:$E$7777,4,FALSE))/365</f>
        <v>28.454794520547946</v>
      </c>
      <c r="K466">
        <v>14</v>
      </c>
      <c r="L466">
        <v>1</v>
      </c>
      <c r="M466">
        <v>10.343</v>
      </c>
      <c r="N466" s="29">
        <f t="shared" si="7"/>
        <v>69.612298172677171</v>
      </c>
      <c r="O466">
        <v>16.718999999999902</v>
      </c>
      <c r="P466">
        <v>17.893999999999998</v>
      </c>
      <c r="Q466">
        <v>24.832000000000001</v>
      </c>
      <c r="R466">
        <v>3.4689999999999999</v>
      </c>
      <c r="S466">
        <v>1</v>
      </c>
      <c r="T466" t="s">
        <v>1162</v>
      </c>
    </row>
    <row r="467" spans="1:20">
      <c r="A467" t="s">
        <v>231</v>
      </c>
      <c r="B467">
        <v>2019</v>
      </c>
      <c r="C467" s="9">
        <v>43772</v>
      </c>
      <c r="D467" t="s">
        <v>64</v>
      </c>
      <c r="E467" t="s">
        <v>533</v>
      </c>
      <c r="F467">
        <v>1</v>
      </c>
      <c r="G467">
        <v>10</v>
      </c>
      <c r="H467" t="s">
        <v>169</v>
      </c>
      <c r="I467" t="s">
        <v>80</v>
      </c>
      <c r="J467" s="10">
        <f>(C467-VLOOKUP(H467,Riders!$A$2:$E$7777,4,FALSE))/365</f>
        <v>29.356164383561644</v>
      </c>
      <c r="K467">
        <v>19</v>
      </c>
      <c r="L467">
        <v>2</v>
      </c>
      <c r="M467">
        <v>10.430999999999999</v>
      </c>
      <c r="N467" s="29">
        <f t="shared" si="7"/>
        <v>69.02502157031924</v>
      </c>
      <c r="O467">
        <v>10.146000000000001</v>
      </c>
      <c r="P467">
        <v>9.65</v>
      </c>
      <c r="Q467">
        <v>17.75</v>
      </c>
      <c r="R467">
        <v>4.05</v>
      </c>
      <c r="S467">
        <v>2</v>
      </c>
      <c r="T467" t="s">
        <v>1162</v>
      </c>
    </row>
    <row r="468" spans="1:20">
      <c r="A468" t="s">
        <v>231</v>
      </c>
      <c r="B468">
        <v>2019</v>
      </c>
      <c r="C468" s="9">
        <v>43772</v>
      </c>
      <c r="D468" t="s">
        <v>64</v>
      </c>
      <c r="E468" t="s">
        <v>533</v>
      </c>
      <c r="F468">
        <v>1</v>
      </c>
      <c r="G468">
        <v>11</v>
      </c>
      <c r="H468" t="s">
        <v>91</v>
      </c>
      <c r="I468" t="s">
        <v>896</v>
      </c>
      <c r="J468" s="10">
        <f>(C468-VLOOKUP(H468,Riders!$A$2:$E$7777,4,FALSE))/365</f>
        <v>23.953424657534246</v>
      </c>
      <c r="K468">
        <v>16</v>
      </c>
      <c r="L468">
        <v>1</v>
      </c>
      <c r="M468">
        <v>10.172000000000001</v>
      </c>
      <c r="N468" s="29">
        <f t="shared" si="7"/>
        <v>70.782540306724343</v>
      </c>
      <c r="O468">
        <v>4.2809999999999899</v>
      </c>
      <c r="P468">
        <v>9.6150000000000002</v>
      </c>
      <c r="Q468">
        <v>20.251000000000001</v>
      </c>
      <c r="R468">
        <v>5.3179999999999996</v>
      </c>
      <c r="S468">
        <v>2</v>
      </c>
      <c r="T468" t="s">
        <v>1162</v>
      </c>
    </row>
    <row r="469" spans="1:20">
      <c r="A469" t="s">
        <v>231</v>
      </c>
      <c r="B469">
        <v>2019</v>
      </c>
      <c r="C469" s="9">
        <v>43772</v>
      </c>
      <c r="D469" t="s">
        <v>64</v>
      </c>
      <c r="E469" t="s">
        <v>533</v>
      </c>
      <c r="F469">
        <v>1</v>
      </c>
      <c r="G469">
        <v>11</v>
      </c>
      <c r="H469" t="s">
        <v>170</v>
      </c>
      <c r="I469" t="s">
        <v>40</v>
      </c>
      <c r="J469" s="10">
        <f>(C469-VLOOKUP(H469,Riders!$A$2:$E$7777,4,FALSE))/365</f>
        <v>21.052054794520547</v>
      </c>
      <c r="K469">
        <v>17</v>
      </c>
      <c r="L469">
        <v>2</v>
      </c>
      <c r="M469">
        <v>10.212999999999999</v>
      </c>
      <c r="N469" s="29">
        <f t="shared" si="7"/>
        <v>70.498384412023896</v>
      </c>
      <c r="O469">
        <v>9</v>
      </c>
      <c r="P469">
        <v>3.8539999999999899</v>
      </c>
      <c r="Q469">
        <v>16.898</v>
      </c>
      <c r="R469">
        <v>6.5220000000000002</v>
      </c>
      <c r="S469">
        <v>1</v>
      </c>
      <c r="T469" t="s">
        <v>1162</v>
      </c>
    </row>
    <row r="470" spans="1:20">
      <c r="A470" t="s">
        <v>231</v>
      </c>
      <c r="B470">
        <v>2019</v>
      </c>
      <c r="C470" s="9">
        <v>43772</v>
      </c>
      <c r="D470" t="s">
        <v>64</v>
      </c>
      <c r="E470" t="s">
        <v>533</v>
      </c>
      <c r="F470">
        <v>1</v>
      </c>
      <c r="G470">
        <v>12</v>
      </c>
      <c r="H470" t="s">
        <v>29</v>
      </c>
      <c r="I470" t="s">
        <v>30</v>
      </c>
      <c r="J470" s="10">
        <f>(C470-VLOOKUP(H470,Riders!$A$2:$E$7777,4,FALSE))/365</f>
        <v>23.693150684931506</v>
      </c>
      <c r="K470">
        <v>15</v>
      </c>
      <c r="L470">
        <v>1</v>
      </c>
      <c r="M470">
        <v>10.211</v>
      </c>
      <c r="N470" s="29">
        <f t="shared" si="7"/>
        <v>70.512192733326799</v>
      </c>
      <c r="O470">
        <v>9</v>
      </c>
      <c r="P470">
        <v>15.173999999999999</v>
      </c>
      <c r="Q470">
        <v>29.024000000000001</v>
      </c>
      <c r="R470">
        <v>6.9249999999999998</v>
      </c>
      <c r="S470">
        <v>2</v>
      </c>
      <c r="T470" t="s">
        <v>1162</v>
      </c>
    </row>
    <row r="471" spans="1:20">
      <c r="A471" t="s">
        <v>231</v>
      </c>
      <c r="B471">
        <v>2019</v>
      </c>
      <c r="C471" s="9">
        <v>43772</v>
      </c>
      <c r="D471" t="s">
        <v>64</v>
      </c>
      <c r="E471" t="s">
        <v>533</v>
      </c>
      <c r="F471">
        <v>1</v>
      </c>
      <c r="G471">
        <v>12</v>
      </c>
      <c r="H471" t="s">
        <v>98</v>
      </c>
      <c r="I471" t="s">
        <v>42</v>
      </c>
      <c r="J471" s="10">
        <f>(C471-VLOOKUP(H471,Riders!$A$2:$E$7777,4,FALSE))/365</f>
        <v>21.030136986301368</v>
      </c>
      <c r="K471">
        <v>18</v>
      </c>
      <c r="L471">
        <v>2</v>
      </c>
      <c r="M471">
        <v>10.269</v>
      </c>
      <c r="N471" s="29">
        <f t="shared" si="7"/>
        <v>70.113935144609997</v>
      </c>
      <c r="O471">
        <v>11.292</v>
      </c>
      <c r="P471">
        <v>10.363</v>
      </c>
      <c r="Q471">
        <v>20.175000000000001</v>
      </c>
      <c r="R471">
        <v>4.9059999999999997</v>
      </c>
      <c r="S471">
        <v>1</v>
      </c>
      <c r="T471" t="s">
        <v>1162</v>
      </c>
    </row>
    <row r="472" spans="1:20">
      <c r="A472" t="s">
        <v>231</v>
      </c>
      <c r="B472">
        <v>2019</v>
      </c>
      <c r="C472" s="9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 s="10">
        <f>(C472-VLOOKUP(H472,Riders!$A$2:$E$7777,4,FALSE))/365</f>
        <v>22.654794520547945</v>
      </c>
      <c r="K472">
        <v>1</v>
      </c>
      <c r="L472">
        <v>1</v>
      </c>
      <c r="M472">
        <v>10.157</v>
      </c>
      <c r="N472" s="29">
        <f t="shared" si="7"/>
        <v>70.887072954612577</v>
      </c>
      <c r="O472">
        <v>37.777999999999999</v>
      </c>
      <c r="P472">
        <v>37.850999999999999</v>
      </c>
      <c r="Q472">
        <v>41.097000000000001</v>
      </c>
      <c r="R472">
        <v>1.623</v>
      </c>
      <c r="S472">
        <v>1</v>
      </c>
      <c r="T472" t="s">
        <v>1162</v>
      </c>
    </row>
    <row r="473" spans="1:20">
      <c r="A473" t="s">
        <v>231</v>
      </c>
      <c r="B473">
        <v>2019</v>
      </c>
      <c r="C473" s="9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 s="10">
        <f>(C473-VLOOKUP(H473,Riders!$A$2:$E$7777,4,FALSE))/365</f>
        <v>23.693150684931506</v>
      </c>
      <c r="K473">
        <v>15</v>
      </c>
      <c r="L473">
        <v>2</v>
      </c>
      <c r="M473">
        <v>10.336</v>
      </c>
      <c r="N473" s="29">
        <f t="shared" si="7"/>
        <v>69.659442724458202</v>
      </c>
      <c r="O473">
        <v>15.173999999999999</v>
      </c>
      <c r="P473">
        <v>15.311</v>
      </c>
      <c r="Q473">
        <v>27.917000000000002</v>
      </c>
      <c r="R473">
        <v>6.3029999999999999</v>
      </c>
      <c r="S473">
        <v>2</v>
      </c>
      <c r="T473" t="s">
        <v>1162</v>
      </c>
    </row>
    <row r="474" spans="1:20">
      <c r="A474" t="s">
        <v>231</v>
      </c>
      <c r="B474">
        <v>2019</v>
      </c>
      <c r="C474" s="9">
        <v>43772</v>
      </c>
      <c r="D474" t="s">
        <v>64</v>
      </c>
      <c r="E474" t="s">
        <v>536</v>
      </c>
      <c r="F474">
        <v>1</v>
      </c>
      <c r="G474">
        <v>2</v>
      </c>
      <c r="H474" t="s">
        <v>21</v>
      </c>
      <c r="I474" t="s">
        <v>22</v>
      </c>
      <c r="J474" s="10">
        <f>(C474-VLOOKUP(H474,Riders!$A$2:$E$7777,4,FALSE))/365</f>
        <v>26.652054794520549</v>
      </c>
      <c r="K474">
        <v>2</v>
      </c>
      <c r="L474">
        <v>1</v>
      </c>
      <c r="M474">
        <v>9.8889999999999993</v>
      </c>
      <c r="N474" s="29">
        <f t="shared" si="7"/>
        <v>72.808170694711293</v>
      </c>
      <c r="O474">
        <v>35.159999999999997</v>
      </c>
      <c r="P474">
        <v>35.176000000000002</v>
      </c>
      <c r="Q474">
        <v>38.54</v>
      </c>
      <c r="R474">
        <v>1.6819999999999999</v>
      </c>
      <c r="S474">
        <v>1</v>
      </c>
      <c r="T474" t="s">
        <v>1162</v>
      </c>
    </row>
    <row r="475" spans="1:20">
      <c r="A475" t="s">
        <v>231</v>
      </c>
      <c r="B475">
        <v>2019</v>
      </c>
      <c r="C475" s="9">
        <v>43772</v>
      </c>
      <c r="D475" t="s">
        <v>64</v>
      </c>
      <c r="E475" t="s">
        <v>536</v>
      </c>
      <c r="F475">
        <v>1</v>
      </c>
      <c r="G475">
        <v>2</v>
      </c>
      <c r="H475" t="s">
        <v>91</v>
      </c>
      <c r="I475" t="s">
        <v>896</v>
      </c>
      <c r="J475" s="10">
        <f>(C475-VLOOKUP(H475,Riders!$A$2:$E$7777,4,FALSE))/365</f>
        <v>23.953424657534246</v>
      </c>
      <c r="K475">
        <v>16</v>
      </c>
      <c r="L475">
        <v>2</v>
      </c>
      <c r="M475">
        <v>9.8969999999999896</v>
      </c>
      <c r="N475" s="29">
        <f t="shared" si="7"/>
        <v>72.749317975144066</v>
      </c>
      <c r="O475">
        <v>9.6150000000000002</v>
      </c>
      <c r="P475">
        <v>9.6760000000000002</v>
      </c>
      <c r="Q475">
        <v>20.114000000000001</v>
      </c>
      <c r="R475">
        <v>5.2190000000000003</v>
      </c>
      <c r="S475">
        <v>2</v>
      </c>
      <c r="T475" t="s">
        <v>1162</v>
      </c>
    </row>
    <row r="476" spans="1:20">
      <c r="A476" t="s">
        <v>231</v>
      </c>
      <c r="B476">
        <v>2019</v>
      </c>
      <c r="C476" s="9">
        <v>43772</v>
      </c>
      <c r="D476" t="s">
        <v>64</v>
      </c>
      <c r="E476" t="s">
        <v>536</v>
      </c>
      <c r="F476">
        <v>1</v>
      </c>
      <c r="G476">
        <v>3</v>
      </c>
      <c r="H476" t="s">
        <v>97</v>
      </c>
      <c r="I476" t="s">
        <v>26</v>
      </c>
      <c r="J476" s="10">
        <f>(C476-VLOOKUP(H476,Riders!$A$2:$E$7777,4,FALSE))/365</f>
        <v>22.55890410958904</v>
      </c>
      <c r="K476">
        <v>4</v>
      </c>
      <c r="L476">
        <v>1</v>
      </c>
      <c r="M476">
        <v>10.016999999999999</v>
      </c>
      <c r="N476" s="29">
        <f t="shared" si="7"/>
        <v>71.877807726864333</v>
      </c>
      <c r="O476">
        <v>24.928000000000001</v>
      </c>
      <c r="P476">
        <v>25.425000000000001</v>
      </c>
      <c r="Q476">
        <v>30.048999999999999</v>
      </c>
      <c r="R476">
        <v>2.3119999999999998</v>
      </c>
      <c r="S476">
        <v>1</v>
      </c>
      <c r="T476" t="s">
        <v>1162</v>
      </c>
    </row>
    <row r="477" spans="1:20">
      <c r="A477" t="s">
        <v>231</v>
      </c>
      <c r="B477">
        <v>2019</v>
      </c>
      <c r="C477" s="9">
        <v>43772</v>
      </c>
      <c r="D477" t="s">
        <v>64</v>
      </c>
      <c r="E477" t="s">
        <v>536</v>
      </c>
      <c r="F477">
        <v>1</v>
      </c>
      <c r="G477">
        <v>3</v>
      </c>
      <c r="H477" t="s">
        <v>211</v>
      </c>
      <c r="I477" t="s">
        <v>40</v>
      </c>
      <c r="J477" s="10">
        <f>(C477-VLOOKUP(H477,Riders!$A$2:$E$7777,4,FALSE))/365</f>
        <v>28.454794520547946</v>
      </c>
      <c r="K477">
        <v>14</v>
      </c>
      <c r="L477">
        <v>2</v>
      </c>
      <c r="M477">
        <v>10.065</v>
      </c>
      <c r="N477" s="29">
        <f t="shared" si="7"/>
        <v>71.53502235469449</v>
      </c>
      <c r="O477">
        <v>17.893999999999998</v>
      </c>
      <c r="P477">
        <v>17.507000000000001</v>
      </c>
      <c r="Q477">
        <v>24.041</v>
      </c>
      <c r="R477">
        <v>3.2669999999999999</v>
      </c>
      <c r="S477">
        <v>2</v>
      </c>
      <c r="T477" t="s">
        <v>1162</v>
      </c>
    </row>
    <row r="478" spans="1:20">
      <c r="A478" t="s">
        <v>231</v>
      </c>
      <c r="B478">
        <v>2019</v>
      </c>
      <c r="C478" s="9">
        <v>43772</v>
      </c>
      <c r="D478" t="s">
        <v>64</v>
      </c>
      <c r="E478" t="s">
        <v>536</v>
      </c>
      <c r="F478">
        <v>1</v>
      </c>
      <c r="G478">
        <v>4</v>
      </c>
      <c r="H478" t="s">
        <v>200</v>
      </c>
      <c r="I478" t="s">
        <v>44</v>
      </c>
      <c r="J478" s="10">
        <f>(C478-VLOOKUP(H478,Riders!$A$2:$E$7777,4,FALSE))/365</f>
        <v>24.306849315068494</v>
      </c>
      <c r="K478">
        <v>5</v>
      </c>
      <c r="L478">
        <v>1</v>
      </c>
      <c r="M478">
        <v>10.069000000000001</v>
      </c>
      <c r="N478" s="29">
        <f t="shared" si="7"/>
        <v>71.506604429436877</v>
      </c>
      <c r="O478">
        <v>32.366</v>
      </c>
      <c r="P478">
        <v>32.406999999999996</v>
      </c>
      <c r="Q478">
        <v>35.709000000000003</v>
      </c>
      <c r="R478">
        <v>1.651</v>
      </c>
      <c r="S478">
        <v>1</v>
      </c>
      <c r="T478" t="s">
        <v>1162</v>
      </c>
    </row>
    <row r="479" spans="1:20">
      <c r="A479" t="s">
        <v>231</v>
      </c>
      <c r="B479">
        <v>2019</v>
      </c>
      <c r="C479" s="9">
        <v>43772</v>
      </c>
      <c r="D479" t="s">
        <v>64</v>
      </c>
      <c r="E479" t="s">
        <v>536</v>
      </c>
      <c r="F479">
        <v>1</v>
      </c>
      <c r="G479">
        <v>4</v>
      </c>
      <c r="H479" t="s">
        <v>172</v>
      </c>
      <c r="I479" t="s">
        <v>35</v>
      </c>
      <c r="J479" s="10">
        <f>(C479-VLOOKUP(H479,Riders!$A$2:$E$7777,4,FALSE))/365</f>
        <v>29.484931506849314</v>
      </c>
      <c r="K479">
        <v>13</v>
      </c>
      <c r="L479">
        <v>2</v>
      </c>
      <c r="M479">
        <v>10.31</v>
      </c>
      <c r="N479" s="29">
        <f t="shared" si="7"/>
        <v>69.835111542192038</v>
      </c>
      <c r="O479">
        <v>15.162000000000001</v>
      </c>
      <c r="P479">
        <v>15.154</v>
      </c>
      <c r="Q479">
        <v>21.974</v>
      </c>
      <c r="R479">
        <v>3.41</v>
      </c>
      <c r="S479">
        <v>2</v>
      </c>
      <c r="T479" t="s">
        <v>1162</v>
      </c>
    </row>
    <row r="480" spans="1:20">
      <c r="A480" t="s">
        <v>231</v>
      </c>
      <c r="B480">
        <v>2019</v>
      </c>
      <c r="C480" s="9">
        <v>43772</v>
      </c>
      <c r="D480" t="s">
        <v>64</v>
      </c>
      <c r="E480" t="s">
        <v>536</v>
      </c>
      <c r="F480">
        <v>1</v>
      </c>
      <c r="G480">
        <v>5</v>
      </c>
      <c r="H480" t="s">
        <v>198</v>
      </c>
      <c r="I480" t="s">
        <v>226</v>
      </c>
      <c r="J480" s="10">
        <f>(C480-VLOOKUP(H480,Riders!$A$2:$E$7777,4,FALSE))/365</f>
        <v>26.906849315068492</v>
      </c>
      <c r="K480">
        <v>3</v>
      </c>
      <c r="L480">
        <v>1</v>
      </c>
      <c r="M480">
        <v>10.247999999999999</v>
      </c>
      <c r="N480" s="29">
        <f t="shared" si="7"/>
        <v>70.257611241217802</v>
      </c>
      <c r="O480">
        <v>28.9</v>
      </c>
      <c r="P480">
        <v>29.617999999999999</v>
      </c>
      <c r="Q480">
        <v>35.356000000000002</v>
      </c>
      <c r="R480">
        <v>2.8690000000000002</v>
      </c>
      <c r="S480">
        <v>1</v>
      </c>
      <c r="T480" t="s">
        <v>1162</v>
      </c>
    </row>
    <row r="481" spans="1:20">
      <c r="A481" t="s">
        <v>231</v>
      </c>
      <c r="B481">
        <v>2019</v>
      </c>
      <c r="C481" s="9">
        <v>43772</v>
      </c>
      <c r="D481" t="s">
        <v>64</v>
      </c>
      <c r="E481" t="s">
        <v>536</v>
      </c>
      <c r="F481">
        <v>1</v>
      </c>
      <c r="G481">
        <v>5</v>
      </c>
      <c r="H481" t="s">
        <v>25</v>
      </c>
      <c r="I481" t="s">
        <v>26</v>
      </c>
      <c r="J481" s="10">
        <f>(C481-VLOOKUP(H481,Riders!$A$2:$E$7777,4,FALSE))/365</f>
        <v>22.112328767123287</v>
      </c>
      <c r="K481">
        <v>12</v>
      </c>
      <c r="L481">
        <v>2</v>
      </c>
      <c r="M481">
        <v>10.250999999999999</v>
      </c>
      <c r="N481" s="29">
        <f t="shared" si="7"/>
        <v>70.237050043898165</v>
      </c>
      <c r="O481">
        <v>18.606000000000002</v>
      </c>
      <c r="P481">
        <v>17.9589999999999</v>
      </c>
      <c r="Q481">
        <v>28.146999999999998</v>
      </c>
      <c r="R481">
        <v>5.0940000000000003</v>
      </c>
      <c r="S481">
        <v>2</v>
      </c>
      <c r="T481" t="s">
        <v>1162</v>
      </c>
    </row>
    <row r="482" spans="1:20">
      <c r="A482" t="s">
        <v>231</v>
      </c>
      <c r="B482">
        <v>2019</v>
      </c>
      <c r="C482" s="9">
        <v>43772</v>
      </c>
      <c r="D482" t="s">
        <v>64</v>
      </c>
      <c r="E482" t="s">
        <v>536</v>
      </c>
      <c r="F482">
        <v>1</v>
      </c>
      <c r="G482">
        <v>6</v>
      </c>
      <c r="H482" t="s">
        <v>195</v>
      </c>
      <c r="I482" t="s">
        <v>196</v>
      </c>
      <c r="J482" s="10">
        <f>(C482-VLOOKUP(H482,Riders!$A$2:$E$7777,4,FALSE))/365</f>
        <v>33.638356164383559</v>
      </c>
      <c r="K482">
        <v>6</v>
      </c>
      <c r="L482">
        <v>1</v>
      </c>
      <c r="M482">
        <v>10.246</v>
      </c>
      <c r="N482" s="29">
        <f t="shared" si="7"/>
        <v>70.271325395276207</v>
      </c>
      <c r="O482">
        <v>25.934999999999999</v>
      </c>
      <c r="P482">
        <v>26.399000000000001</v>
      </c>
      <c r="Q482">
        <v>31.951000000000001</v>
      </c>
      <c r="R482">
        <v>2.7759999999999998</v>
      </c>
      <c r="S482">
        <v>1</v>
      </c>
      <c r="T482" t="s">
        <v>1162</v>
      </c>
    </row>
    <row r="483" spans="1:20">
      <c r="A483" t="s">
        <v>231</v>
      </c>
      <c r="B483">
        <v>2019</v>
      </c>
      <c r="C483" s="9">
        <v>43772</v>
      </c>
      <c r="D483" t="s">
        <v>64</v>
      </c>
      <c r="E483" t="s">
        <v>536</v>
      </c>
      <c r="F483">
        <v>1</v>
      </c>
      <c r="G483">
        <v>6</v>
      </c>
      <c r="H483" t="s">
        <v>237</v>
      </c>
      <c r="I483" t="s">
        <v>196</v>
      </c>
      <c r="J483" s="10">
        <f>(C483-VLOOKUP(H483,Riders!$A$2:$E$7777,4,FALSE))/365</f>
        <v>32.131506849315066</v>
      </c>
      <c r="K483">
        <v>11</v>
      </c>
      <c r="L483">
        <v>2</v>
      </c>
      <c r="M483">
        <v>10.435</v>
      </c>
      <c r="N483" s="29">
        <f t="shared" si="7"/>
        <v>68.998562529947293</v>
      </c>
      <c r="O483">
        <v>14.04</v>
      </c>
      <c r="P483">
        <v>13.812999999999899</v>
      </c>
      <c r="Q483">
        <v>22.638999999999999</v>
      </c>
      <c r="R483">
        <v>4.4130000000000003</v>
      </c>
      <c r="S483">
        <v>2</v>
      </c>
      <c r="T483" t="s">
        <v>1162</v>
      </c>
    </row>
    <row r="484" spans="1:20">
      <c r="A484" t="s">
        <v>231</v>
      </c>
      <c r="B484">
        <v>2019</v>
      </c>
      <c r="C484" s="9">
        <v>43772</v>
      </c>
      <c r="D484" t="s">
        <v>64</v>
      </c>
      <c r="E484" t="s">
        <v>536</v>
      </c>
      <c r="F484">
        <v>1</v>
      </c>
      <c r="G484">
        <v>7</v>
      </c>
      <c r="H484" t="s">
        <v>110</v>
      </c>
      <c r="I484" t="s">
        <v>111</v>
      </c>
      <c r="J484" s="10">
        <f>(C484-VLOOKUP(H484,Riders!$A$2:$E$7777,4,FALSE))/365</f>
        <v>22.545205479452054</v>
      </c>
      <c r="K484">
        <v>7</v>
      </c>
      <c r="L484">
        <v>1</v>
      </c>
      <c r="M484">
        <v>10.172000000000001</v>
      </c>
      <c r="N484" s="29">
        <f t="shared" si="7"/>
        <v>70.782540306724343</v>
      </c>
      <c r="O484">
        <v>31.652999999999999</v>
      </c>
      <c r="P484">
        <v>31.934999999999999</v>
      </c>
      <c r="Q484">
        <v>36.139000000000003</v>
      </c>
      <c r="R484">
        <v>2.1019999999999999</v>
      </c>
      <c r="S484">
        <v>1</v>
      </c>
      <c r="T484" t="s">
        <v>1162</v>
      </c>
    </row>
    <row r="485" spans="1:20">
      <c r="A485" t="s">
        <v>231</v>
      </c>
      <c r="B485">
        <v>2019</v>
      </c>
      <c r="C485" s="9">
        <v>43772</v>
      </c>
      <c r="D485" t="s">
        <v>64</v>
      </c>
      <c r="E485" t="s">
        <v>536</v>
      </c>
      <c r="F485">
        <v>1</v>
      </c>
      <c r="G485">
        <v>7</v>
      </c>
      <c r="H485" t="s">
        <v>95</v>
      </c>
      <c r="I485" t="s">
        <v>28</v>
      </c>
      <c r="J485" s="10">
        <f>(C485-VLOOKUP(H485,Riders!$A$2:$E$7777,4,FALSE))/365</f>
        <v>27.772602739726029</v>
      </c>
      <c r="K485">
        <v>10</v>
      </c>
      <c r="L485">
        <v>2</v>
      </c>
      <c r="M485">
        <v>10.199999999999999</v>
      </c>
      <c r="N485" s="29">
        <f t="shared" si="7"/>
        <v>70.588235294117652</v>
      </c>
      <c r="O485">
        <v>21.172999999999998</v>
      </c>
      <c r="P485">
        <v>20.936999999999902</v>
      </c>
      <c r="Q485">
        <v>28.114999999999998</v>
      </c>
      <c r="R485">
        <v>3.589</v>
      </c>
      <c r="S485">
        <v>2</v>
      </c>
      <c r="T485" t="s">
        <v>1162</v>
      </c>
    </row>
    <row r="486" spans="1:20">
      <c r="A486" t="s">
        <v>231</v>
      </c>
      <c r="B486">
        <v>2019</v>
      </c>
      <c r="C486" s="9">
        <v>43772</v>
      </c>
      <c r="D486" t="s">
        <v>64</v>
      </c>
      <c r="E486" t="s">
        <v>536</v>
      </c>
      <c r="F486">
        <v>1</v>
      </c>
      <c r="G486">
        <v>8</v>
      </c>
      <c r="H486" t="s">
        <v>190</v>
      </c>
      <c r="I486" t="s">
        <v>111</v>
      </c>
      <c r="J486" s="10">
        <f>(C486-VLOOKUP(H486,Riders!$A$2:$E$7777,4,FALSE))/365</f>
        <v>31.635616438356163</v>
      </c>
      <c r="K486">
        <v>8</v>
      </c>
      <c r="L486">
        <v>1</v>
      </c>
      <c r="M486">
        <v>10.246</v>
      </c>
      <c r="N486" s="29">
        <f t="shared" si="7"/>
        <v>70.271325395276207</v>
      </c>
      <c r="O486">
        <v>18.594999999999999</v>
      </c>
      <c r="P486">
        <v>21.045999999999999</v>
      </c>
      <c r="Q486">
        <v>29.526</v>
      </c>
      <c r="R486">
        <v>4.24</v>
      </c>
      <c r="S486">
        <v>1</v>
      </c>
      <c r="T486" t="s">
        <v>1162</v>
      </c>
    </row>
    <row r="487" spans="1:20">
      <c r="A487" t="s">
        <v>231</v>
      </c>
      <c r="B487">
        <v>2019</v>
      </c>
      <c r="C487" s="9">
        <v>43772</v>
      </c>
      <c r="D487" t="s">
        <v>64</v>
      </c>
      <c r="E487" t="s">
        <v>536</v>
      </c>
      <c r="F487">
        <v>1</v>
      </c>
      <c r="G487">
        <v>8</v>
      </c>
      <c r="H487" t="s">
        <v>141</v>
      </c>
      <c r="I487" t="s">
        <v>93</v>
      </c>
      <c r="J487" s="10">
        <f>(C487-VLOOKUP(H487,Riders!$A$2:$E$7777,4,FALSE))/365</f>
        <v>24.586301369863012</v>
      </c>
      <c r="K487">
        <v>9</v>
      </c>
      <c r="L487">
        <v>2</v>
      </c>
      <c r="M487">
        <v>10.286</v>
      </c>
      <c r="N487" s="29">
        <f t="shared" si="7"/>
        <v>69.998055609566407</v>
      </c>
      <c r="O487">
        <v>17.405999999999999</v>
      </c>
      <c r="P487">
        <v>16.861999999999998</v>
      </c>
      <c r="Q487">
        <v>23.588000000000001</v>
      </c>
      <c r="R487">
        <v>3.363</v>
      </c>
      <c r="S487">
        <v>2</v>
      </c>
      <c r="T487" t="s">
        <v>1162</v>
      </c>
    </row>
    <row r="488" spans="1:20">
      <c r="A488" t="s">
        <v>231</v>
      </c>
      <c r="B488">
        <v>2019</v>
      </c>
      <c r="C488" s="9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 s="10">
        <f>(C488-VLOOKUP(H488,Riders!$A$2:$E$7777,4,FALSE))/365</f>
        <v>22.654794520547945</v>
      </c>
      <c r="K488">
        <v>1</v>
      </c>
      <c r="L488">
        <v>1</v>
      </c>
      <c r="M488">
        <v>10.074999999999999</v>
      </c>
      <c r="N488" s="29">
        <f t="shared" si="7"/>
        <v>71.464019851116632</v>
      </c>
      <c r="O488">
        <v>37.850999999999999</v>
      </c>
      <c r="P488">
        <v>37.917999999999999</v>
      </c>
      <c r="Q488">
        <v>41.15</v>
      </c>
      <c r="R488">
        <v>1.6160000000000001</v>
      </c>
      <c r="S488">
        <v>1</v>
      </c>
      <c r="T488" t="s">
        <v>1162</v>
      </c>
    </row>
    <row r="489" spans="1:20">
      <c r="A489" t="s">
        <v>231</v>
      </c>
      <c r="B489">
        <v>2019</v>
      </c>
      <c r="C489" s="9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 s="10">
        <f>(C489-VLOOKUP(H489,Riders!$A$2:$E$7777,4,FALSE))/365</f>
        <v>31.635616438356163</v>
      </c>
      <c r="K489">
        <v>8</v>
      </c>
      <c r="L489">
        <v>2</v>
      </c>
      <c r="M489">
        <v>10.2229999999999</v>
      </c>
      <c r="N489" s="29">
        <f t="shared" si="7"/>
        <v>70.429423848186161</v>
      </c>
      <c r="O489">
        <v>21.045999999999999</v>
      </c>
      <c r="P489">
        <v>21.02</v>
      </c>
      <c r="Q489">
        <v>29.166</v>
      </c>
      <c r="R489">
        <v>4.0730000000000004</v>
      </c>
      <c r="S489">
        <v>2</v>
      </c>
      <c r="T489" t="s">
        <v>1162</v>
      </c>
    </row>
    <row r="490" spans="1:20">
      <c r="A490" t="s">
        <v>231</v>
      </c>
      <c r="B490">
        <v>2019</v>
      </c>
      <c r="C490" s="9">
        <v>43772</v>
      </c>
      <c r="D490" t="s">
        <v>64</v>
      </c>
      <c r="E490" t="s">
        <v>537</v>
      </c>
      <c r="F490">
        <v>1</v>
      </c>
      <c r="G490">
        <v>2</v>
      </c>
      <c r="H490" t="s">
        <v>21</v>
      </c>
      <c r="I490" t="s">
        <v>22</v>
      </c>
      <c r="J490" s="10">
        <f>(C490-VLOOKUP(H490,Riders!$A$2:$E$7777,4,FALSE))/365</f>
        <v>26.652054794520549</v>
      </c>
      <c r="K490">
        <v>2</v>
      </c>
      <c r="L490">
        <v>1</v>
      </c>
      <c r="M490">
        <v>9.7260000000000009</v>
      </c>
      <c r="N490" s="29">
        <f t="shared" si="7"/>
        <v>74.028377544725473</v>
      </c>
      <c r="O490">
        <v>35.176000000000002</v>
      </c>
      <c r="P490">
        <v>35.518999999999998</v>
      </c>
      <c r="Q490">
        <v>38.820999999999998</v>
      </c>
      <c r="R490">
        <v>1.651</v>
      </c>
      <c r="S490">
        <v>1</v>
      </c>
      <c r="T490" t="s">
        <v>1162</v>
      </c>
    </row>
    <row r="491" spans="1:20">
      <c r="A491" t="s">
        <v>231</v>
      </c>
      <c r="B491">
        <v>2019</v>
      </c>
      <c r="C491" s="9">
        <v>43772</v>
      </c>
      <c r="D491" t="s">
        <v>64</v>
      </c>
      <c r="E491" t="s">
        <v>537</v>
      </c>
      <c r="F491">
        <v>1</v>
      </c>
      <c r="G491">
        <v>2</v>
      </c>
      <c r="H491" t="s">
        <v>110</v>
      </c>
      <c r="I491" t="s">
        <v>111</v>
      </c>
      <c r="J491" s="10">
        <f>(C491-VLOOKUP(H491,Riders!$A$2:$E$7777,4,FALSE))/365</f>
        <v>22.545205479452054</v>
      </c>
      <c r="K491">
        <v>7</v>
      </c>
      <c r="L491">
        <v>2</v>
      </c>
      <c r="M491">
        <v>9.7780000000000005</v>
      </c>
      <c r="N491" s="29">
        <f t="shared" si="7"/>
        <v>73.634690120679068</v>
      </c>
      <c r="O491">
        <v>31.934999999999999</v>
      </c>
      <c r="P491">
        <v>31.622</v>
      </c>
      <c r="Q491">
        <v>35.700000000000003</v>
      </c>
      <c r="R491">
        <v>2.0390000000000001</v>
      </c>
      <c r="S491">
        <v>2</v>
      </c>
      <c r="T491" t="s">
        <v>1162</v>
      </c>
    </row>
    <row r="492" spans="1:20">
      <c r="A492" t="s">
        <v>231</v>
      </c>
      <c r="B492">
        <v>2019</v>
      </c>
      <c r="C492" s="9">
        <v>43772</v>
      </c>
      <c r="D492" t="s">
        <v>64</v>
      </c>
      <c r="E492" t="s">
        <v>537</v>
      </c>
      <c r="F492">
        <v>1</v>
      </c>
      <c r="G492">
        <v>3</v>
      </c>
      <c r="H492" t="s">
        <v>97</v>
      </c>
      <c r="I492" t="s">
        <v>26</v>
      </c>
      <c r="J492" s="10">
        <f>(C492-VLOOKUP(H492,Riders!$A$2:$E$7777,4,FALSE))/365</f>
        <v>22.55890410958904</v>
      </c>
      <c r="K492">
        <v>4</v>
      </c>
      <c r="L492">
        <v>1</v>
      </c>
      <c r="M492">
        <v>10.053000000000001</v>
      </c>
      <c r="N492" s="29">
        <f t="shared" si="7"/>
        <v>71.620411817367938</v>
      </c>
      <c r="O492">
        <v>25.425000000000001</v>
      </c>
      <c r="P492">
        <v>26.428999999999998</v>
      </c>
      <c r="Q492">
        <v>30.867000000000001</v>
      </c>
      <c r="R492">
        <v>2.2189999999999999</v>
      </c>
      <c r="S492">
        <v>2</v>
      </c>
      <c r="T492" t="s">
        <v>1162</v>
      </c>
    </row>
    <row r="493" spans="1:20">
      <c r="A493" t="s">
        <v>231</v>
      </c>
      <c r="B493">
        <v>2019</v>
      </c>
      <c r="C493" s="9">
        <v>43772</v>
      </c>
      <c r="D493" t="s">
        <v>64</v>
      </c>
      <c r="E493" t="s">
        <v>537</v>
      </c>
      <c r="F493">
        <v>1</v>
      </c>
      <c r="G493">
        <v>3</v>
      </c>
      <c r="H493" t="s">
        <v>195</v>
      </c>
      <c r="I493" t="s">
        <v>196</v>
      </c>
      <c r="J493" s="10">
        <f>(C493-VLOOKUP(H493,Riders!$A$2:$E$7777,4,FALSE))/365</f>
        <v>33.638356164383559</v>
      </c>
      <c r="K493">
        <v>6</v>
      </c>
      <c r="L493">
        <v>2</v>
      </c>
      <c r="M493">
        <v>10.065</v>
      </c>
      <c r="N493" s="29">
        <f t="shared" si="7"/>
        <v>71.53502235469449</v>
      </c>
      <c r="O493">
        <v>26.399000000000001</v>
      </c>
      <c r="P493">
        <v>25.547000000000001</v>
      </c>
      <c r="Q493">
        <v>30.773</v>
      </c>
      <c r="R493">
        <v>2.613</v>
      </c>
      <c r="S493">
        <v>1</v>
      </c>
      <c r="T493" t="s">
        <v>1162</v>
      </c>
    </row>
    <row r="494" spans="1:20">
      <c r="A494" t="s">
        <v>231</v>
      </c>
      <c r="B494">
        <v>2019</v>
      </c>
      <c r="C494" s="9">
        <v>43772</v>
      </c>
      <c r="D494" t="s">
        <v>64</v>
      </c>
      <c r="E494" t="s">
        <v>537</v>
      </c>
      <c r="F494">
        <v>1</v>
      </c>
      <c r="G494">
        <v>4</v>
      </c>
      <c r="H494" t="s">
        <v>198</v>
      </c>
      <c r="I494" t="s">
        <v>226</v>
      </c>
      <c r="J494" s="10">
        <f>(C494-VLOOKUP(H494,Riders!$A$2:$E$7777,4,FALSE))/365</f>
        <v>26.906849315068492</v>
      </c>
      <c r="K494">
        <v>3</v>
      </c>
      <c r="L494">
        <v>1</v>
      </c>
      <c r="M494">
        <v>10.191000000000001</v>
      </c>
      <c r="N494" s="29">
        <f t="shared" si="7"/>
        <v>70.650574035914033</v>
      </c>
      <c r="O494">
        <v>29.617999999999999</v>
      </c>
      <c r="P494">
        <v>31.074999999999999</v>
      </c>
      <c r="Q494">
        <v>36.457000000000001</v>
      </c>
      <c r="R494">
        <v>2.6909999999999998</v>
      </c>
      <c r="S494">
        <v>2</v>
      </c>
      <c r="T494" t="s">
        <v>1162</v>
      </c>
    </row>
    <row r="495" spans="1:20">
      <c r="A495" t="s">
        <v>231</v>
      </c>
      <c r="B495">
        <v>2019</v>
      </c>
      <c r="C495" s="9">
        <v>43772</v>
      </c>
      <c r="D495" t="s">
        <v>64</v>
      </c>
      <c r="E495" t="s">
        <v>537</v>
      </c>
      <c r="F495">
        <v>1</v>
      </c>
      <c r="G495">
        <v>4</v>
      </c>
      <c r="H495" t="s">
        <v>200</v>
      </c>
      <c r="I495" t="s">
        <v>44</v>
      </c>
      <c r="J495" s="10">
        <f>(C495-VLOOKUP(H495,Riders!$A$2:$E$7777,4,FALSE))/365</f>
        <v>24.306849315068494</v>
      </c>
      <c r="K495">
        <v>5</v>
      </c>
      <c r="L495">
        <v>2</v>
      </c>
      <c r="M495">
        <v>10.256</v>
      </c>
      <c r="N495" s="29">
        <f t="shared" si="7"/>
        <v>70.20280811232449</v>
      </c>
      <c r="O495">
        <v>32.406999999999996</v>
      </c>
      <c r="P495">
        <v>32.103999999999999</v>
      </c>
      <c r="Q495">
        <v>35.344000000000001</v>
      </c>
      <c r="R495">
        <v>1.62</v>
      </c>
      <c r="S495">
        <v>1</v>
      </c>
      <c r="T495" t="s">
        <v>1162</v>
      </c>
    </row>
    <row r="496" spans="1:20">
      <c r="A496" t="s">
        <v>231</v>
      </c>
      <c r="B496">
        <v>2019</v>
      </c>
      <c r="C496" s="9">
        <v>43772</v>
      </c>
      <c r="D496" t="s">
        <v>64</v>
      </c>
      <c r="E496" t="s">
        <v>537</v>
      </c>
      <c r="F496">
        <v>2</v>
      </c>
      <c r="G496">
        <v>1</v>
      </c>
      <c r="H496" t="s">
        <v>90</v>
      </c>
      <c r="I496" t="s">
        <v>22</v>
      </c>
      <c r="J496" s="10">
        <f>(C496-VLOOKUP(H496,Riders!$A$2:$E$7777,4,FALSE))/365</f>
        <v>22.654794520547945</v>
      </c>
      <c r="K496">
        <v>1</v>
      </c>
      <c r="L496">
        <v>1</v>
      </c>
      <c r="M496">
        <v>10.081</v>
      </c>
      <c r="N496" s="29">
        <f t="shared" si="7"/>
        <v>71.421485963694082</v>
      </c>
      <c r="O496">
        <v>37.917999999999999</v>
      </c>
      <c r="P496">
        <v>37.976999999999997</v>
      </c>
      <c r="Q496">
        <v>41.197000000000003</v>
      </c>
      <c r="R496">
        <v>1.61</v>
      </c>
      <c r="S496">
        <v>1</v>
      </c>
      <c r="T496" t="s">
        <v>1162</v>
      </c>
    </row>
    <row r="497" spans="1:20">
      <c r="A497" t="s">
        <v>231</v>
      </c>
      <c r="B497">
        <v>2019</v>
      </c>
      <c r="C497" s="9">
        <v>43772</v>
      </c>
      <c r="D497" t="s">
        <v>64</v>
      </c>
      <c r="E497" t="s">
        <v>537</v>
      </c>
      <c r="F497">
        <v>2</v>
      </c>
      <c r="G497">
        <v>1</v>
      </c>
      <c r="H497" t="s">
        <v>190</v>
      </c>
      <c r="I497" t="s">
        <v>111</v>
      </c>
      <c r="J497" s="10">
        <f>(C497-VLOOKUP(H497,Riders!$A$2:$E$7777,4,FALSE))/365</f>
        <v>31.635616438356163</v>
      </c>
      <c r="K497">
        <v>8</v>
      </c>
      <c r="L497">
        <v>2</v>
      </c>
      <c r="M497">
        <v>10.731999999999999</v>
      </c>
      <c r="N497" s="29">
        <f t="shared" si="7"/>
        <v>67.089079388743954</v>
      </c>
      <c r="O497">
        <v>21.02</v>
      </c>
      <c r="P497">
        <v>21</v>
      </c>
      <c r="Q497">
        <v>28.867999999999999</v>
      </c>
      <c r="R497">
        <v>3.9340000000000002</v>
      </c>
      <c r="S497">
        <v>2</v>
      </c>
      <c r="T497" t="s">
        <v>1162</v>
      </c>
    </row>
    <row r="498" spans="1:20">
      <c r="A498" t="s">
        <v>231</v>
      </c>
      <c r="B498">
        <v>2019</v>
      </c>
      <c r="C498" s="9">
        <v>43772</v>
      </c>
      <c r="D498" t="s">
        <v>64</v>
      </c>
      <c r="E498" t="s">
        <v>537</v>
      </c>
      <c r="F498">
        <v>2</v>
      </c>
      <c r="G498">
        <v>2</v>
      </c>
      <c r="H498" t="s">
        <v>21</v>
      </c>
      <c r="I498" t="s">
        <v>22</v>
      </c>
      <c r="J498" s="10">
        <f>(C498-VLOOKUP(H498,Riders!$A$2:$E$7777,4,FALSE))/365</f>
        <v>26.652054794520549</v>
      </c>
      <c r="K498">
        <v>2</v>
      </c>
      <c r="L498">
        <v>1</v>
      </c>
      <c r="M498">
        <v>9.8030000000000008</v>
      </c>
      <c r="N498" s="29">
        <f t="shared" si="7"/>
        <v>73.446904008976844</v>
      </c>
      <c r="O498">
        <v>35.518999999999998</v>
      </c>
      <c r="P498">
        <v>35.82</v>
      </c>
      <c r="Q498">
        <v>39.066000000000003</v>
      </c>
      <c r="R498">
        <v>1.623</v>
      </c>
      <c r="S498">
        <v>1</v>
      </c>
      <c r="T498" t="s">
        <v>1162</v>
      </c>
    </row>
    <row r="499" spans="1:20">
      <c r="A499" t="s">
        <v>231</v>
      </c>
      <c r="B499">
        <v>2019</v>
      </c>
      <c r="C499" s="9">
        <v>43772</v>
      </c>
      <c r="D499" t="s">
        <v>64</v>
      </c>
      <c r="E499" t="s">
        <v>537</v>
      </c>
      <c r="F499">
        <v>2</v>
      </c>
      <c r="G499">
        <v>2</v>
      </c>
      <c r="H499" t="s">
        <v>110</v>
      </c>
      <c r="I499" t="s">
        <v>111</v>
      </c>
      <c r="J499" s="10">
        <f>(C499-VLOOKUP(H499,Riders!$A$2:$E$7777,4,FALSE))/365</f>
        <v>22.545205479452054</v>
      </c>
      <c r="K499">
        <v>7</v>
      </c>
      <c r="L499">
        <v>2</v>
      </c>
      <c r="M499">
        <v>10.041</v>
      </c>
      <c r="N499" s="29">
        <f t="shared" si="7"/>
        <v>71.706005377950405</v>
      </c>
      <c r="O499">
        <v>31.622</v>
      </c>
      <c r="P499">
        <v>31.358000000000001</v>
      </c>
      <c r="Q499">
        <v>35.326000000000001</v>
      </c>
      <c r="R499">
        <v>1.984</v>
      </c>
      <c r="S499">
        <v>2</v>
      </c>
      <c r="T499" t="s">
        <v>1162</v>
      </c>
    </row>
    <row r="500" spans="1:20">
      <c r="A500" t="s">
        <v>231</v>
      </c>
      <c r="B500">
        <v>2019</v>
      </c>
      <c r="C500" s="9">
        <v>43772</v>
      </c>
      <c r="D500" t="s">
        <v>64</v>
      </c>
      <c r="E500" t="s">
        <v>537</v>
      </c>
      <c r="F500">
        <v>2</v>
      </c>
      <c r="G500">
        <v>3</v>
      </c>
      <c r="H500" t="s">
        <v>97</v>
      </c>
      <c r="I500" t="s">
        <v>26</v>
      </c>
      <c r="J500" s="10">
        <f>(C500-VLOOKUP(H500,Riders!$A$2:$E$7777,4,FALSE))/365</f>
        <v>22.55890410958904</v>
      </c>
      <c r="K500">
        <v>4</v>
      </c>
      <c r="L500">
        <v>1</v>
      </c>
      <c r="M500">
        <v>9.9819999999999993</v>
      </c>
      <c r="N500" s="29">
        <f t="shared" si="7"/>
        <v>72.129833700661194</v>
      </c>
      <c r="O500">
        <v>26.428999999999998</v>
      </c>
      <c r="P500">
        <v>27.204000000000001</v>
      </c>
      <c r="Q500">
        <v>31.488</v>
      </c>
      <c r="R500">
        <v>2.1419999999999999</v>
      </c>
      <c r="S500">
        <v>1</v>
      </c>
      <c r="T500" t="s">
        <v>1162</v>
      </c>
    </row>
    <row r="501" spans="1:20">
      <c r="A501" t="s">
        <v>231</v>
      </c>
      <c r="B501">
        <v>2019</v>
      </c>
      <c r="C501" s="9">
        <v>43772</v>
      </c>
      <c r="D501" t="s">
        <v>64</v>
      </c>
      <c r="E501" t="s">
        <v>537</v>
      </c>
      <c r="F501">
        <v>2</v>
      </c>
      <c r="G501">
        <v>3</v>
      </c>
      <c r="H501" t="s">
        <v>195</v>
      </c>
      <c r="I501" t="s">
        <v>196</v>
      </c>
      <c r="J501" s="10">
        <f>(C501-VLOOKUP(H501,Riders!$A$2:$E$7777,4,FALSE))/365</f>
        <v>33.638356164383559</v>
      </c>
      <c r="K501">
        <v>6</v>
      </c>
      <c r="L501">
        <v>2</v>
      </c>
      <c r="M501">
        <v>9.9909999999999997</v>
      </c>
      <c r="N501" s="29">
        <f t="shared" si="7"/>
        <v>72.064858372535284</v>
      </c>
      <c r="O501">
        <v>25.547000000000001</v>
      </c>
      <c r="P501">
        <v>24.942</v>
      </c>
      <c r="Q501">
        <v>29.911999999999999</v>
      </c>
      <c r="R501">
        <v>2.4849999999999999</v>
      </c>
      <c r="S501">
        <v>2</v>
      </c>
      <c r="T501" t="s">
        <v>1162</v>
      </c>
    </row>
    <row r="502" spans="1:20">
      <c r="A502" t="s">
        <v>231</v>
      </c>
      <c r="B502">
        <v>2019</v>
      </c>
      <c r="C502" s="9">
        <v>43772</v>
      </c>
      <c r="D502" t="s">
        <v>64</v>
      </c>
      <c r="E502" t="s">
        <v>537</v>
      </c>
      <c r="F502">
        <v>2</v>
      </c>
      <c r="G502">
        <v>4</v>
      </c>
      <c r="H502" t="s">
        <v>198</v>
      </c>
      <c r="I502" t="s">
        <v>226</v>
      </c>
      <c r="J502" s="10">
        <f>(C502-VLOOKUP(H502,Riders!$A$2:$E$7777,4,FALSE))/365</f>
        <v>26.906849315068492</v>
      </c>
      <c r="K502">
        <v>3</v>
      </c>
      <c r="L502">
        <v>1</v>
      </c>
      <c r="M502">
        <v>9.9969999999999999</v>
      </c>
      <c r="N502" s="29">
        <f t="shared" si="7"/>
        <v>72.021606481944588</v>
      </c>
      <c r="O502">
        <v>31.074999999999999</v>
      </c>
      <c r="P502">
        <v>32.180999999999997</v>
      </c>
      <c r="Q502">
        <v>37.284999999999997</v>
      </c>
      <c r="R502">
        <v>2.552</v>
      </c>
      <c r="S502">
        <v>2</v>
      </c>
      <c r="T502" t="s">
        <v>1162</v>
      </c>
    </row>
    <row r="503" spans="1:20">
      <c r="A503" t="s">
        <v>231</v>
      </c>
      <c r="B503">
        <v>2019</v>
      </c>
      <c r="C503" s="9">
        <v>43772</v>
      </c>
      <c r="D503" t="s">
        <v>64</v>
      </c>
      <c r="E503" t="s">
        <v>537</v>
      </c>
      <c r="F503">
        <v>2</v>
      </c>
      <c r="G503">
        <v>4</v>
      </c>
      <c r="H503" t="s">
        <v>200</v>
      </c>
      <c r="I503" t="s">
        <v>44</v>
      </c>
      <c r="J503" s="10">
        <f>(C503-VLOOKUP(H503,Riders!$A$2:$E$7777,4,FALSE))/365</f>
        <v>24.306849315068494</v>
      </c>
      <c r="K503">
        <v>5</v>
      </c>
      <c r="L503">
        <v>2</v>
      </c>
      <c r="M503">
        <v>10.089</v>
      </c>
      <c r="N503" s="29">
        <f t="shared" si="7"/>
        <v>71.364852809991078</v>
      </c>
      <c r="O503">
        <v>32.103999999999999</v>
      </c>
      <c r="P503">
        <v>31.858999999999899</v>
      </c>
      <c r="Q503">
        <v>35.042999999999999</v>
      </c>
      <c r="R503">
        <v>1.5920000000000001</v>
      </c>
      <c r="S503">
        <v>1</v>
      </c>
      <c r="T503" t="s">
        <v>1162</v>
      </c>
    </row>
    <row r="504" spans="1:20">
      <c r="A504" t="s">
        <v>231</v>
      </c>
      <c r="B504">
        <v>2019</v>
      </c>
      <c r="C504" s="9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 s="10">
        <f>(C504-VLOOKUP(H504,Riders!$A$2:$E$7777,4,FALSE))/365</f>
        <v>22.654794520547945</v>
      </c>
      <c r="K504">
        <v>1</v>
      </c>
      <c r="L504">
        <v>1</v>
      </c>
      <c r="M504">
        <v>10.069000000000001</v>
      </c>
      <c r="N504" s="29">
        <f t="shared" si="7"/>
        <v>71.506604429436877</v>
      </c>
      <c r="O504">
        <v>37.976999999999997</v>
      </c>
      <c r="P504">
        <v>38.226999999999997</v>
      </c>
      <c r="Q504">
        <v>41.401000000000003</v>
      </c>
      <c r="R504">
        <v>1.587</v>
      </c>
      <c r="S504">
        <v>1</v>
      </c>
      <c r="T504" t="s">
        <v>1162</v>
      </c>
    </row>
    <row r="505" spans="1:20">
      <c r="A505" t="s">
        <v>231</v>
      </c>
      <c r="B505">
        <v>2019</v>
      </c>
      <c r="C505" s="9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 s="10">
        <f>(C505-VLOOKUP(H505,Riders!$A$2:$E$7777,4,FALSE))/365</f>
        <v>26.906849315068492</v>
      </c>
      <c r="K505">
        <v>3</v>
      </c>
      <c r="L505">
        <v>2</v>
      </c>
      <c r="M505">
        <v>10.162000000000001</v>
      </c>
      <c r="N505" s="29">
        <f t="shared" si="7"/>
        <v>70.852194449911423</v>
      </c>
      <c r="O505">
        <v>32.180999999999997</v>
      </c>
      <c r="P505">
        <v>31.867000000000001</v>
      </c>
      <c r="Q505">
        <v>36.773000000000003</v>
      </c>
      <c r="R505">
        <v>2.4529999999999998</v>
      </c>
      <c r="S505">
        <v>2</v>
      </c>
      <c r="T505" t="s">
        <v>1162</v>
      </c>
    </row>
    <row r="506" spans="1:20">
      <c r="A506" t="s">
        <v>231</v>
      </c>
      <c r="B506">
        <v>2019</v>
      </c>
      <c r="C506" s="9">
        <v>43772</v>
      </c>
      <c r="D506" t="s">
        <v>64</v>
      </c>
      <c r="E506" t="s">
        <v>538</v>
      </c>
      <c r="F506">
        <v>1</v>
      </c>
      <c r="G506">
        <v>2</v>
      </c>
      <c r="H506" t="s">
        <v>21</v>
      </c>
      <c r="I506" t="s">
        <v>22</v>
      </c>
      <c r="J506" s="10">
        <f>(C506-VLOOKUP(H506,Riders!$A$2:$E$7777,4,FALSE))/365</f>
        <v>26.652054794520549</v>
      </c>
      <c r="K506">
        <v>2</v>
      </c>
      <c r="L506">
        <v>1</v>
      </c>
      <c r="M506">
        <v>9.7899999999999991</v>
      </c>
      <c r="N506" s="29">
        <f t="shared" si="7"/>
        <v>73.544433094994901</v>
      </c>
      <c r="O506">
        <v>35.82</v>
      </c>
      <c r="P506">
        <v>35.960999999999999</v>
      </c>
      <c r="Q506">
        <v>39.174999999999997</v>
      </c>
      <c r="R506">
        <v>1.607</v>
      </c>
      <c r="S506">
        <v>1</v>
      </c>
      <c r="T506" t="s">
        <v>1162</v>
      </c>
    </row>
    <row r="507" spans="1:20">
      <c r="A507" t="s">
        <v>231</v>
      </c>
      <c r="B507">
        <v>2019</v>
      </c>
      <c r="C507" s="9">
        <v>43772</v>
      </c>
      <c r="D507" t="s">
        <v>64</v>
      </c>
      <c r="E507" t="s">
        <v>538</v>
      </c>
      <c r="F507">
        <v>1</v>
      </c>
      <c r="G507">
        <v>2</v>
      </c>
      <c r="H507" t="s">
        <v>97</v>
      </c>
      <c r="I507" t="s">
        <v>26</v>
      </c>
      <c r="J507" s="10">
        <f>(C507-VLOOKUP(H507,Riders!$A$2:$E$7777,4,FALSE))/365</f>
        <v>22.55890410958904</v>
      </c>
      <c r="K507">
        <v>4</v>
      </c>
      <c r="L507">
        <v>2</v>
      </c>
      <c r="M507">
        <v>9.8869999999999898</v>
      </c>
      <c r="N507" s="29">
        <f t="shared" si="7"/>
        <v>72.822898755942219</v>
      </c>
      <c r="O507">
        <v>27.204000000000001</v>
      </c>
      <c r="P507">
        <v>27.093999999999902</v>
      </c>
      <c r="Q507">
        <v>31.297999999999998</v>
      </c>
      <c r="R507">
        <v>2.1019999999999999</v>
      </c>
      <c r="S507">
        <v>2</v>
      </c>
      <c r="T507" t="s">
        <v>1162</v>
      </c>
    </row>
    <row r="508" spans="1:20">
      <c r="A508" t="s">
        <v>231</v>
      </c>
      <c r="B508">
        <v>2019</v>
      </c>
      <c r="C508" s="9">
        <v>43772</v>
      </c>
      <c r="D508" t="s">
        <v>64</v>
      </c>
      <c r="E508" t="s">
        <v>538</v>
      </c>
      <c r="F508">
        <v>2</v>
      </c>
      <c r="G508">
        <v>1</v>
      </c>
      <c r="H508" t="s">
        <v>90</v>
      </c>
      <c r="I508" t="s">
        <v>22</v>
      </c>
      <c r="J508" s="10">
        <f>(C508-VLOOKUP(H508,Riders!$A$2:$E$7777,4,FALSE))/365</f>
        <v>22.654794520547945</v>
      </c>
      <c r="K508">
        <v>1</v>
      </c>
      <c r="L508">
        <v>1</v>
      </c>
      <c r="M508">
        <v>10.050000000000001</v>
      </c>
      <c r="N508" s="29">
        <f t="shared" si="7"/>
        <v>71.641791044776113</v>
      </c>
      <c r="O508">
        <v>38.226999999999997</v>
      </c>
      <c r="P508">
        <v>38.447000000000003</v>
      </c>
      <c r="Q508">
        <v>41.579000000000001</v>
      </c>
      <c r="R508">
        <v>1.5660000000000001</v>
      </c>
      <c r="S508">
        <v>1</v>
      </c>
      <c r="T508" t="s">
        <v>1162</v>
      </c>
    </row>
    <row r="509" spans="1:20">
      <c r="A509" t="s">
        <v>231</v>
      </c>
      <c r="B509">
        <v>2019</v>
      </c>
      <c r="C509" s="9">
        <v>43772</v>
      </c>
      <c r="D509" t="s">
        <v>64</v>
      </c>
      <c r="E509" t="s">
        <v>538</v>
      </c>
      <c r="F509">
        <v>2</v>
      </c>
      <c r="G509">
        <v>1</v>
      </c>
      <c r="H509" t="s">
        <v>198</v>
      </c>
      <c r="I509" t="s">
        <v>226</v>
      </c>
      <c r="J509" s="10">
        <f>(C509-VLOOKUP(H509,Riders!$A$2:$E$7777,4,FALSE))/365</f>
        <v>26.906849315068492</v>
      </c>
      <c r="K509">
        <v>3</v>
      </c>
      <c r="L509">
        <v>2</v>
      </c>
      <c r="M509">
        <v>10.129</v>
      </c>
      <c r="N509" s="29">
        <f t="shared" si="7"/>
        <v>71.083028926843724</v>
      </c>
      <c r="O509">
        <v>31.867000000000001</v>
      </c>
      <c r="P509">
        <v>31.61</v>
      </c>
      <c r="Q509">
        <v>36.347999999999999</v>
      </c>
      <c r="R509">
        <v>2.3690000000000002</v>
      </c>
      <c r="S509">
        <v>2</v>
      </c>
      <c r="T509" t="s">
        <v>1162</v>
      </c>
    </row>
    <row r="510" spans="1:20">
      <c r="A510" t="s">
        <v>231</v>
      </c>
      <c r="B510">
        <v>2019</v>
      </c>
      <c r="C510" s="9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 s="10">
        <f>(C510-VLOOKUP(H510,Riders!$A$2:$E$7777,4,FALSE))/365</f>
        <v>26.652054794520549</v>
      </c>
      <c r="K510">
        <v>2</v>
      </c>
      <c r="L510">
        <v>1</v>
      </c>
      <c r="M510">
        <v>9.9570000000000007</v>
      </c>
      <c r="N510" s="29">
        <f t="shared" si="7"/>
        <v>72.31093702922567</v>
      </c>
      <c r="O510">
        <v>35.960999999999999</v>
      </c>
      <c r="P510">
        <v>36.319000000000003</v>
      </c>
      <c r="Q510">
        <v>39.459000000000003</v>
      </c>
      <c r="R510">
        <v>1.57</v>
      </c>
      <c r="S510">
        <v>1</v>
      </c>
      <c r="T510" t="s">
        <v>1162</v>
      </c>
    </row>
    <row r="511" spans="1:20">
      <c r="A511" t="s">
        <v>231</v>
      </c>
      <c r="B511">
        <v>2019</v>
      </c>
      <c r="C511" s="9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 s="10">
        <f>(C511-VLOOKUP(H511,Riders!$A$2:$E$7777,4,FALSE))/365</f>
        <v>22.55890410958904</v>
      </c>
      <c r="K511">
        <v>4</v>
      </c>
      <c r="L511">
        <v>2</v>
      </c>
      <c r="M511">
        <v>16.312000000000001</v>
      </c>
      <c r="N511" s="29">
        <f t="shared" si="7"/>
        <v>44.139283962726822</v>
      </c>
      <c r="O511">
        <v>27.093999999999902</v>
      </c>
      <c r="P511">
        <v>28.218</v>
      </c>
      <c r="Q511">
        <v>32.154000000000003</v>
      </c>
      <c r="R511">
        <v>1.968</v>
      </c>
      <c r="S511">
        <v>2</v>
      </c>
      <c r="T511" t="s">
        <v>1162</v>
      </c>
    </row>
    <row r="512" spans="1:20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>
        <v>1</v>
      </c>
      <c r="G512" t="s">
        <v>539</v>
      </c>
      <c r="H512" t="s">
        <v>90</v>
      </c>
      <c r="I512" t="s">
        <v>22</v>
      </c>
      <c r="J512" s="10">
        <f>(C512-VLOOKUP(H512,Riders!$A$2:$E$7777,4,FALSE))/365</f>
        <v>22.654794520547945</v>
      </c>
      <c r="K512">
        <v>1</v>
      </c>
      <c r="L512">
        <v>2</v>
      </c>
      <c r="M512">
        <v>9.8819999999999997</v>
      </c>
      <c r="N512" s="29">
        <f t="shared" si="7"/>
        <v>72.859744990892537</v>
      </c>
      <c r="O512">
        <v>38.447000000000003</v>
      </c>
      <c r="P512">
        <v>37.811</v>
      </c>
      <c r="Q512">
        <v>40.832999999999998</v>
      </c>
      <c r="R512">
        <v>1.5109999999999999</v>
      </c>
      <c r="S512">
        <v>1</v>
      </c>
      <c r="T512" t="s">
        <v>1162</v>
      </c>
    </row>
    <row r="513" spans="1:20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>
        <v>1</v>
      </c>
      <c r="G513" t="s">
        <v>539</v>
      </c>
      <c r="H513" t="s">
        <v>21</v>
      </c>
      <c r="I513" t="s">
        <v>22</v>
      </c>
      <c r="J513" s="10">
        <f>(C513-VLOOKUP(H513,Riders!$A$2:$E$7777,4,FALSE))/365</f>
        <v>26.652054794520549</v>
      </c>
      <c r="K513">
        <v>2</v>
      </c>
      <c r="L513">
        <v>1</v>
      </c>
      <c r="M513">
        <v>9.8740000000000006</v>
      </c>
      <c r="N513" s="29">
        <f t="shared" si="7"/>
        <v>72.91877658497063</v>
      </c>
      <c r="O513">
        <v>36.319000000000003</v>
      </c>
      <c r="P513">
        <v>36.317999999999998</v>
      </c>
      <c r="Q513">
        <v>39.356000000000002</v>
      </c>
      <c r="R513">
        <v>1.5189999999999999</v>
      </c>
      <c r="S513">
        <v>1</v>
      </c>
      <c r="T513" t="s">
        <v>1162</v>
      </c>
    </row>
    <row r="514" spans="1:20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>
        <v>1</v>
      </c>
      <c r="G514" t="s">
        <v>540</v>
      </c>
      <c r="H514" t="s">
        <v>198</v>
      </c>
      <c r="I514" t="s">
        <v>226</v>
      </c>
      <c r="J514" s="10">
        <f>(C514-VLOOKUP(H514,Riders!$A$2:$E$7777,4,FALSE))/365</f>
        <v>26.906849315068492</v>
      </c>
      <c r="K514">
        <v>3</v>
      </c>
      <c r="L514">
        <v>1</v>
      </c>
      <c r="M514">
        <v>10.239000000000001</v>
      </c>
      <c r="N514" s="29">
        <f t="shared" si="7"/>
        <v>70.319367125695862</v>
      </c>
      <c r="O514">
        <v>31.61</v>
      </c>
      <c r="P514">
        <v>32.523000000000003</v>
      </c>
      <c r="Q514">
        <v>36.905000000000001</v>
      </c>
      <c r="R514">
        <v>2.1909999999999998</v>
      </c>
      <c r="S514">
        <v>1</v>
      </c>
      <c r="T514" t="s">
        <v>1162</v>
      </c>
    </row>
    <row r="515" spans="1:20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>
        <v>1</v>
      </c>
      <c r="G515" t="s">
        <v>540</v>
      </c>
      <c r="H515" t="s">
        <v>97</v>
      </c>
      <c r="I515" t="s">
        <v>26</v>
      </c>
      <c r="J515" s="10">
        <f>(C515-VLOOKUP(H515,Riders!$A$2:$E$7777,4,FALSE))/365</f>
        <v>22.55890410958904</v>
      </c>
      <c r="K515">
        <v>4</v>
      </c>
      <c r="L515">
        <v>2</v>
      </c>
      <c r="M515">
        <v>10.263</v>
      </c>
      <c r="N515" s="29">
        <f t="shared" ref="N515:N578" si="8">IF(OR(M515="REL",M515="",M515="DNS",M515="DSQ"),"",3.6*200/M515)</f>
        <v>70.154925460391695</v>
      </c>
      <c r="O515">
        <v>28.218</v>
      </c>
      <c r="P515">
        <v>28.087999999999901</v>
      </c>
      <c r="Q515">
        <v>31.931999999999999</v>
      </c>
      <c r="R515">
        <v>1.9219999999999999</v>
      </c>
      <c r="S515">
        <v>2</v>
      </c>
      <c r="T515" t="s">
        <v>1162</v>
      </c>
    </row>
    <row r="516" spans="1:20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>
        <v>2</v>
      </c>
      <c r="G516" t="s">
        <v>539</v>
      </c>
      <c r="H516" t="s">
        <v>90</v>
      </c>
      <c r="I516" t="s">
        <v>22</v>
      </c>
      <c r="J516" s="10">
        <f>(C516-VLOOKUP(H516,Riders!$A$2:$E$7777,4,FALSE))/365</f>
        <v>22.654794520547945</v>
      </c>
      <c r="K516">
        <v>1</v>
      </c>
      <c r="L516">
        <v>1</v>
      </c>
      <c r="M516">
        <v>9.9700000000000006</v>
      </c>
      <c r="N516" s="29">
        <f t="shared" si="8"/>
        <v>72.21664994984954</v>
      </c>
      <c r="O516">
        <v>37.811</v>
      </c>
      <c r="P516">
        <v>38.117999999999903</v>
      </c>
      <c r="Q516">
        <v>41.08</v>
      </c>
      <c r="R516">
        <v>1.4810000000000001</v>
      </c>
      <c r="S516">
        <v>1</v>
      </c>
      <c r="T516" t="s">
        <v>1162</v>
      </c>
    </row>
    <row r="517" spans="1:20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>
        <v>2</v>
      </c>
      <c r="G517" t="s">
        <v>539</v>
      </c>
      <c r="H517" t="s">
        <v>21</v>
      </c>
      <c r="I517" t="s">
        <v>22</v>
      </c>
      <c r="J517" s="10">
        <f>(C517-VLOOKUP(H517,Riders!$A$2:$E$7777,4,FALSE))/365</f>
        <v>26.652054794520549</v>
      </c>
      <c r="K517">
        <v>2</v>
      </c>
      <c r="L517">
        <v>2</v>
      </c>
      <c r="M517">
        <v>10.112</v>
      </c>
      <c r="N517" s="29">
        <f t="shared" si="8"/>
        <v>71.202531645569621</v>
      </c>
      <c r="O517">
        <v>36.317999999999998</v>
      </c>
      <c r="P517">
        <v>36.15</v>
      </c>
      <c r="Q517">
        <v>39.088000000000001</v>
      </c>
      <c r="R517">
        <v>1.4690000000000001</v>
      </c>
      <c r="S517">
        <v>2</v>
      </c>
      <c r="T517" t="s">
        <v>1162</v>
      </c>
    </row>
    <row r="518" spans="1:20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>
        <v>2</v>
      </c>
      <c r="G518" t="s">
        <v>540</v>
      </c>
      <c r="H518" t="s">
        <v>198</v>
      </c>
      <c r="I518" t="s">
        <v>226</v>
      </c>
      <c r="J518" s="10">
        <f>(C518-VLOOKUP(H518,Riders!$A$2:$E$7777,4,FALSE))/365</f>
        <v>26.906849315068492</v>
      </c>
      <c r="K518">
        <v>3</v>
      </c>
      <c r="L518">
        <v>2</v>
      </c>
      <c r="M518" t="s">
        <v>534</v>
      </c>
      <c r="N518" s="29" t="str">
        <f t="shared" si="8"/>
        <v/>
      </c>
      <c r="O518">
        <v>32.523000000000003</v>
      </c>
      <c r="P518">
        <v>32.86</v>
      </c>
      <c r="Q518">
        <v>36.942</v>
      </c>
      <c r="R518">
        <v>2.0409999999999999</v>
      </c>
      <c r="S518">
        <v>1</v>
      </c>
      <c r="T518" t="s">
        <v>1162</v>
      </c>
    </row>
    <row r="519" spans="1:20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>
        <v>2</v>
      </c>
      <c r="G519" t="s">
        <v>540</v>
      </c>
      <c r="H519" t="s">
        <v>97</v>
      </c>
      <c r="I519" t="s">
        <v>26</v>
      </c>
      <c r="J519" s="10">
        <f>(C519-VLOOKUP(H519,Riders!$A$2:$E$7777,4,FALSE))/365</f>
        <v>22.55890410958904</v>
      </c>
      <c r="K519">
        <v>4</v>
      </c>
      <c r="L519">
        <v>1</v>
      </c>
      <c r="N519" s="29" t="str">
        <f t="shared" si="8"/>
        <v/>
      </c>
      <c r="O519">
        <v>28.087999999999901</v>
      </c>
      <c r="P519">
        <v>29.524999999999999</v>
      </c>
      <c r="Q519">
        <v>33.151000000000003</v>
      </c>
      <c r="R519">
        <v>1.8129999999999999</v>
      </c>
      <c r="S519">
        <v>1</v>
      </c>
      <c r="T519" t="s">
        <v>1162</v>
      </c>
    </row>
    <row r="520" spans="1:20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>
        <v>3</v>
      </c>
      <c r="G520" t="s">
        <v>539</v>
      </c>
      <c r="H520" t="s">
        <v>90</v>
      </c>
      <c r="I520" t="s">
        <v>22</v>
      </c>
      <c r="J520" s="10">
        <f>(C520-VLOOKUP(H520,Riders!$A$2:$E$7777,4,FALSE))/365</f>
        <v>22.654794520547945</v>
      </c>
      <c r="K520">
        <v>1</v>
      </c>
      <c r="L520">
        <v>1</v>
      </c>
      <c r="M520">
        <v>9.8569999999999993</v>
      </c>
      <c r="N520" s="29">
        <f t="shared" si="8"/>
        <v>73.044536877346047</v>
      </c>
      <c r="O520">
        <v>38.117999999999903</v>
      </c>
      <c r="P520">
        <v>37.975999999999999</v>
      </c>
      <c r="Q520">
        <v>40.838000000000001</v>
      </c>
      <c r="R520">
        <v>1.431</v>
      </c>
      <c r="S520">
        <v>1</v>
      </c>
      <c r="T520" t="s">
        <v>1162</v>
      </c>
    </row>
    <row r="521" spans="1:20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>
        <v>3</v>
      </c>
      <c r="G521" t="s">
        <v>539</v>
      </c>
      <c r="H521" t="s">
        <v>21</v>
      </c>
      <c r="I521" t="s">
        <v>22</v>
      </c>
      <c r="J521" s="10">
        <f>(C521-VLOOKUP(H521,Riders!$A$2:$E$7777,4,FALSE))/365</f>
        <v>26.652054794520549</v>
      </c>
      <c r="K521">
        <v>2</v>
      </c>
      <c r="L521">
        <v>2</v>
      </c>
      <c r="M521">
        <v>9.9420000000000002</v>
      </c>
      <c r="N521" s="29">
        <f t="shared" si="8"/>
        <v>72.420036210018097</v>
      </c>
      <c r="O521">
        <v>36.15</v>
      </c>
      <c r="P521">
        <v>35.750999999999998</v>
      </c>
      <c r="Q521">
        <v>38.613</v>
      </c>
      <c r="R521">
        <v>1.431</v>
      </c>
      <c r="S521">
        <v>2</v>
      </c>
      <c r="T521" t="s">
        <v>1162</v>
      </c>
    </row>
    <row r="522" spans="1:20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>
        <v>3</v>
      </c>
      <c r="G522" t="s">
        <v>540</v>
      </c>
      <c r="H522" t="s">
        <v>198</v>
      </c>
      <c r="I522" t="s">
        <v>226</v>
      </c>
      <c r="J522" s="10">
        <f>(C522-VLOOKUP(H522,Riders!$A$2:$E$7777,4,FALSE))/365</f>
        <v>26.906849315068492</v>
      </c>
      <c r="K522">
        <v>3</v>
      </c>
      <c r="L522">
        <v>1</v>
      </c>
      <c r="M522">
        <v>10.210000000000001</v>
      </c>
      <c r="N522" s="29">
        <f t="shared" si="8"/>
        <v>70.519098922624877</v>
      </c>
      <c r="O522">
        <v>32.86</v>
      </c>
      <c r="P522">
        <v>33.301000000000002</v>
      </c>
      <c r="Q522">
        <v>37.279000000000003</v>
      </c>
      <c r="R522">
        <v>1.9890000000000001</v>
      </c>
      <c r="S522">
        <v>1</v>
      </c>
      <c r="T522" t="s">
        <v>1162</v>
      </c>
    </row>
    <row r="523" spans="1:20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>
        <v>3</v>
      </c>
      <c r="G523" t="s">
        <v>540</v>
      </c>
      <c r="H523" t="s">
        <v>97</v>
      </c>
      <c r="I523" t="s">
        <v>26</v>
      </c>
      <c r="J523" s="10">
        <f>(C523-VLOOKUP(H523,Riders!$A$2:$E$7777,4,FALSE))/365</f>
        <v>22.55890410958904</v>
      </c>
      <c r="K523">
        <v>4</v>
      </c>
      <c r="L523">
        <v>2</v>
      </c>
      <c r="M523">
        <v>10.25</v>
      </c>
      <c r="N523" s="29">
        <f t="shared" si="8"/>
        <v>70.243902439024396</v>
      </c>
      <c r="O523">
        <v>29.524999999999999</v>
      </c>
      <c r="P523">
        <v>29.328999999999901</v>
      </c>
      <c r="Q523">
        <v>32.884999999999998</v>
      </c>
      <c r="R523">
        <v>1.778</v>
      </c>
      <c r="S523">
        <v>2</v>
      </c>
      <c r="T523" t="s">
        <v>1162</v>
      </c>
    </row>
    <row r="524" spans="1:20">
      <c r="A524" t="s">
        <v>63</v>
      </c>
      <c r="B524">
        <v>2019</v>
      </c>
      <c r="C524" s="9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 s="10">
        <f>(C524-VLOOKUP(H524,Riders!$A$2:$E$7777,4,FALSE))/365</f>
        <v>27.789041095890411</v>
      </c>
      <c r="K524">
        <v>9</v>
      </c>
      <c r="L524">
        <v>1</v>
      </c>
      <c r="M524">
        <v>10.263</v>
      </c>
      <c r="N524" s="29">
        <f t="shared" si="8"/>
        <v>70.154925460391695</v>
      </c>
      <c r="O524">
        <v>20.936999999999902</v>
      </c>
      <c r="P524">
        <v>21.562999999999999</v>
      </c>
      <c r="Q524">
        <v>28.536999999999999</v>
      </c>
      <c r="R524">
        <v>3.4870000000000001</v>
      </c>
      <c r="S524">
        <v>1</v>
      </c>
      <c r="T524" t="s">
        <v>1162</v>
      </c>
    </row>
    <row r="525" spans="1:20">
      <c r="A525" t="s">
        <v>63</v>
      </c>
      <c r="B525">
        <v>2019</v>
      </c>
      <c r="C525" s="9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 s="10">
        <f>(C525-VLOOKUP(H525,Riders!$A$2:$E$7777,4,FALSE))/365</f>
        <v>26.13150684931507</v>
      </c>
      <c r="K525">
        <v>28</v>
      </c>
      <c r="L525">
        <v>2</v>
      </c>
      <c r="M525">
        <v>10.326000000000001</v>
      </c>
      <c r="N525" s="29">
        <f t="shared" si="8"/>
        <v>69.726902963393371</v>
      </c>
      <c r="O525">
        <v>5.8650000000000002</v>
      </c>
      <c r="P525">
        <v>5.71999999999999</v>
      </c>
      <c r="Q525">
        <v>17.18</v>
      </c>
      <c r="R525">
        <v>5.73</v>
      </c>
      <c r="S525">
        <v>2</v>
      </c>
      <c r="T525" t="s">
        <v>1162</v>
      </c>
    </row>
    <row r="526" spans="1:20">
      <c r="A526" t="s">
        <v>63</v>
      </c>
      <c r="B526">
        <v>2019</v>
      </c>
      <c r="C526" s="9">
        <v>43778</v>
      </c>
      <c r="D526" t="s">
        <v>64</v>
      </c>
      <c r="E526" t="s">
        <v>533</v>
      </c>
      <c r="F526">
        <v>1</v>
      </c>
      <c r="G526">
        <v>2</v>
      </c>
      <c r="H526" t="s">
        <v>195</v>
      </c>
      <c r="I526" t="s">
        <v>196</v>
      </c>
      <c r="J526" s="10">
        <f>(C526-VLOOKUP(H526,Riders!$A$2:$E$7777,4,FALSE))/365</f>
        <v>33.654794520547945</v>
      </c>
      <c r="K526">
        <v>5</v>
      </c>
      <c r="L526">
        <v>1</v>
      </c>
      <c r="M526">
        <v>10.413</v>
      </c>
      <c r="N526" s="29">
        <f t="shared" si="8"/>
        <v>69.144338807260155</v>
      </c>
      <c r="O526">
        <v>24.942</v>
      </c>
      <c r="P526">
        <v>25.233999999999899</v>
      </c>
      <c r="Q526">
        <v>30.135999999999999</v>
      </c>
      <c r="R526">
        <v>2.4510000000000001</v>
      </c>
      <c r="S526">
        <v>1</v>
      </c>
      <c r="T526" t="s">
        <v>1162</v>
      </c>
    </row>
    <row r="527" spans="1:20">
      <c r="A527" t="s">
        <v>63</v>
      </c>
      <c r="B527">
        <v>2019</v>
      </c>
      <c r="C527" s="9">
        <v>43778</v>
      </c>
      <c r="D527" t="s">
        <v>64</v>
      </c>
      <c r="E527" t="s">
        <v>533</v>
      </c>
      <c r="F527">
        <v>1</v>
      </c>
      <c r="G527">
        <v>2</v>
      </c>
      <c r="H527" t="s">
        <v>103</v>
      </c>
      <c r="I527" t="s">
        <v>37</v>
      </c>
      <c r="J527" s="10">
        <f>(C527-VLOOKUP(H527,Riders!$A$2:$E$7777,4,FALSE))/365</f>
        <v>20.857534246575341</v>
      </c>
      <c r="K527">
        <v>27</v>
      </c>
      <c r="L527">
        <v>2</v>
      </c>
      <c r="M527">
        <v>10.444000000000001</v>
      </c>
      <c r="N527" s="29">
        <f t="shared" si="8"/>
        <v>68.939103791650709</v>
      </c>
      <c r="O527">
        <v>6.952</v>
      </c>
      <c r="P527">
        <v>6.8520000000000003</v>
      </c>
      <c r="Q527">
        <v>19.242000000000001</v>
      </c>
      <c r="R527">
        <v>6.1950000000000003</v>
      </c>
      <c r="S527">
        <v>2</v>
      </c>
      <c r="T527" t="s">
        <v>1162</v>
      </c>
    </row>
    <row r="528" spans="1:20">
      <c r="A528" t="s">
        <v>63</v>
      </c>
      <c r="B528">
        <v>2019</v>
      </c>
      <c r="C528" s="9">
        <v>43778</v>
      </c>
      <c r="D528" t="s">
        <v>64</v>
      </c>
      <c r="E528" t="s">
        <v>533</v>
      </c>
      <c r="F528">
        <v>1</v>
      </c>
      <c r="G528">
        <v>3</v>
      </c>
      <c r="H528" t="s">
        <v>141</v>
      </c>
      <c r="I528" t="s">
        <v>93</v>
      </c>
      <c r="J528" s="10">
        <f>(C528-VLOOKUP(H528,Riders!$A$2:$E$7777,4,FALSE))/365</f>
        <v>24.602739726027398</v>
      </c>
      <c r="K528">
        <v>6</v>
      </c>
      <c r="L528">
        <v>1</v>
      </c>
      <c r="M528">
        <v>11.305</v>
      </c>
      <c r="N528" s="29">
        <f t="shared" si="8"/>
        <v>63.688633348076074</v>
      </c>
      <c r="O528">
        <v>16.861999999999998</v>
      </c>
      <c r="P528">
        <v>18.125</v>
      </c>
      <c r="Q528">
        <v>24.509</v>
      </c>
      <c r="R528">
        <v>3.1920000000000002</v>
      </c>
      <c r="S528">
        <v>1</v>
      </c>
      <c r="T528" t="s">
        <v>1162</v>
      </c>
    </row>
    <row r="529" spans="1:20">
      <c r="A529" t="s">
        <v>63</v>
      </c>
      <c r="B529">
        <v>2019</v>
      </c>
      <c r="C529" s="9">
        <v>43778</v>
      </c>
      <c r="D529" t="s">
        <v>64</v>
      </c>
      <c r="E529" t="s">
        <v>533</v>
      </c>
      <c r="F529">
        <v>1</v>
      </c>
      <c r="G529">
        <v>3</v>
      </c>
      <c r="H529" t="s">
        <v>27</v>
      </c>
      <c r="I529" t="s">
        <v>228</v>
      </c>
      <c r="J529" s="10">
        <f>(C529-VLOOKUP(H529,Riders!$A$2:$E$7777,4,FALSE))/365</f>
        <v>23.893150684931506</v>
      </c>
      <c r="K529">
        <v>26</v>
      </c>
      <c r="L529">
        <v>2</v>
      </c>
      <c r="M529">
        <v>13.731</v>
      </c>
      <c r="N529" s="29">
        <f t="shared" si="8"/>
        <v>52.436093511033427</v>
      </c>
      <c r="O529">
        <v>11.981999999999999</v>
      </c>
      <c r="P529">
        <v>11.167999999999999</v>
      </c>
      <c r="Q529">
        <v>19.385999999999999</v>
      </c>
      <c r="R529">
        <v>4.109</v>
      </c>
      <c r="S529">
        <v>2</v>
      </c>
      <c r="T529" t="s">
        <v>1162</v>
      </c>
    </row>
    <row r="530" spans="1:20">
      <c r="A530" t="s">
        <v>63</v>
      </c>
      <c r="B530">
        <v>2019</v>
      </c>
      <c r="C530" s="9">
        <v>43778</v>
      </c>
      <c r="D530" t="s">
        <v>64</v>
      </c>
      <c r="E530" t="s">
        <v>533</v>
      </c>
      <c r="F530">
        <v>1</v>
      </c>
      <c r="G530">
        <v>4</v>
      </c>
      <c r="H530" t="s">
        <v>91</v>
      </c>
      <c r="I530" t="s">
        <v>896</v>
      </c>
      <c r="J530" s="10">
        <f>(C530-VLOOKUP(H530,Riders!$A$2:$E$7777,4,FALSE))/365</f>
        <v>23.969863013698632</v>
      </c>
      <c r="K530">
        <v>16</v>
      </c>
      <c r="L530">
        <v>1</v>
      </c>
      <c r="M530">
        <v>10.175000000000001</v>
      </c>
      <c r="N530" s="29">
        <f t="shared" si="8"/>
        <v>70.761670761670757</v>
      </c>
      <c r="O530">
        <v>9.6760000000000002</v>
      </c>
      <c r="P530">
        <v>15.649999999999901</v>
      </c>
      <c r="Q530">
        <v>24.611999999999998</v>
      </c>
      <c r="R530">
        <v>4.4809999999999999</v>
      </c>
      <c r="S530">
        <v>2</v>
      </c>
      <c r="T530" t="s">
        <v>1162</v>
      </c>
    </row>
    <row r="531" spans="1:20">
      <c r="A531" t="s">
        <v>63</v>
      </c>
      <c r="B531">
        <v>2019</v>
      </c>
      <c r="C531" s="9">
        <v>43778</v>
      </c>
      <c r="D531" t="s">
        <v>64</v>
      </c>
      <c r="E531" t="s">
        <v>533</v>
      </c>
      <c r="F531">
        <v>1</v>
      </c>
      <c r="G531">
        <v>4</v>
      </c>
      <c r="H531" t="s">
        <v>192</v>
      </c>
      <c r="I531" t="s">
        <v>228</v>
      </c>
      <c r="J531" s="10">
        <f>(C531-VLOOKUP(H531,Riders!$A$2:$E$7777,4,FALSE))/365</f>
        <v>32.394520547945206</v>
      </c>
      <c r="K531">
        <v>17</v>
      </c>
      <c r="L531">
        <v>2</v>
      </c>
      <c r="M531">
        <v>10.179</v>
      </c>
      <c r="N531" s="29">
        <f t="shared" si="8"/>
        <v>70.733863837312114</v>
      </c>
      <c r="O531">
        <v>19.097000000000001</v>
      </c>
      <c r="P531">
        <v>16.640999999999998</v>
      </c>
      <c r="Q531">
        <v>24.774999999999999</v>
      </c>
      <c r="R531">
        <v>4.0670000000000002</v>
      </c>
      <c r="S531">
        <v>1</v>
      </c>
      <c r="T531" t="s">
        <v>1162</v>
      </c>
    </row>
    <row r="532" spans="1:20">
      <c r="A532" t="s">
        <v>63</v>
      </c>
      <c r="B532">
        <v>2019</v>
      </c>
      <c r="C532" s="9">
        <v>43778</v>
      </c>
      <c r="D532" t="s">
        <v>64</v>
      </c>
      <c r="E532" t="s">
        <v>533</v>
      </c>
      <c r="F532">
        <v>1</v>
      </c>
      <c r="G532">
        <v>5</v>
      </c>
      <c r="H532" t="s">
        <v>190</v>
      </c>
      <c r="I532" t="s">
        <v>111</v>
      </c>
      <c r="J532" s="10">
        <f>(C532-VLOOKUP(H532,Riders!$A$2:$E$7777,4,FALSE))/365</f>
        <v>31.652054794520549</v>
      </c>
      <c r="K532">
        <v>7</v>
      </c>
      <c r="L532">
        <v>1</v>
      </c>
      <c r="M532">
        <v>10.039999999999999</v>
      </c>
      <c r="N532" s="29">
        <f t="shared" si="8"/>
        <v>71.713147410358573</v>
      </c>
      <c r="O532">
        <v>21</v>
      </c>
      <c r="P532">
        <v>22.718</v>
      </c>
      <c r="Q532">
        <v>30.148</v>
      </c>
      <c r="R532">
        <v>3.7149999999999999</v>
      </c>
      <c r="S532">
        <v>1</v>
      </c>
      <c r="T532" t="s">
        <v>1162</v>
      </c>
    </row>
    <row r="533" spans="1:20">
      <c r="A533" t="s">
        <v>63</v>
      </c>
      <c r="B533">
        <v>2019</v>
      </c>
      <c r="C533" s="9">
        <v>43778</v>
      </c>
      <c r="D533" t="s">
        <v>64</v>
      </c>
      <c r="E533" t="s">
        <v>533</v>
      </c>
      <c r="F533">
        <v>1</v>
      </c>
      <c r="G533">
        <v>5</v>
      </c>
      <c r="H533" t="s">
        <v>29</v>
      </c>
      <c r="I533" t="s">
        <v>30</v>
      </c>
      <c r="J533" s="10">
        <f>(C533-VLOOKUP(H533,Riders!$A$2:$E$7777,4,FALSE))/365</f>
        <v>23.709589041095889</v>
      </c>
      <c r="K533">
        <v>25</v>
      </c>
      <c r="L533">
        <v>2</v>
      </c>
      <c r="M533">
        <v>13.315</v>
      </c>
      <c r="N533" s="29">
        <f t="shared" si="8"/>
        <v>54.074352234322198</v>
      </c>
      <c r="O533">
        <v>15.311</v>
      </c>
      <c r="P533">
        <v>13.928999999999901</v>
      </c>
      <c r="Q533">
        <v>24.632999999999999</v>
      </c>
      <c r="R533">
        <v>5.3520000000000003</v>
      </c>
      <c r="S533">
        <v>2</v>
      </c>
      <c r="T533" t="s">
        <v>1162</v>
      </c>
    </row>
    <row r="534" spans="1:20">
      <c r="A534" t="s">
        <v>63</v>
      </c>
      <c r="B534">
        <v>2019</v>
      </c>
      <c r="C534" s="9">
        <v>43778</v>
      </c>
      <c r="D534" t="s">
        <v>64</v>
      </c>
      <c r="E534" t="s">
        <v>533</v>
      </c>
      <c r="F534">
        <v>1</v>
      </c>
      <c r="G534">
        <v>6</v>
      </c>
      <c r="H534" t="s">
        <v>198</v>
      </c>
      <c r="I534" t="s">
        <v>226</v>
      </c>
      <c r="J534" s="10">
        <f>(C534-VLOOKUP(H534,Riders!$A$2:$E$7777,4,FALSE))/365</f>
        <v>26.923287671232877</v>
      </c>
      <c r="K534">
        <v>10</v>
      </c>
      <c r="L534">
        <v>1</v>
      </c>
      <c r="M534">
        <v>10.396000000000001</v>
      </c>
      <c r="N534" s="29">
        <f t="shared" si="8"/>
        <v>69.257406694882647</v>
      </c>
      <c r="O534">
        <v>33.301000000000002</v>
      </c>
      <c r="P534">
        <v>33.417999999999999</v>
      </c>
      <c r="Q534">
        <v>37.374000000000002</v>
      </c>
      <c r="R534">
        <v>1.978</v>
      </c>
      <c r="S534">
        <v>1</v>
      </c>
      <c r="T534" t="s">
        <v>1162</v>
      </c>
    </row>
    <row r="535" spans="1:20">
      <c r="A535" t="s">
        <v>63</v>
      </c>
      <c r="B535">
        <v>2019</v>
      </c>
      <c r="C535" s="9">
        <v>43778</v>
      </c>
      <c r="D535" t="s">
        <v>64</v>
      </c>
      <c r="E535" t="s">
        <v>533</v>
      </c>
      <c r="F535">
        <v>1</v>
      </c>
      <c r="G535">
        <v>6</v>
      </c>
      <c r="H535" t="s">
        <v>230</v>
      </c>
      <c r="I535" t="s">
        <v>210</v>
      </c>
      <c r="J535" s="10">
        <f>(C535-VLOOKUP(H535,Riders!$A$2:$E$7777,4,FALSE))/365</f>
        <v>20.890410958904109</v>
      </c>
      <c r="K535">
        <v>24</v>
      </c>
      <c r="L535">
        <v>2</v>
      </c>
      <c r="M535">
        <v>10.448</v>
      </c>
      <c r="N535" s="29">
        <f t="shared" si="8"/>
        <v>68.912710566615615</v>
      </c>
      <c r="O535">
        <v>9</v>
      </c>
      <c r="P535">
        <v>8.5909999999999993</v>
      </c>
      <c r="Q535">
        <v>23.338999999999999</v>
      </c>
      <c r="R535">
        <v>7.3739999999999997</v>
      </c>
      <c r="S535">
        <v>2</v>
      </c>
      <c r="T535" t="s">
        <v>1162</v>
      </c>
    </row>
    <row r="536" spans="1:20">
      <c r="A536" t="s">
        <v>63</v>
      </c>
      <c r="B536">
        <v>2019</v>
      </c>
      <c r="C536" s="9">
        <v>43778</v>
      </c>
      <c r="D536" t="s">
        <v>64</v>
      </c>
      <c r="E536" t="s">
        <v>533</v>
      </c>
      <c r="F536">
        <v>1</v>
      </c>
      <c r="G536">
        <v>7</v>
      </c>
      <c r="H536" t="s">
        <v>99</v>
      </c>
      <c r="I536" t="s">
        <v>100</v>
      </c>
      <c r="J536" s="10">
        <f>(C536-VLOOKUP(H536,Riders!$A$2:$E$7777,4,FALSE))/365</f>
        <v>20.578082191780823</v>
      </c>
      <c r="K536">
        <v>11</v>
      </c>
      <c r="L536">
        <v>1</v>
      </c>
      <c r="M536">
        <v>10.452</v>
      </c>
      <c r="N536" s="29">
        <f t="shared" si="8"/>
        <v>68.886337543053955</v>
      </c>
      <c r="O536">
        <v>9</v>
      </c>
      <c r="P536">
        <v>14.615</v>
      </c>
      <c r="Q536">
        <v>28.577000000000002</v>
      </c>
      <c r="R536">
        <v>6.9809999999999999</v>
      </c>
      <c r="S536">
        <v>2</v>
      </c>
      <c r="T536" t="s">
        <v>1162</v>
      </c>
    </row>
    <row r="537" spans="1:20">
      <c r="A537" t="s">
        <v>63</v>
      </c>
      <c r="B537">
        <v>2019</v>
      </c>
      <c r="C537" s="9">
        <v>43778</v>
      </c>
      <c r="D537" t="s">
        <v>64</v>
      </c>
      <c r="E537" t="s">
        <v>533</v>
      </c>
      <c r="F537">
        <v>1</v>
      </c>
      <c r="G537">
        <v>7</v>
      </c>
      <c r="H537" t="s">
        <v>98</v>
      </c>
      <c r="I537" t="s">
        <v>42</v>
      </c>
      <c r="J537" s="10">
        <f>(C537-VLOOKUP(H537,Riders!$A$2:$E$7777,4,FALSE))/365</f>
        <v>21.046575342465754</v>
      </c>
      <c r="K537">
        <v>23</v>
      </c>
      <c r="L537">
        <v>2</v>
      </c>
      <c r="M537">
        <v>10.459</v>
      </c>
      <c r="N537" s="29">
        <f t="shared" si="8"/>
        <v>68.840233291901711</v>
      </c>
      <c r="O537">
        <v>10.363</v>
      </c>
      <c r="P537">
        <v>9.64299999999999</v>
      </c>
      <c r="Q537">
        <v>18.934999999999999</v>
      </c>
      <c r="R537">
        <v>4.6459999999999999</v>
      </c>
      <c r="S537">
        <v>1</v>
      </c>
      <c r="T537" t="s">
        <v>1162</v>
      </c>
    </row>
    <row r="538" spans="1:20">
      <c r="A538" t="s">
        <v>63</v>
      </c>
      <c r="B538">
        <v>2019</v>
      </c>
      <c r="C538" s="9">
        <v>43778</v>
      </c>
      <c r="D538" t="s">
        <v>64</v>
      </c>
      <c r="E538" t="s">
        <v>533</v>
      </c>
      <c r="F538">
        <v>1</v>
      </c>
      <c r="G538">
        <v>8</v>
      </c>
      <c r="H538" t="s">
        <v>106</v>
      </c>
      <c r="I538" t="s">
        <v>107</v>
      </c>
      <c r="J538" s="10">
        <f>(C538-VLOOKUP(H538,Riders!$A$2:$E$7777,4,FALSE))/365</f>
        <v>26.073972602739726</v>
      </c>
      <c r="K538">
        <v>8</v>
      </c>
      <c r="L538">
        <v>1</v>
      </c>
      <c r="M538">
        <v>10.404</v>
      </c>
      <c r="N538" s="29">
        <f t="shared" si="8"/>
        <v>69.20415224913495</v>
      </c>
      <c r="O538">
        <v>18.419999999999899</v>
      </c>
      <c r="P538">
        <v>23.954000000000001</v>
      </c>
      <c r="Q538">
        <v>30.736000000000001</v>
      </c>
      <c r="R538">
        <v>3.391</v>
      </c>
      <c r="S538">
        <v>2</v>
      </c>
      <c r="T538" t="s">
        <v>1162</v>
      </c>
    </row>
    <row r="539" spans="1:20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1</v>
      </c>
      <c r="G539">
        <v>8</v>
      </c>
      <c r="H539" t="s">
        <v>229</v>
      </c>
      <c r="I539" t="s">
        <v>100</v>
      </c>
      <c r="J539" s="10">
        <f>(C539-VLOOKUP(H539,Riders!$A$2:$E$7777,4,FALSE))/365</f>
        <v>24.610958904109587</v>
      </c>
      <c r="K539">
        <v>22</v>
      </c>
      <c r="L539">
        <v>2</v>
      </c>
      <c r="M539">
        <v>10.419</v>
      </c>
      <c r="N539" s="29">
        <f t="shared" si="8"/>
        <v>69.104520587388421</v>
      </c>
      <c r="O539">
        <v>35.131</v>
      </c>
      <c r="P539">
        <v>32.082000000000001</v>
      </c>
      <c r="Q539">
        <v>38.25</v>
      </c>
      <c r="R539">
        <v>3.0840000000000001</v>
      </c>
      <c r="S539">
        <v>1</v>
      </c>
      <c r="T539" t="s">
        <v>1162</v>
      </c>
    </row>
    <row r="540" spans="1:20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1</v>
      </c>
      <c r="G540">
        <v>9</v>
      </c>
      <c r="H540" t="s">
        <v>237</v>
      </c>
      <c r="I540" t="s">
        <v>196</v>
      </c>
      <c r="J540" s="10">
        <f>(C540-VLOOKUP(H540,Riders!$A$2:$E$7777,4,FALSE))/365</f>
        <v>32.147945205479452</v>
      </c>
      <c r="K540">
        <v>12</v>
      </c>
      <c r="L540">
        <v>1</v>
      </c>
      <c r="M540">
        <v>10.259</v>
      </c>
      <c r="N540" s="29">
        <f t="shared" si="8"/>
        <v>70.182278974558926</v>
      </c>
      <c r="O540">
        <v>13.812999999999899</v>
      </c>
      <c r="P540">
        <v>15.279</v>
      </c>
      <c r="Q540">
        <v>23.638999999999999</v>
      </c>
      <c r="R540">
        <v>4.18</v>
      </c>
      <c r="S540">
        <v>1</v>
      </c>
      <c r="T540" t="s">
        <v>1162</v>
      </c>
    </row>
    <row r="541" spans="1:20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1</v>
      </c>
      <c r="G541">
        <v>9</v>
      </c>
      <c r="H541" t="s">
        <v>170</v>
      </c>
      <c r="I541" t="s">
        <v>40</v>
      </c>
      <c r="J541" s="10">
        <f>(C541-VLOOKUP(H541,Riders!$A$2:$E$7777,4,FALSE))/365</f>
        <v>21.068493150684933</v>
      </c>
      <c r="K541">
        <v>21</v>
      </c>
      <c r="L541">
        <v>2</v>
      </c>
      <c r="M541">
        <v>10.32</v>
      </c>
      <c r="N541" s="29">
        <f t="shared" si="8"/>
        <v>69.767441860465112</v>
      </c>
      <c r="O541">
        <v>3.8539999999999899</v>
      </c>
      <c r="P541">
        <v>3.23</v>
      </c>
      <c r="Q541">
        <v>14.714</v>
      </c>
      <c r="R541">
        <v>5.742</v>
      </c>
      <c r="S541">
        <v>2</v>
      </c>
      <c r="T541" t="s">
        <v>1162</v>
      </c>
    </row>
    <row r="542" spans="1:20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1</v>
      </c>
      <c r="G542">
        <v>10</v>
      </c>
      <c r="H542" t="s">
        <v>172</v>
      </c>
      <c r="I542" t="s">
        <v>35</v>
      </c>
      <c r="J542" s="10">
        <f>(C542-VLOOKUP(H542,Riders!$A$2:$E$7777,4,FALSE))/365</f>
        <v>29.5013698630137</v>
      </c>
      <c r="K542">
        <v>13</v>
      </c>
      <c r="L542">
        <v>1</v>
      </c>
      <c r="M542">
        <v>10.337999999999999</v>
      </c>
      <c r="N542" s="29">
        <f t="shared" si="8"/>
        <v>69.645966337782937</v>
      </c>
      <c r="O542">
        <v>15.154</v>
      </c>
      <c r="P542">
        <v>17.405000000000001</v>
      </c>
      <c r="Q542">
        <v>23.766999999999999</v>
      </c>
      <c r="R542">
        <v>3.181</v>
      </c>
      <c r="S542">
        <v>2</v>
      </c>
      <c r="T542" t="s">
        <v>1162</v>
      </c>
    </row>
    <row r="543" spans="1:20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1</v>
      </c>
      <c r="G543">
        <v>10</v>
      </c>
      <c r="H543" t="s">
        <v>309</v>
      </c>
      <c r="I543" t="s">
        <v>111</v>
      </c>
      <c r="J543" s="10">
        <f>(C543-VLOOKUP(H543,Riders!$A$2:$E$7777,4,FALSE))/365</f>
        <v>24.12876712328767</v>
      </c>
      <c r="K543">
        <v>20</v>
      </c>
      <c r="L543">
        <v>2</v>
      </c>
      <c r="M543">
        <v>10.439</v>
      </c>
      <c r="N543" s="29">
        <f t="shared" si="8"/>
        <v>68.972123766644316</v>
      </c>
      <c r="O543">
        <v>17.524999999999999</v>
      </c>
      <c r="P543">
        <v>15.427</v>
      </c>
      <c r="Q543">
        <v>23.463000000000001</v>
      </c>
      <c r="R543">
        <v>4.0179999999999998</v>
      </c>
      <c r="S543">
        <v>1</v>
      </c>
      <c r="T543" t="s">
        <v>1162</v>
      </c>
    </row>
    <row r="544" spans="1:20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1</v>
      </c>
      <c r="G544">
        <v>11</v>
      </c>
      <c r="H544" t="s">
        <v>211</v>
      </c>
      <c r="I544" t="s">
        <v>40</v>
      </c>
      <c r="J544" s="10">
        <f>(C544-VLOOKUP(H544,Riders!$A$2:$E$7777,4,FALSE))/365</f>
        <v>28.471232876712328</v>
      </c>
      <c r="K544">
        <v>14</v>
      </c>
      <c r="L544">
        <v>1</v>
      </c>
      <c r="M544">
        <v>10.414999999999999</v>
      </c>
      <c r="N544" s="29">
        <f t="shared" si="8"/>
        <v>69.131060969755168</v>
      </c>
      <c r="O544">
        <v>17.507000000000001</v>
      </c>
      <c r="P544">
        <v>19.873999999999999</v>
      </c>
      <c r="Q544">
        <v>25.882000000000001</v>
      </c>
      <c r="R544">
        <v>3.004</v>
      </c>
      <c r="S544">
        <v>2</v>
      </c>
      <c r="T544" t="s">
        <v>1162</v>
      </c>
    </row>
    <row r="545" spans="1:20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1</v>
      </c>
      <c r="G545">
        <v>11</v>
      </c>
      <c r="H545" t="s">
        <v>871</v>
      </c>
      <c r="I545" t="s">
        <v>26</v>
      </c>
      <c r="J545" s="10">
        <f>(C545-VLOOKUP(H545,Riders!$A$2:$E$7777,4,FALSE))/365</f>
        <v>31.797260273972604</v>
      </c>
      <c r="K545">
        <v>19</v>
      </c>
      <c r="L545">
        <v>2</v>
      </c>
      <c r="M545">
        <v>10.513999999999999</v>
      </c>
      <c r="N545" s="29">
        <f t="shared" si="8"/>
        <v>68.480121742438655</v>
      </c>
      <c r="O545">
        <v>22.780999999999999</v>
      </c>
      <c r="P545">
        <v>21.904</v>
      </c>
      <c r="Q545">
        <v>26.757999999999999</v>
      </c>
      <c r="R545">
        <v>2.427</v>
      </c>
      <c r="S545">
        <v>1</v>
      </c>
      <c r="T545" t="s">
        <v>1162</v>
      </c>
    </row>
    <row r="546" spans="1:20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1</v>
      </c>
      <c r="G546">
        <v>12</v>
      </c>
      <c r="H546" t="s">
        <v>25</v>
      </c>
      <c r="I546" t="s">
        <v>26</v>
      </c>
      <c r="J546" s="10">
        <f>(C546-VLOOKUP(H546,Riders!$A$2:$E$7777,4,FALSE))/365</f>
        <v>22.12876712328767</v>
      </c>
      <c r="K546">
        <v>15</v>
      </c>
      <c r="L546">
        <v>1</v>
      </c>
      <c r="M546">
        <v>10.177</v>
      </c>
      <c r="N546" s="29">
        <f t="shared" si="8"/>
        <v>70.747764567161255</v>
      </c>
      <c r="O546">
        <v>17.9589999999999</v>
      </c>
      <c r="P546">
        <v>19.305999999999901</v>
      </c>
      <c r="Q546">
        <v>28.891999999999999</v>
      </c>
      <c r="R546">
        <v>4.7930000000000001</v>
      </c>
      <c r="S546">
        <v>1</v>
      </c>
      <c r="T546" t="s">
        <v>1162</v>
      </c>
    </row>
    <row r="547" spans="1:20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1</v>
      </c>
      <c r="G547">
        <v>12</v>
      </c>
      <c r="H547" t="s">
        <v>169</v>
      </c>
      <c r="I547" t="s">
        <v>80</v>
      </c>
      <c r="J547" s="10">
        <f>(C547-VLOOKUP(H547,Riders!$A$2:$E$7777,4,FALSE))/365</f>
        <v>29.372602739726027</v>
      </c>
      <c r="K547">
        <v>18</v>
      </c>
      <c r="L547">
        <v>2</v>
      </c>
      <c r="M547">
        <v>10.323</v>
      </c>
      <c r="N547" s="29">
        <f t="shared" si="8"/>
        <v>69.747166521360072</v>
      </c>
      <c r="O547">
        <v>9.65</v>
      </c>
      <c r="P547">
        <v>9.4770000000000003</v>
      </c>
      <c r="Q547">
        <v>17.279</v>
      </c>
      <c r="R547">
        <v>3.9009999999999998</v>
      </c>
      <c r="S547">
        <v>2</v>
      </c>
      <c r="T547" t="s">
        <v>1162</v>
      </c>
    </row>
    <row r="548" spans="1:20">
      <c r="A548" t="s">
        <v>63</v>
      </c>
      <c r="B548">
        <v>2019</v>
      </c>
      <c r="C548" s="9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 s="10">
        <f>(C548-VLOOKUP(H548,Riders!$A$2:$E$7777,4,FALSE))/365</f>
        <v>22.671232876712327</v>
      </c>
      <c r="K548">
        <v>1</v>
      </c>
      <c r="L548">
        <v>1</v>
      </c>
      <c r="M548">
        <v>9.9239999999999995</v>
      </c>
      <c r="N548" s="29">
        <f t="shared" si="8"/>
        <v>72.551390568319235</v>
      </c>
      <c r="O548">
        <v>37.975999999999999</v>
      </c>
      <c r="P548">
        <v>38.024000000000001</v>
      </c>
      <c r="Q548">
        <v>40.878</v>
      </c>
      <c r="R548">
        <v>1.427</v>
      </c>
      <c r="S548">
        <v>1</v>
      </c>
      <c r="T548" t="s">
        <v>1162</v>
      </c>
    </row>
    <row r="549" spans="1:20">
      <c r="A549" t="s">
        <v>63</v>
      </c>
      <c r="B549">
        <v>2019</v>
      </c>
      <c r="C549" s="9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 s="10">
        <f>(C549-VLOOKUP(H549,Riders!$A$2:$E$7777,4,FALSE))/365</f>
        <v>22.12876712328767</v>
      </c>
      <c r="K549">
        <v>15</v>
      </c>
      <c r="L549">
        <v>2</v>
      </c>
      <c r="M549">
        <v>9.9479999999999897</v>
      </c>
      <c r="N549" s="29">
        <f t="shared" si="8"/>
        <v>72.376357056694886</v>
      </c>
      <c r="O549">
        <v>19.305999999999901</v>
      </c>
      <c r="P549">
        <v>19.311999999999902</v>
      </c>
      <c r="Q549">
        <v>28.443999999999999</v>
      </c>
      <c r="R549">
        <v>4.5659999999999998</v>
      </c>
      <c r="S549">
        <v>2</v>
      </c>
      <c r="T549" t="s">
        <v>1162</v>
      </c>
    </row>
    <row r="550" spans="1:20">
      <c r="A550" t="s">
        <v>63</v>
      </c>
      <c r="B550">
        <v>2019</v>
      </c>
      <c r="C550" s="9">
        <v>43778</v>
      </c>
      <c r="D550" t="s">
        <v>64</v>
      </c>
      <c r="E550" t="s">
        <v>536</v>
      </c>
      <c r="F550">
        <v>1</v>
      </c>
      <c r="G550">
        <v>2</v>
      </c>
      <c r="H550" t="s">
        <v>200</v>
      </c>
      <c r="I550" t="s">
        <v>44</v>
      </c>
      <c r="J550" s="10">
        <f>(C550-VLOOKUP(H550,Riders!$A$2:$E$7777,4,FALSE))/365</f>
        <v>24.323287671232876</v>
      </c>
      <c r="K550">
        <v>4</v>
      </c>
      <c r="L550">
        <v>1</v>
      </c>
      <c r="M550">
        <v>10.115</v>
      </c>
      <c r="N550" s="29">
        <f t="shared" si="8"/>
        <v>71.181413741967376</v>
      </c>
      <c r="O550">
        <v>31.858999999999899</v>
      </c>
      <c r="P550">
        <v>31.959</v>
      </c>
      <c r="Q550">
        <v>35.121000000000002</v>
      </c>
      <c r="R550">
        <v>1.581</v>
      </c>
      <c r="S550">
        <v>1</v>
      </c>
      <c r="T550" t="s">
        <v>1162</v>
      </c>
    </row>
    <row r="551" spans="1:20">
      <c r="A551" t="s">
        <v>63</v>
      </c>
      <c r="B551">
        <v>2019</v>
      </c>
      <c r="C551" s="9">
        <v>43778</v>
      </c>
      <c r="D551" t="s">
        <v>64</v>
      </c>
      <c r="E551" t="s">
        <v>536</v>
      </c>
      <c r="F551">
        <v>1</v>
      </c>
      <c r="G551">
        <v>2</v>
      </c>
      <c r="H551" t="s">
        <v>211</v>
      </c>
      <c r="I551" t="s">
        <v>40</v>
      </c>
      <c r="J551" s="10">
        <f>(C551-VLOOKUP(H551,Riders!$A$2:$E$7777,4,FALSE))/365</f>
        <v>28.471232876712328</v>
      </c>
      <c r="K551">
        <v>14</v>
      </c>
      <c r="L551">
        <v>2</v>
      </c>
      <c r="M551">
        <v>10.141</v>
      </c>
      <c r="N551" s="29">
        <f t="shared" si="8"/>
        <v>70.998915294349672</v>
      </c>
      <c r="O551">
        <v>19.873999999999999</v>
      </c>
      <c r="P551">
        <v>19.774000000000001</v>
      </c>
      <c r="Q551">
        <v>25.606000000000002</v>
      </c>
      <c r="R551">
        <v>2.9159999999999999</v>
      </c>
      <c r="S551">
        <v>2</v>
      </c>
      <c r="T551" t="s">
        <v>1162</v>
      </c>
    </row>
    <row r="552" spans="1:20">
      <c r="A552" t="s">
        <v>63</v>
      </c>
      <c r="B552">
        <v>2019</v>
      </c>
      <c r="C552" s="9">
        <v>43778</v>
      </c>
      <c r="D552" t="s">
        <v>64</v>
      </c>
      <c r="E552" t="s">
        <v>536</v>
      </c>
      <c r="F552">
        <v>1</v>
      </c>
      <c r="G552">
        <v>3</v>
      </c>
      <c r="H552" t="s">
        <v>21</v>
      </c>
      <c r="I552" t="s">
        <v>22</v>
      </c>
      <c r="J552" s="10">
        <f>(C552-VLOOKUP(H552,Riders!$A$2:$E$7777,4,FALSE))/365</f>
        <v>26.668493150684931</v>
      </c>
      <c r="K552">
        <v>2</v>
      </c>
      <c r="L552">
        <v>1</v>
      </c>
      <c r="M552">
        <v>10.016999999999999</v>
      </c>
      <c r="N552" s="29">
        <f t="shared" si="8"/>
        <v>71.877807726864333</v>
      </c>
      <c r="O552">
        <v>35.750999999999998</v>
      </c>
      <c r="P552">
        <v>35.768000000000001</v>
      </c>
      <c r="Q552">
        <v>38.628</v>
      </c>
      <c r="R552">
        <v>1.43</v>
      </c>
      <c r="S552">
        <v>1</v>
      </c>
      <c r="T552" t="s">
        <v>1162</v>
      </c>
    </row>
    <row r="553" spans="1:20">
      <c r="A553" t="s">
        <v>63</v>
      </c>
      <c r="B553">
        <v>2019</v>
      </c>
      <c r="C553" s="9">
        <v>43778</v>
      </c>
      <c r="D553" t="s">
        <v>64</v>
      </c>
      <c r="E553" t="s">
        <v>536</v>
      </c>
      <c r="F553">
        <v>1</v>
      </c>
      <c r="G553">
        <v>3</v>
      </c>
      <c r="H553" t="s">
        <v>172</v>
      </c>
      <c r="I553" t="s">
        <v>35</v>
      </c>
      <c r="J553" s="10">
        <f>(C553-VLOOKUP(H553,Riders!$A$2:$E$7777,4,FALSE))/365</f>
        <v>29.5013698630137</v>
      </c>
      <c r="K553">
        <v>13</v>
      </c>
      <c r="L553">
        <v>2</v>
      </c>
      <c r="M553">
        <v>13.920999999999999</v>
      </c>
      <c r="N553" s="29">
        <f t="shared" si="8"/>
        <v>51.720422383449467</v>
      </c>
      <c r="O553">
        <v>17.405000000000001</v>
      </c>
      <c r="P553">
        <v>17.401</v>
      </c>
      <c r="Q553">
        <v>23.695</v>
      </c>
      <c r="R553">
        <v>3.1469999999999998</v>
      </c>
      <c r="S553">
        <v>2</v>
      </c>
      <c r="T553" t="s">
        <v>1162</v>
      </c>
    </row>
    <row r="554" spans="1:20">
      <c r="A554" t="s">
        <v>63</v>
      </c>
      <c r="B554">
        <v>2019</v>
      </c>
      <c r="C554" s="9">
        <v>43778</v>
      </c>
      <c r="D554" t="s">
        <v>64</v>
      </c>
      <c r="E554" t="s">
        <v>536</v>
      </c>
      <c r="F554">
        <v>1</v>
      </c>
      <c r="G554">
        <v>4</v>
      </c>
      <c r="H554" t="s">
        <v>255</v>
      </c>
      <c r="I554" t="s">
        <v>30</v>
      </c>
      <c r="J554" s="10">
        <f>(C554-VLOOKUP(H554,Riders!$A$2:$E$7777,4,FALSE))/365</f>
        <v>29.86849315068493</v>
      </c>
      <c r="K554">
        <v>3</v>
      </c>
      <c r="L554">
        <v>1</v>
      </c>
      <c r="M554">
        <v>10.257999999999999</v>
      </c>
      <c r="N554" s="29">
        <f t="shared" si="8"/>
        <v>70.189120686293634</v>
      </c>
      <c r="O554">
        <v>23.119</v>
      </c>
      <c r="P554">
        <v>23.808</v>
      </c>
      <c r="Q554">
        <v>29.33</v>
      </c>
      <c r="R554">
        <v>2.7610000000000001</v>
      </c>
      <c r="S554">
        <v>1</v>
      </c>
      <c r="T554" t="s">
        <v>1162</v>
      </c>
    </row>
    <row r="555" spans="1:20">
      <c r="A555" t="s">
        <v>63</v>
      </c>
      <c r="B555">
        <v>2019</v>
      </c>
      <c r="C555" s="9">
        <v>43778</v>
      </c>
      <c r="D555" t="s">
        <v>64</v>
      </c>
      <c r="E555" t="s">
        <v>536</v>
      </c>
      <c r="F555">
        <v>1</v>
      </c>
      <c r="G555">
        <v>4</v>
      </c>
      <c r="H555" t="s">
        <v>237</v>
      </c>
      <c r="I555" t="s">
        <v>196</v>
      </c>
      <c r="J555" s="10">
        <f>(C555-VLOOKUP(H555,Riders!$A$2:$E$7777,4,FALSE))/365</f>
        <v>32.147945205479452</v>
      </c>
      <c r="K555">
        <v>12</v>
      </c>
      <c r="L555">
        <v>2</v>
      </c>
      <c r="M555">
        <v>10.329999999999901</v>
      </c>
      <c r="N555" s="29">
        <f t="shared" si="8"/>
        <v>69.699903194579562</v>
      </c>
      <c r="O555">
        <v>15.279</v>
      </c>
      <c r="P555">
        <v>14.837</v>
      </c>
      <c r="Q555">
        <v>22.577000000000002</v>
      </c>
      <c r="R555">
        <v>3.87</v>
      </c>
      <c r="S555">
        <v>2</v>
      </c>
      <c r="T555" t="s">
        <v>1162</v>
      </c>
    </row>
    <row r="556" spans="1:20">
      <c r="A556" t="s">
        <v>63</v>
      </c>
      <c r="B556">
        <v>2019</v>
      </c>
      <c r="C556" s="9">
        <v>43778</v>
      </c>
      <c r="D556" t="s">
        <v>64</v>
      </c>
      <c r="E556" t="s">
        <v>536</v>
      </c>
      <c r="F556">
        <v>1</v>
      </c>
      <c r="G556">
        <v>5</v>
      </c>
      <c r="H556" t="s">
        <v>106</v>
      </c>
      <c r="I556" t="s">
        <v>107</v>
      </c>
      <c r="J556" s="10">
        <f>(C556-VLOOKUP(H556,Riders!$A$2:$E$7777,4,FALSE))/365</f>
        <v>26.073972602739726</v>
      </c>
      <c r="K556">
        <v>8</v>
      </c>
      <c r="L556">
        <v>1</v>
      </c>
      <c r="M556">
        <v>10.169</v>
      </c>
      <c r="N556" s="29">
        <f t="shared" si="8"/>
        <v>70.803422165404655</v>
      </c>
      <c r="O556">
        <v>23.954000000000001</v>
      </c>
      <c r="P556">
        <v>25.384999999999899</v>
      </c>
      <c r="Q556">
        <v>31.760999999999999</v>
      </c>
      <c r="R556">
        <v>3.1880000000000002</v>
      </c>
      <c r="S556">
        <v>1</v>
      </c>
      <c r="T556" t="s">
        <v>1162</v>
      </c>
    </row>
    <row r="557" spans="1:20">
      <c r="A557" t="s">
        <v>63</v>
      </c>
      <c r="B557">
        <v>2019</v>
      </c>
      <c r="C557" s="9">
        <v>43778</v>
      </c>
      <c r="D557" t="s">
        <v>64</v>
      </c>
      <c r="E557" t="s">
        <v>536</v>
      </c>
      <c r="F557">
        <v>1</v>
      </c>
      <c r="G557">
        <v>5</v>
      </c>
      <c r="H557" t="s">
        <v>95</v>
      </c>
      <c r="I557" t="s">
        <v>28</v>
      </c>
      <c r="J557" s="10">
        <f>(C557-VLOOKUP(H557,Riders!$A$2:$E$7777,4,FALSE))/365</f>
        <v>27.789041095890411</v>
      </c>
      <c r="K557">
        <v>9</v>
      </c>
      <c r="L557">
        <v>2</v>
      </c>
      <c r="M557">
        <v>10.183</v>
      </c>
      <c r="N557" s="29">
        <f t="shared" si="8"/>
        <v>70.706078758715506</v>
      </c>
      <c r="O557">
        <v>21.562999999999999</v>
      </c>
      <c r="P557">
        <v>20.923999999999999</v>
      </c>
      <c r="Q557">
        <v>27.454000000000001</v>
      </c>
      <c r="R557">
        <v>3.2650000000000001</v>
      </c>
      <c r="S557">
        <v>2</v>
      </c>
      <c r="T557" t="s">
        <v>1162</v>
      </c>
    </row>
    <row r="558" spans="1:20">
      <c r="A558" t="s">
        <v>63</v>
      </c>
      <c r="B558">
        <v>2019</v>
      </c>
      <c r="C558" s="9">
        <v>43778</v>
      </c>
      <c r="D558" t="s">
        <v>64</v>
      </c>
      <c r="E558" t="s">
        <v>536</v>
      </c>
      <c r="F558">
        <v>1</v>
      </c>
      <c r="G558">
        <v>6</v>
      </c>
      <c r="H558" t="s">
        <v>195</v>
      </c>
      <c r="I558" t="s">
        <v>196</v>
      </c>
      <c r="J558" s="10">
        <f>(C558-VLOOKUP(H558,Riders!$A$2:$E$7777,4,FALSE))/365</f>
        <v>33.654794520547945</v>
      </c>
      <c r="K558">
        <v>5</v>
      </c>
      <c r="L558">
        <v>1</v>
      </c>
      <c r="M558">
        <v>10.358000000000001</v>
      </c>
      <c r="N558" s="29">
        <f t="shared" si="8"/>
        <v>69.511488704383083</v>
      </c>
      <c r="O558">
        <v>25.233999999999899</v>
      </c>
      <c r="P558">
        <v>25.806999999999999</v>
      </c>
      <c r="Q558">
        <v>30.609000000000002</v>
      </c>
      <c r="R558">
        <v>2.4009999999999998</v>
      </c>
      <c r="S558">
        <v>1</v>
      </c>
      <c r="T558" t="s">
        <v>1162</v>
      </c>
    </row>
    <row r="559" spans="1:20">
      <c r="A559" t="s">
        <v>63</v>
      </c>
      <c r="B559">
        <v>2019</v>
      </c>
      <c r="C559" s="9">
        <v>43778</v>
      </c>
      <c r="D559" t="s">
        <v>64</v>
      </c>
      <c r="E559" t="s">
        <v>536</v>
      </c>
      <c r="F559">
        <v>1</v>
      </c>
      <c r="G559">
        <v>6</v>
      </c>
      <c r="H559" t="s">
        <v>99</v>
      </c>
      <c r="I559" t="s">
        <v>100</v>
      </c>
      <c r="J559" s="10">
        <f>(C559-VLOOKUP(H559,Riders!$A$2:$E$7777,4,FALSE))/365</f>
        <v>20.578082191780823</v>
      </c>
      <c r="K559">
        <v>11</v>
      </c>
      <c r="L559">
        <v>2</v>
      </c>
      <c r="M559">
        <v>10.358000000000001</v>
      </c>
      <c r="N559" s="29">
        <f t="shared" si="8"/>
        <v>69.511488704383083</v>
      </c>
      <c r="O559">
        <v>14.615</v>
      </c>
      <c r="P559">
        <v>13.369</v>
      </c>
      <c r="Q559">
        <v>24.745000000000001</v>
      </c>
      <c r="R559">
        <v>5.6879999999999997</v>
      </c>
      <c r="S559">
        <v>2</v>
      </c>
      <c r="T559" t="s">
        <v>1162</v>
      </c>
    </row>
    <row r="560" spans="1:20">
      <c r="A560" t="s">
        <v>63</v>
      </c>
      <c r="B560">
        <v>2019</v>
      </c>
      <c r="C560" s="9">
        <v>43778</v>
      </c>
      <c r="D560" t="s">
        <v>64</v>
      </c>
      <c r="E560" t="s">
        <v>536</v>
      </c>
      <c r="F560">
        <v>1</v>
      </c>
      <c r="G560">
        <v>7</v>
      </c>
      <c r="H560" t="s">
        <v>141</v>
      </c>
      <c r="I560" t="s">
        <v>93</v>
      </c>
      <c r="J560" s="10">
        <f>(C560-VLOOKUP(H560,Riders!$A$2:$E$7777,4,FALSE))/365</f>
        <v>24.602739726027398</v>
      </c>
      <c r="K560">
        <v>6</v>
      </c>
      <c r="L560">
        <v>1</v>
      </c>
      <c r="M560">
        <v>10.268000000000001</v>
      </c>
      <c r="N560" s="29">
        <f t="shared" si="8"/>
        <v>70.120763537202961</v>
      </c>
      <c r="O560">
        <v>18.125</v>
      </c>
      <c r="P560">
        <v>22.134999999999899</v>
      </c>
      <c r="Q560">
        <v>27.902999999999999</v>
      </c>
      <c r="R560">
        <v>2.8839999999999999</v>
      </c>
      <c r="S560">
        <v>2</v>
      </c>
      <c r="T560" t="s">
        <v>1162</v>
      </c>
    </row>
    <row r="561" spans="1:20">
      <c r="A561" t="s">
        <v>63</v>
      </c>
      <c r="B561">
        <v>2019</v>
      </c>
      <c r="C561" s="9">
        <v>43778</v>
      </c>
      <c r="D561" t="s">
        <v>64</v>
      </c>
      <c r="E561" t="s">
        <v>536</v>
      </c>
      <c r="F561">
        <v>1</v>
      </c>
      <c r="G561">
        <v>7</v>
      </c>
      <c r="H561" t="s">
        <v>198</v>
      </c>
      <c r="I561" t="s">
        <v>226</v>
      </c>
      <c r="J561" s="10">
        <f>(C561-VLOOKUP(H561,Riders!$A$2:$E$7777,4,FALSE))/365</f>
        <v>26.923287671232877</v>
      </c>
      <c r="K561">
        <v>10</v>
      </c>
      <c r="L561">
        <v>2</v>
      </c>
      <c r="M561">
        <v>10.348000000000001</v>
      </c>
      <c r="N561" s="29">
        <f t="shared" si="8"/>
        <v>69.578662543486658</v>
      </c>
      <c r="O561">
        <v>33.417999999999999</v>
      </c>
      <c r="P561">
        <v>32.253</v>
      </c>
      <c r="Q561">
        <v>36.069000000000003</v>
      </c>
      <c r="R561">
        <v>1.9079999999999999</v>
      </c>
      <c r="S561">
        <v>1</v>
      </c>
      <c r="T561" t="s">
        <v>1162</v>
      </c>
    </row>
    <row r="562" spans="1:20">
      <c r="A562" t="s">
        <v>63</v>
      </c>
      <c r="B562">
        <v>2019</v>
      </c>
      <c r="C562" s="9">
        <v>43778</v>
      </c>
      <c r="D562" t="s">
        <v>64</v>
      </c>
      <c r="E562" t="s">
        <v>536</v>
      </c>
      <c r="F562">
        <v>1</v>
      </c>
      <c r="G562">
        <v>8</v>
      </c>
      <c r="H562" t="s">
        <v>190</v>
      </c>
      <c r="I562" t="s">
        <v>111</v>
      </c>
      <c r="J562" s="10">
        <f>(C562-VLOOKUP(H562,Riders!$A$2:$E$7777,4,FALSE))/365</f>
        <v>31.652054794520549</v>
      </c>
      <c r="K562">
        <v>7</v>
      </c>
      <c r="L562">
        <v>1</v>
      </c>
      <c r="M562">
        <v>10.234999999999999</v>
      </c>
      <c r="N562" s="29">
        <f t="shared" si="8"/>
        <v>70.346849047386428</v>
      </c>
      <c r="O562">
        <v>22.718</v>
      </c>
      <c r="P562">
        <v>23.876999999999999</v>
      </c>
      <c r="Q562">
        <v>30.931000000000001</v>
      </c>
      <c r="R562">
        <v>3.5270000000000001</v>
      </c>
      <c r="S562">
        <v>1</v>
      </c>
      <c r="T562" t="s">
        <v>1162</v>
      </c>
    </row>
    <row r="563" spans="1:20">
      <c r="A563" t="s">
        <v>63</v>
      </c>
      <c r="B563">
        <v>2019</v>
      </c>
      <c r="C563" s="9">
        <v>43778</v>
      </c>
      <c r="D563" t="s">
        <v>64</v>
      </c>
      <c r="E563" t="s">
        <v>536</v>
      </c>
      <c r="F563">
        <v>1</v>
      </c>
      <c r="G563">
        <v>8</v>
      </c>
      <c r="H563" t="s">
        <v>91</v>
      </c>
      <c r="I563" t="s">
        <v>896</v>
      </c>
      <c r="J563" s="10">
        <f>(C563-VLOOKUP(H563,Riders!$A$2:$E$7777,4,FALSE))/365</f>
        <v>23.969863013698632</v>
      </c>
      <c r="K563">
        <v>16</v>
      </c>
      <c r="L563">
        <v>2</v>
      </c>
      <c r="M563">
        <v>10.247</v>
      </c>
      <c r="N563" s="29">
        <f t="shared" si="8"/>
        <v>70.264467649068024</v>
      </c>
      <c r="O563">
        <v>15.649999999999901</v>
      </c>
      <c r="P563">
        <v>15.182</v>
      </c>
      <c r="Q563">
        <v>23.474</v>
      </c>
      <c r="R563">
        <v>4.1459999999999999</v>
      </c>
      <c r="S563">
        <v>2</v>
      </c>
      <c r="T563" t="s">
        <v>1162</v>
      </c>
    </row>
    <row r="564" spans="1:20">
      <c r="A564" t="s">
        <v>63</v>
      </c>
      <c r="B564">
        <v>2019</v>
      </c>
      <c r="C564" s="9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 s="10">
        <f>(C564-VLOOKUP(H564,Riders!$A$2:$E$7777,4,FALSE))/365</f>
        <v>22.671232876712327</v>
      </c>
      <c r="K564">
        <v>1</v>
      </c>
      <c r="L564">
        <v>1</v>
      </c>
      <c r="M564">
        <v>10.497</v>
      </c>
      <c r="N564" s="29">
        <f t="shared" si="8"/>
        <v>68.591026007430699</v>
      </c>
      <c r="O564">
        <v>38.024000000000001</v>
      </c>
      <c r="P564">
        <v>38.090000000000003</v>
      </c>
      <c r="Q564">
        <v>40.932000000000002</v>
      </c>
      <c r="R564">
        <v>1.421</v>
      </c>
      <c r="S564">
        <v>1</v>
      </c>
      <c r="T564" t="s">
        <v>1162</v>
      </c>
    </row>
    <row r="565" spans="1:20">
      <c r="A565" t="s">
        <v>63</v>
      </c>
      <c r="B565">
        <v>2019</v>
      </c>
      <c r="C565" s="9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 s="10">
        <f>(C565-VLOOKUP(H565,Riders!$A$2:$E$7777,4,FALSE))/365</f>
        <v>31.652054794520549</v>
      </c>
      <c r="K565">
        <v>7</v>
      </c>
      <c r="L565">
        <v>2</v>
      </c>
      <c r="M565">
        <v>10.583</v>
      </c>
      <c r="N565" s="29">
        <f t="shared" si="8"/>
        <v>68.033638854767077</v>
      </c>
      <c r="O565">
        <v>23.876999999999999</v>
      </c>
      <c r="P565">
        <v>23.798999999999999</v>
      </c>
      <c r="Q565">
        <v>30.600999999999999</v>
      </c>
      <c r="R565">
        <v>3.4009999999999998</v>
      </c>
      <c r="S565">
        <v>2</v>
      </c>
      <c r="T565" t="s">
        <v>1162</v>
      </c>
    </row>
    <row r="566" spans="1:20">
      <c r="A566" t="s">
        <v>63</v>
      </c>
      <c r="B566">
        <v>2019</v>
      </c>
      <c r="C566" s="9">
        <v>43778</v>
      </c>
      <c r="D566" t="s">
        <v>64</v>
      </c>
      <c r="E566" t="s">
        <v>537</v>
      </c>
      <c r="F566">
        <v>1</v>
      </c>
      <c r="G566">
        <v>2</v>
      </c>
      <c r="H566" t="s">
        <v>200</v>
      </c>
      <c r="I566" t="s">
        <v>44</v>
      </c>
      <c r="J566" s="10">
        <f>(C566-VLOOKUP(H566,Riders!$A$2:$E$7777,4,FALSE))/365</f>
        <v>24.323287671232876</v>
      </c>
      <c r="K566">
        <v>4</v>
      </c>
      <c r="L566">
        <v>1</v>
      </c>
      <c r="M566">
        <v>10.071999999999999</v>
      </c>
      <c r="N566" s="29">
        <f t="shared" si="8"/>
        <v>71.485305798252583</v>
      </c>
      <c r="O566">
        <v>31.959</v>
      </c>
      <c r="P566">
        <v>32.100999999999999</v>
      </c>
      <c r="Q566">
        <v>35.232999999999997</v>
      </c>
      <c r="R566">
        <v>1.5660000000000001</v>
      </c>
      <c r="S566">
        <v>1</v>
      </c>
      <c r="T566" t="s">
        <v>1162</v>
      </c>
    </row>
    <row r="567" spans="1:20">
      <c r="A567" t="s">
        <v>63</v>
      </c>
      <c r="B567">
        <v>2019</v>
      </c>
      <c r="C567" s="9">
        <v>43778</v>
      </c>
      <c r="D567" t="s">
        <v>64</v>
      </c>
      <c r="E567" t="s">
        <v>537</v>
      </c>
      <c r="F567">
        <v>1</v>
      </c>
      <c r="G567">
        <v>2</v>
      </c>
      <c r="H567" t="s">
        <v>141</v>
      </c>
      <c r="I567" t="s">
        <v>93</v>
      </c>
      <c r="J567" s="10">
        <f>(C567-VLOOKUP(H567,Riders!$A$2:$E$7777,4,FALSE))/365</f>
        <v>24.602739726027398</v>
      </c>
      <c r="K567">
        <v>6</v>
      </c>
      <c r="L567">
        <v>2</v>
      </c>
      <c r="M567">
        <v>10.095999999999901</v>
      </c>
      <c r="N567" s="29">
        <f t="shared" si="8"/>
        <v>71.315372424723364</v>
      </c>
      <c r="O567">
        <v>22.134999999999899</v>
      </c>
      <c r="P567">
        <v>21.963999999999999</v>
      </c>
      <c r="Q567">
        <v>27.53</v>
      </c>
      <c r="R567">
        <v>2.7829999999999999</v>
      </c>
      <c r="S567">
        <v>2</v>
      </c>
      <c r="T567" t="s">
        <v>1162</v>
      </c>
    </row>
    <row r="568" spans="1:20">
      <c r="A568" t="s">
        <v>63</v>
      </c>
      <c r="B568">
        <v>2019</v>
      </c>
      <c r="C568" s="9">
        <v>43778</v>
      </c>
      <c r="D568" t="s">
        <v>64</v>
      </c>
      <c r="E568" t="s">
        <v>537</v>
      </c>
      <c r="F568">
        <v>1</v>
      </c>
      <c r="G568">
        <v>3</v>
      </c>
      <c r="H568" t="s">
        <v>21</v>
      </c>
      <c r="I568" t="s">
        <v>22</v>
      </c>
      <c r="J568" s="10">
        <f>(C568-VLOOKUP(H568,Riders!$A$2:$E$7777,4,FALSE))/365</f>
        <v>26.668493150684931</v>
      </c>
      <c r="K568">
        <v>2</v>
      </c>
      <c r="L568">
        <v>1</v>
      </c>
      <c r="M568">
        <v>9.8379999999999992</v>
      </c>
      <c r="N568" s="29">
        <f t="shared" si="8"/>
        <v>73.185606830656639</v>
      </c>
      <c r="O568">
        <v>35.768000000000001</v>
      </c>
      <c r="P568">
        <v>35.863999999999997</v>
      </c>
      <c r="Q568">
        <v>38.706000000000003</v>
      </c>
      <c r="R568">
        <v>1.421</v>
      </c>
      <c r="S568">
        <v>1</v>
      </c>
      <c r="T568" t="s">
        <v>1162</v>
      </c>
    </row>
    <row r="569" spans="1:20">
      <c r="A569" t="s">
        <v>63</v>
      </c>
      <c r="B569">
        <v>2019</v>
      </c>
      <c r="C569" s="9">
        <v>43778</v>
      </c>
      <c r="D569" t="s">
        <v>64</v>
      </c>
      <c r="E569" t="s">
        <v>537</v>
      </c>
      <c r="F569">
        <v>1</v>
      </c>
      <c r="G569">
        <v>3</v>
      </c>
      <c r="H569" t="s">
        <v>195</v>
      </c>
      <c r="I569" t="s">
        <v>196</v>
      </c>
      <c r="J569" s="10">
        <f>(C569-VLOOKUP(H569,Riders!$A$2:$E$7777,4,FALSE))/365</f>
        <v>33.654794520547945</v>
      </c>
      <c r="K569">
        <v>5</v>
      </c>
      <c r="L569">
        <v>2</v>
      </c>
      <c r="M569">
        <v>12.4889999999999</v>
      </c>
      <c r="N569" s="29">
        <f t="shared" si="8"/>
        <v>57.650732644727825</v>
      </c>
      <c r="O569">
        <v>25.806999999999999</v>
      </c>
      <c r="P569">
        <v>25.696999999999999</v>
      </c>
      <c r="Q569">
        <v>30.390999999999998</v>
      </c>
      <c r="R569">
        <v>2.347</v>
      </c>
      <c r="S569">
        <v>2</v>
      </c>
      <c r="T569" t="s">
        <v>1162</v>
      </c>
    </row>
    <row r="570" spans="1:20">
      <c r="A570" t="s">
        <v>63</v>
      </c>
      <c r="B570">
        <v>2019</v>
      </c>
      <c r="C570" s="9">
        <v>43778</v>
      </c>
      <c r="D570" t="s">
        <v>64</v>
      </c>
      <c r="E570" t="s">
        <v>537</v>
      </c>
      <c r="F570">
        <v>1</v>
      </c>
      <c r="G570">
        <v>4</v>
      </c>
      <c r="H570" t="s">
        <v>255</v>
      </c>
      <c r="I570" t="s">
        <v>30</v>
      </c>
      <c r="J570" s="10">
        <f>(C570-VLOOKUP(H570,Riders!$A$2:$E$7777,4,FALSE))/365</f>
        <v>29.86849315068493</v>
      </c>
      <c r="K570">
        <v>3</v>
      </c>
      <c r="L570">
        <v>1</v>
      </c>
      <c r="M570">
        <v>10.114000000000001</v>
      </c>
      <c r="N570" s="29">
        <f t="shared" si="8"/>
        <v>71.188451651176578</v>
      </c>
      <c r="O570">
        <v>23.808</v>
      </c>
      <c r="P570">
        <v>25.256</v>
      </c>
      <c r="Q570">
        <v>30.484000000000002</v>
      </c>
      <c r="R570">
        <v>2.6139999999999999</v>
      </c>
      <c r="S570">
        <v>2</v>
      </c>
      <c r="T570" t="s">
        <v>1162</v>
      </c>
    </row>
    <row r="571" spans="1:20">
      <c r="A571" t="s">
        <v>63</v>
      </c>
      <c r="B571">
        <v>2019</v>
      </c>
      <c r="C571" s="9">
        <v>43778</v>
      </c>
      <c r="D571" t="s">
        <v>64</v>
      </c>
      <c r="E571" t="s">
        <v>537</v>
      </c>
      <c r="F571">
        <v>1</v>
      </c>
      <c r="G571">
        <v>4</v>
      </c>
      <c r="H571" t="s">
        <v>106</v>
      </c>
      <c r="I571" t="s">
        <v>107</v>
      </c>
      <c r="J571" s="10">
        <f>(C571-VLOOKUP(H571,Riders!$A$2:$E$7777,4,FALSE))/365</f>
        <v>26.073972602739726</v>
      </c>
      <c r="K571">
        <v>8</v>
      </c>
      <c r="L571">
        <v>2</v>
      </c>
      <c r="M571">
        <v>10.42</v>
      </c>
      <c r="N571" s="29">
        <f t="shared" si="8"/>
        <v>69.097888675623807</v>
      </c>
      <c r="O571">
        <v>25.384999999999899</v>
      </c>
      <c r="P571">
        <v>24.306999999999999</v>
      </c>
      <c r="Q571">
        <v>30.222999999999999</v>
      </c>
      <c r="R571">
        <v>2.9580000000000002</v>
      </c>
      <c r="S571">
        <v>1</v>
      </c>
      <c r="T571" t="s">
        <v>1162</v>
      </c>
    </row>
    <row r="572" spans="1:20">
      <c r="A572" t="s">
        <v>63</v>
      </c>
      <c r="B572">
        <v>2019</v>
      </c>
      <c r="C572" s="9">
        <v>43778</v>
      </c>
      <c r="D572" t="s">
        <v>64</v>
      </c>
      <c r="E572" t="s">
        <v>537</v>
      </c>
      <c r="F572">
        <v>2</v>
      </c>
      <c r="G572">
        <v>1</v>
      </c>
      <c r="H572" t="s">
        <v>90</v>
      </c>
      <c r="I572" t="s">
        <v>22</v>
      </c>
      <c r="J572" s="10">
        <f>(C572-VLOOKUP(H572,Riders!$A$2:$E$7777,4,FALSE))/365</f>
        <v>22.671232876712327</v>
      </c>
      <c r="K572">
        <v>1</v>
      </c>
      <c r="L572">
        <v>1</v>
      </c>
      <c r="M572">
        <v>10.077</v>
      </c>
      <c r="N572" s="29">
        <f t="shared" si="8"/>
        <v>71.449836260791898</v>
      </c>
      <c r="O572">
        <v>38.090000000000003</v>
      </c>
      <c r="P572">
        <v>38.149000000000001</v>
      </c>
      <c r="Q572">
        <v>40.981000000000002</v>
      </c>
      <c r="R572">
        <v>1.4159999999999999</v>
      </c>
      <c r="S572">
        <v>1</v>
      </c>
      <c r="T572" t="s">
        <v>1162</v>
      </c>
    </row>
    <row r="573" spans="1:20">
      <c r="A573" t="s">
        <v>63</v>
      </c>
      <c r="B573">
        <v>2019</v>
      </c>
      <c r="C573" s="9">
        <v>43778</v>
      </c>
      <c r="D573" t="s">
        <v>64</v>
      </c>
      <c r="E573" t="s">
        <v>537</v>
      </c>
      <c r="F573">
        <v>2</v>
      </c>
      <c r="G573">
        <v>1</v>
      </c>
      <c r="H573" t="s">
        <v>190</v>
      </c>
      <c r="I573" t="s">
        <v>111</v>
      </c>
      <c r="J573" s="10">
        <f>(C573-VLOOKUP(H573,Riders!$A$2:$E$7777,4,FALSE))/365</f>
        <v>31.652054794520549</v>
      </c>
      <c r="K573">
        <v>7</v>
      </c>
      <c r="L573">
        <v>2</v>
      </c>
      <c r="M573">
        <v>10.220000000000001</v>
      </c>
      <c r="N573" s="29">
        <f t="shared" si="8"/>
        <v>70.450097847358123</v>
      </c>
      <c r="O573">
        <v>23.798999999999999</v>
      </c>
      <c r="P573">
        <v>23.733000000000001</v>
      </c>
      <c r="Q573">
        <v>30.321000000000002</v>
      </c>
      <c r="R573">
        <v>3.294</v>
      </c>
      <c r="S573">
        <v>2</v>
      </c>
      <c r="T573" t="s">
        <v>1162</v>
      </c>
    </row>
    <row r="574" spans="1:20">
      <c r="A574" t="s">
        <v>63</v>
      </c>
      <c r="B574">
        <v>2019</v>
      </c>
      <c r="C574" s="9">
        <v>43778</v>
      </c>
      <c r="D574" t="s">
        <v>64</v>
      </c>
      <c r="E574" t="s">
        <v>537</v>
      </c>
      <c r="F574">
        <v>2</v>
      </c>
      <c r="G574">
        <v>2</v>
      </c>
      <c r="H574" t="s">
        <v>200</v>
      </c>
      <c r="I574" t="s">
        <v>44</v>
      </c>
      <c r="J574" s="10">
        <f>(C574-VLOOKUP(H574,Riders!$A$2:$E$7777,4,FALSE))/365</f>
        <v>24.323287671232876</v>
      </c>
      <c r="K574">
        <v>4</v>
      </c>
      <c r="L574">
        <v>1</v>
      </c>
      <c r="M574">
        <v>10.16</v>
      </c>
      <c r="N574" s="29">
        <f t="shared" si="8"/>
        <v>70.866141732283467</v>
      </c>
      <c r="O574">
        <v>32.100999999999999</v>
      </c>
      <c r="P574">
        <v>32.226999999999997</v>
      </c>
      <c r="Q574">
        <v>35.332999999999998</v>
      </c>
      <c r="R574">
        <v>1.5529999999999999</v>
      </c>
      <c r="S574">
        <v>1</v>
      </c>
      <c r="T574" t="s">
        <v>1162</v>
      </c>
    </row>
    <row r="575" spans="1:20">
      <c r="A575" t="s">
        <v>63</v>
      </c>
      <c r="B575">
        <v>2019</v>
      </c>
      <c r="C575" s="9">
        <v>43778</v>
      </c>
      <c r="D575" t="s">
        <v>64</v>
      </c>
      <c r="E575" t="s">
        <v>537</v>
      </c>
      <c r="F575">
        <v>2</v>
      </c>
      <c r="G575">
        <v>2</v>
      </c>
      <c r="H575" t="s">
        <v>141</v>
      </c>
      <c r="I575" t="s">
        <v>93</v>
      </c>
      <c r="J575" s="10">
        <f>(C575-VLOOKUP(H575,Riders!$A$2:$E$7777,4,FALSE))/365</f>
        <v>24.602739726027398</v>
      </c>
      <c r="K575">
        <v>6</v>
      </c>
      <c r="L575">
        <v>2</v>
      </c>
      <c r="M575">
        <v>10.313000000000001</v>
      </c>
      <c r="N575" s="29">
        <f t="shared" si="8"/>
        <v>69.814796858334134</v>
      </c>
      <c r="O575">
        <v>21.963999999999999</v>
      </c>
      <c r="P575">
        <v>21.82</v>
      </c>
      <c r="Q575">
        <v>27.213999999999999</v>
      </c>
      <c r="R575">
        <v>2.6970000000000001</v>
      </c>
      <c r="S575">
        <v>2</v>
      </c>
      <c r="T575" t="s">
        <v>1162</v>
      </c>
    </row>
    <row r="576" spans="1:20">
      <c r="A576" t="s">
        <v>63</v>
      </c>
      <c r="B576">
        <v>2019</v>
      </c>
      <c r="C576" s="9">
        <v>43778</v>
      </c>
      <c r="D576" t="s">
        <v>64</v>
      </c>
      <c r="E576" t="s">
        <v>537</v>
      </c>
      <c r="F576">
        <v>2</v>
      </c>
      <c r="G576">
        <v>3</v>
      </c>
      <c r="H576" t="s">
        <v>21</v>
      </c>
      <c r="I576" t="s">
        <v>22</v>
      </c>
      <c r="J576" s="10">
        <f>(C576-VLOOKUP(H576,Riders!$A$2:$E$7777,4,FALSE))/365</f>
        <v>26.668493150684931</v>
      </c>
      <c r="K576">
        <v>2</v>
      </c>
      <c r="L576">
        <v>1</v>
      </c>
      <c r="M576">
        <v>10.089</v>
      </c>
      <c r="N576" s="29">
        <f t="shared" si="8"/>
        <v>71.364852809991078</v>
      </c>
      <c r="O576">
        <v>35.863999999999997</v>
      </c>
      <c r="P576">
        <v>35.954000000000001</v>
      </c>
      <c r="Q576">
        <v>38.777999999999999</v>
      </c>
      <c r="R576">
        <v>1.4119999999999999</v>
      </c>
      <c r="S576">
        <v>1</v>
      </c>
      <c r="T576" t="s">
        <v>1162</v>
      </c>
    </row>
    <row r="577" spans="1:20">
      <c r="A577" t="s">
        <v>63</v>
      </c>
      <c r="B577">
        <v>2019</v>
      </c>
      <c r="C577" s="9">
        <v>43778</v>
      </c>
      <c r="D577" t="s">
        <v>64</v>
      </c>
      <c r="E577" t="s">
        <v>537</v>
      </c>
      <c r="F577">
        <v>2</v>
      </c>
      <c r="G577">
        <v>3</v>
      </c>
      <c r="H577" t="s">
        <v>195</v>
      </c>
      <c r="I577" t="s">
        <v>196</v>
      </c>
      <c r="J577" s="10">
        <f>(C577-VLOOKUP(H577,Riders!$A$2:$E$7777,4,FALSE))/365</f>
        <v>33.654794520547945</v>
      </c>
      <c r="K577">
        <v>5</v>
      </c>
      <c r="L577">
        <v>2</v>
      </c>
      <c r="M577">
        <v>10.103</v>
      </c>
      <c r="N577" s="29">
        <f t="shared" si="8"/>
        <v>71.265960605760668</v>
      </c>
      <c r="O577">
        <v>25.696999999999999</v>
      </c>
      <c r="P577">
        <v>25.597000000000001</v>
      </c>
      <c r="Q577">
        <v>30.195</v>
      </c>
      <c r="R577">
        <v>2.2989999999999999</v>
      </c>
      <c r="S577">
        <v>2</v>
      </c>
      <c r="T577" t="s">
        <v>1162</v>
      </c>
    </row>
    <row r="578" spans="1:20">
      <c r="A578" t="s">
        <v>63</v>
      </c>
      <c r="B578">
        <v>2019</v>
      </c>
      <c r="C578" s="9">
        <v>43778</v>
      </c>
      <c r="D578" t="s">
        <v>64</v>
      </c>
      <c r="E578" t="s">
        <v>537</v>
      </c>
      <c r="F578">
        <v>2</v>
      </c>
      <c r="G578">
        <v>4</v>
      </c>
      <c r="H578" t="s">
        <v>255</v>
      </c>
      <c r="I578" t="s">
        <v>30</v>
      </c>
      <c r="J578" s="10">
        <f>(C578-VLOOKUP(H578,Riders!$A$2:$E$7777,4,FALSE))/365</f>
        <v>29.86849315068493</v>
      </c>
      <c r="K578">
        <v>3</v>
      </c>
      <c r="L578">
        <v>1</v>
      </c>
      <c r="M578">
        <v>10.005000000000001</v>
      </c>
      <c r="N578" s="29">
        <f t="shared" si="8"/>
        <v>71.964017991004496</v>
      </c>
      <c r="O578">
        <v>25.256</v>
      </c>
      <c r="P578">
        <v>26.300999999999998</v>
      </c>
      <c r="Q578">
        <v>31.295000000000002</v>
      </c>
      <c r="R578">
        <v>2.4969999999999999</v>
      </c>
      <c r="S578">
        <v>1</v>
      </c>
      <c r="T578" t="s">
        <v>1162</v>
      </c>
    </row>
    <row r="579" spans="1:20">
      <c r="A579" t="s">
        <v>63</v>
      </c>
      <c r="B579">
        <v>2019</v>
      </c>
      <c r="C579" s="9">
        <v>43778</v>
      </c>
      <c r="D579" t="s">
        <v>64</v>
      </c>
      <c r="E579" t="s">
        <v>537</v>
      </c>
      <c r="F579">
        <v>2</v>
      </c>
      <c r="G579">
        <v>4</v>
      </c>
      <c r="H579" t="s">
        <v>106</v>
      </c>
      <c r="I579" t="s">
        <v>107</v>
      </c>
      <c r="J579" s="10">
        <f>(C579-VLOOKUP(H579,Riders!$A$2:$E$7777,4,FALSE))/365</f>
        <v>26.073972602739726</v>
      </c>
      <c r="K579">
        <v>8</v>
      </c>
      <c r="L579">
        <v>2</v>
      </c>
      <c r="M579">
        <v>10.567</v>
      </c>
      <c r="N579" s="29">
        <f t="shared" ref="N579:N642" si="9">IF(OR(M579="REL",M579="",M579="DNS",M579="DSQ"),"",3.6*200/M579)</f>
        <v>68.136651840635935</v>
      </c>
      <c r="O579">
        <v>24.306999999999999</v>
      </c>
      <c r="P579">
        <v>23.611999999999998</v>
      </c>
      <c r="Q579">
        <v>29.184000000000001</v>
      </c>
      <c r="R579">
        <v>2.786</v>
      </c>
      <c r="S579">
        <v>2</v>
      </c>
      <c r="T579" t="s">
        <v>1162</v>
      </c>
    </row>
    <row r="580" spans="1:20">
      <c r="A580" t="s">
        <v>63</v>
      </c>
      <c r="B580">
        <v>2019</v>
      </c>
      <c r="C580" s="9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 s="10">
        <f>(C580-VLOOKUP(H580,Riders!$A$2:$E$7777,4,FALSE))/365</f>
        <v>22.671232876712327</v>
      </c>
      <c r="K580">
        <v>1</v>
      </c>
      <c r="L580">
        <v>1</v>
      </c>
      <c r="M580">
        <v>9.9949999999999992</v>
      </c>
      <c r="N580" s="29">
        <f t="shared" si="9"/>
        <v>72.036018009004508</v>
      </c>
      <c r="O580">
        <v>38.149000000000001</v>
      </c>
      <c r="P580">
        <v>38.213999999999999</v>
      </c>
      <c r="Q580">
        <v>41.033999999999999</v>
      </c>
      <c r="R580">
        <v>1.41</v>
      </c>
      <c r="S580">
        <v>1</v>
      </c>
      <c r="T580" t="s">
        <v>1162</v>
      </c>
    </row>
    <row r="581" spans="1:20">
      <c r="A581" t="s">
        <v>63</v>
      </c>
      <c r="B581">
        <v>2019</v>
      </c>
      <c r="C581" s="9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 s="10">
        <f>(C581-VLOOKUP(H581,Riders!$A$2:$E$7777,4,FALSE))/365</f>
        <v>29.86849315068493</v>
      </c>
      <c r="K581">
        <v>3</v>
      </c>
      <c r="L581">
        <v>2</v>
      </c>
      <c r="M581">
        <v>10.267999999999899</v>
      </c>
      <c r="N581" s="29">
        <f t="shared" si="9"/>
        <v>70.120763537203644</v>
      </c>
      <c r="O581">
        <v>26.300999999999998</v>
      </c>
      <c r="P581">
        <v>26.231000000000002</v>
      </c>
      <c r="Q581">
        <v>31.131</v>
      </c>
      <c r="R581">
        <v>2.4500000000000002</v>
      </c>
      <c r="S581">
        <v>2</v>
      </c>
      <c r="T581" t="s">
        <v>1162</v>
      </c>
    </row>
    <row r="582" spans="1:20">
      <c r="A582" t="s">
        <v>63</v>
      </c>
      <c r="B582">
        <v>2019</v>
      </c>
      <c r="C582" s="9">
        <v>43778</v>
      </c>
      <c r="D582" t="s">
        <v>64</v>
      </c>
      <c r="E582" t="s">
        <v>538</v>
      </c>
      <c r="F582">
        <v>1</v>
      </c>
      <c r="G582">
        <v>2</v>
      </c>
      <c r="H582" t="s">
        <v>21</v>
      </c>
      <c r="I582" t="s">
        <v>22</v>
      </c>
      <c r="J582" s="10">
        <f>(C582-VLOOKUP(H582,Riders!$A$2:$E$7777,4,FALSE))/365</f>
        <v>26.668493150684931</v>
      </c>
      <c r="K582">
        <v>2</v>
      </c>
      <c r="L582">
        <v>1</v>
      </c>
      <c r="M582">
        <v>9.8559999999999999</v>
      </c>
      <c r="N582" s="29">
        <f t="shared" si="9"/>
        <v>73.05194805194806</v>
      </c>
      <c r="O582">
        <v>35.954000000000001</v>
      </c>
      <c r="P582">
        <v>36.161999999999999</v>
      </c>
      <c r="Q582">
        <v>38.951999999999998</v>
      </c>
      <c r="R582">
        <v>1.395</v>
      </c>
      <c r="S582">
        <v>1</v>
      </c>
      <c r="T582" t="s">
        <v>1162</v>
      </c>
    </row>
    <row r="583" spans="1:20">
      <c r="A583" t="s">
        <v>63</v>
      </c>
      <c r="B583">
        <v>2019</v>
      </c>
      <c r="C583" s="9">
        <v>43778</v>
      </c>
      <c r="D583" t="s">
        <v>64</v>
      </c>
      <c r="E583" t="s">
        <v>538</v>
      </c>
      <c r="F583">
        <v>1</v>
      </c>
      <c r="G583">
        <v>2</v>
      </c>
      <c r="H583" t="s">
        <v>200</v>
      </c>
      <c r="I583" t="s">
        <v>44</v>
      </c>
      <c r="J583" s="10">
        <f>(C583-VLOOKUP(H583,Riders!$A$2:$E$7777,4,FALSE))/365</f>
        <v>24.323287671232876</v>
      </c>
      <c r="K583">
        <v>4</v>
      </c>
      <c r="L583">
        <v>2</v>
      </c>
      <c r="M583">
        <v>10.061</v>
      </c>
      <c r="N583" s="29">
        <f t="shared" si="9"/>
        <v>71.563462876453627</v>
      </c>
      <c r="O583">
        <v>32.226999999999997</v>
      </c>
      <c r="P583">
        <v>32.064</v>
      </c>
      <c r="Q583">
        <v>35.122</v>
      </c>
      <c r="R583">
        <v>1.5289999999999999</v>
      </c>
      <c r="S583">
        <v>2</v>
      </c>
      <c r="T583" t="s">
        <v>1162</v>
      </c>
    </row>
    <row r="584" spans="1:20">
      <c r="A584" t="s">
        <v>63</v>
      </c>
      <c r="B584">
        <v>2019</v>
      </c>
      <c r="C584" s="9">
        <v>43778</v>
      </c>
      <c r="D584" t="s">
        <v>64</v>
      </c>
      <c r="E584" t="s">
        <v>538</v>
      </c>
      <c r="F584">
        <v>2</v>
      </c>
      <c r="G584">
        <v>1</v>
      </c>
      <c r="H584" t="s">
        <v>90</v>
      </c>
      <c r="I584" t="s">
        <v>22</v>
      </c>
      <c r="J584" s="10">
        <f>(C584-VLOOKUP(H584,Riders!$A$2:$E$7777,4,FALSE))/365</f>
        <v>22.671232876712327</v>
      </c>
      <c r="K584">
        <v>1</v>
      </c>
      <c r="L584">
        <v>1</v>
      </c>
      <c r="M584">
        <v>9.9700000000000006</v>
      </c>
      <c r="N584" s="29">
        <f t="shared" si="9"/>
        <v>72.21664994984954</v>
      </c>
      <c r="O584">
        <v>38.213999999999999</v>
      </c>
      <c r="P584">
        <v>38.276000000000003</v>
      </c>
      <c r="Q584">
        <v>41.084000000000003</v>
      </c>
      <c r="R584">
        <v>1.4039999999999999</v>
      </c>
      <c r="S584">
        <v>1</v>
      </c>
      <c r="T584" t="s">
        <v>1162</v>
      </c>
    </row>
    <row r="585" spans="1:20">
      <c r="A585" t="s">
        <v>63</v>
      </c>
      <c r="B585">
        <v>2019</v>
      </c>
      <c r="C585" s="9">
        <v>43778</v>
      </c>
      <c r="D585" t="s">
        <v>64</v>
      </c>
      <c r="E585" t="s">
        <v>538</v>
      </c>
      <c r="F585">
        <v>2</v>
      </c>
      <c r="G585">
        <v>1</v>
      </c>
      <c r="H585" t="s">
        <v>255</v>
      </c>
      <c r="I585" t="s">
        <v>30</v>
      </c>
      <c r="J585" s="10">
        <f>(C585-VLOOKUP(H585,Riders!$A$2:$E$7777,4,FALSE))/365</f>
        <v>29.86849315068493</v>
      </c>
      <c r="K585">
        <v>3</v>
      </c>
      <c r="L585">
        <v>2</v>
      </c>
      <c r="M585">
        <v>9.9949999999999992</v>
      </c>
      <c r="N585" s="29">
        <f t="shared" si="9"/>
        <v>72.036018009004508</v>
      </c>
      <c r="O585">
        <v>26.231000000000002</v>
      </c>
      <c r="P585">
        <v>26.167999999999999</v>
      </c>
      <c r="Q585">
        <v>30.981999999999999</v>
      </c>
      <c r="R585">
        <v>2.407</v>
      </c>
      <c r="S585">
        <v>2</v>
      </c>
      <c r="T585" t="s">
        <v>1162</v>
      </c>
    </row>
    <row r="586" spans="1:20">
      <c r="A586" t="s">
        <v>63</v>
      </c>
      <c r="B586">
        <v>2019</v>
      </c>
      <c r="C586" s="9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 s="10">
        <f>(C586-VLOOKUP(H586,Riders!$A$2:$E$7777,4,FALSE))/365</f>
        <v>26.668493150684931</v>
      </c>
      <c r="K586">
        <v>2</v>
      </c>
      <c r="L586">
        <v>1</v>
      </c>
      <c r="M586">
        <v>10.055</v>
      </c>
      <c r="N586" s="29">
        <f t="shared" si="9"/>
        <v>71.606166086524112</v>
      </c>
      <c r="O586">
        <v>36.161999999999999</v>
      </c>
      <c r="P586">
        <v>36.353999999999999</v>
      </c>
      <c r="Q586">
        <v>39.112000000000002</v>
      </c>
      <c r="R586">
        <v>1.379</v>
      </c>
      <c r="S586">
        <v>1</v>
      </c>
      <c r="T586" t="s">
        <v>1162</v>
      </c>
    </row>
    <row r="587" spans="1:20">
      <c r="A587" t="s">
        <v>63</v>
      </c>
      <c r="B587">
        <v>2019</v>
      </c>
      <c r="C587" s="9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 s="10">
        <f>(C587-VLOOKUP(H587,Riders!$A$2:$E$7777,4,FALSE))/365</f>
        <v>24.323287671232876</v>
      </c>
      <c r="K587">
        <v>4</v>
      </c>
      <c r="L587">
        <v>2</v>
      </c>
      <c r="M587">
        <v>11.224</v>
      </c>
      <c r="N587" s="29">
        <f t="shared" si="9"/>
        <v>64.148253741981463</v>
      </c>
      <c r="O587">
        <v>32.064</v>
      </c>
      <c r="P587">
        <v>31.916</v>
      </c>
      <c r="Q587">
        <v>34.93</v>
      </c>
      <c r="R587">
        <v>1.5069999999999999</v>
      </c>
      <c r="S587">
        <v>2</v>
      </c>
      <c r="T587" t="s">
        <v>1162</v>
      </c>
    </row>
    <row r="588" spans="1:20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>
        <v>1</v>
      </c>
      <c r="G588" t="s">
        <v>539</v>
      </c>
      <c r="H588" t="s">
        <v>90</v>
      </c>
      <c r="I588" t="s">
        <v>22</v>
      </c>
      <c r="J588" s="10">
        <f>(C588-VLOOKUP(H588,Riders!$A$2:$E$7777,4,FALSE))/365</f>
        <v>22.671232876712327</v>
      </c>
      <c r="K588">
        <v>1</v>
      </c>
      <c r="L588">
        <v>1</v>
      </c>
      <c r="M588">
        <v>9.9169999999999998</v>
      </c>
      <c r="N588" s="29">
        <f t="shared" si="9"/>
        <v>72.602601593223753</v>
      </c>
      <c r="O588">
        <v>38.276000000000003</v>
      </c>
      <c r="P588">
        <v>38.528999999999897</v>
      </c>
      <c r="Q588">
        <v>41.298999999999999</v>
      </c>
      <c r="R588">
        <v>1.385</v>
      </c>
      <c r="S588">
        <v>1</v>
      </c>
      <c r="T588" t="s">
        <v>1162</v>
      </c>
    </row>
    <row r="589" spans="1:20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>
        <v>1</v>
      </c>
      <c r="G589" t="s">
        <v>539</v>
      </c>
      <c r="H589" t="s">
        <v>21</v>
      </c>
      <c r="I589" t="s">
        <v>22</v>
      </c>
      <c r="J589" s="10">
        <f>(C589-VLOOKUP(H589,Riders!$A$2:$E$7777,4,FALSE))/365</f>
        <v>26.668493150684931</v>
      </c>
      <c r="K589">
        <v>2</v>
      </c>
      <c r="L589">
        <v>2</v>
      </c>
      <c r="M589">
        <v>10.074999999999999</v>
      </c>
      <c r="N589" s="29">
        <f t="shared" si="9"/>
        <v>71.464019851116632</v>
      </c>
      <c r="O589">
        <v>36.353999999999999</v>
      </c>
      <c r="P589">
        <v>36.182000000000002</v>
      </c>
      <c r="Q589">
        <v>38.904000000000003</v>
      </c>
      <c r="R589">
        <v>1.361</v>
      </c>
      <c r="S589">
        <v>2</v>
      </c>
      <c r="T589" t="s">
        <v>1162</v>
      </c>
    </row>
    <row r="590" spans="1:20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>
        <v>1</v>
      </c>
      <c r="G590" t="s">
        <v>540</v>
      </c>
      <c r="H590" t="s">
        <v>255</v>
      </c>
      <c r="I590" t="s">
        <v>30</v>
      </c>
      <c r="J590" s="10">
        <f>(C590-VLOOKUP(H590,Riders!$A$2:$E$7777,4,FALSE))/365</f>
        <v>29.86849315068493</v>
      </c>
      <c r="K590">
        <v>3</v>
      </c>
      <c r="L590">
        <v>1</v>
      </c>
      <c r="M590">
        <v>10.145</v>
      </c>
      <c r="N590" s="29">
        <f t="shared" si="9"/>
        <v>70.970921636274028</v>
      </c>
      <c r="O590">
        <v>26.167999999999999</v>
      </c>
      <c r="P590">
        <v>27.577000000000002</v>
      </c>
      <c r="Q590">
        <v>32.137</v>
      </c>
      <c r="R590">
        <v>2.2799999999999998</v>
      </c>
      <c r="S590">
        <v>2</v>
      </c>
      <c r="T590" t="s">
        <v>1162</v>
      </c>
    </row>
    <row r="591" spans="1:20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>
        <v>1</v>
      </c>
      <c r="G591" t="s">
        <v>540</v>
      </c>
      <c r="H591" t="s">
        <v>200</v>
      </c>
      <c r="I591" t="s">
        <v>44</v>
      </c>
      <c r="J591" s="10">
        <f>(C591-VLOOKUP(H591,Riders!$A$2:$E$7777,4,FALSE))/365</f>
        <v>24.323287671232876</v>
      </c>
      <c r="K591">
        <v>4</v>
      </c>
      <c r="L591">
        <v>2</v>
      </c>
      <c r="M591">
        <v>10.148</v>
      </c>
      <c r="N591" s="29">
        <f t="shared" si="9"/>
        <v>70.949940875049279</v>
      </c>
      <c r="O591">
        <v>31.916</v>
      </c>
      <c r="P591">
        <v>31.52</v>
      </c>
      <c r="Q591">
        <v>34.475999999999999</v>
      </c>
      <c r="R591">
        <v>1.478</v>
      </c>
      <c r="S591">
        <v>1</v>
      </c>
      <c r="T591" t="s">
        <v>1162</v>
      </c>
    </row>
    <row r="592" spans="1:20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>
        <v>2</v>
      </c>
      <c r="G592" t="s">
        <v>539</v>
      </c>
      <c r="H592" t="s">
        <v>90</v>
      </c>
      <c r="I592" t="s">
        <v>22</v>
      </c>
      <c r="J592" s="10">
        <f>(C592-VLOOKUP(H592,Riders!$A$2:$E$7777,4,FALSE))/365</f>
        <v>22.671232876712327</v>
      </c>
      <c r="K592">
        <v>1</v>
      </c>
      <c r="L592">
        <v>1</v>
      </c>
      <c r="M592">
        <v>9.9060000000000006</v>
      </c>
      <c r="N592" s="29">
        <f t="shared" si="9"/>
        <v>72.683222289521495</v>
      </c>
      <c r="O592">
        <v>38.528999999999897</v>
      </c>
      <c r="P592">
        <v>38.762</v>
      </c>
      <c r="Q592">
        <v>41.496000000000002</v>
      </c>
      <c r="R592">
        <v>1.367</v>
      </c>
      <c r="S592">
        <v>1</v>
      </c>
      <c r="T592" t="s">
        <v>1162</v>
      </c>
    </row>
    <row r="593" spans="1:20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>
        <v>2</v>
      </c>
      <c r="G593" t="s">
        <v>539</v>
      </c>
      <c r="H593" t="s">
        <v>21</v>
      </c>
      <c r="I593" t="s">
        <v>22</v>
      </c>
      <c r="J593" s="10">
        <f>(C593-VLOOKUP(H593,Riders!$A$2:$E$7777,4,FALSE))/365</f>
        <v>26.668493150684931</v>
      </c>
      <c r="K593">
        <v>2</v>
      </c>
      <c r="L593">
        <v>2</v>
      </c>
      <c r="M593">
        <v>9.952</v>
      </c>
      <c r="N593" s="29">
        <f t="shared" si="9"/>
        <v>72.347266881028943</v>
      </c>
      <c r="O593">
        <v>36.182000000000002</v>
      </c>
      <c r="P593">
        <v>36.023000000000003</v>
      </c>
      <c r="Q593">
        <v>38.713000000000001</v>
      </c>
      <c r="R593">
        <v>1.345</v>
      </c>
      <c r="S593">
        <v>2</v>
      </c>
      <c r="T593" t="s">
        <v>1162</v>
      </c>
    </row>
    <row r="594" spans="1:20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>
        <v>2</v>
      </c>
      <c r="G594" t="s">
        <v>540</v>
      </c>
      <c r="H594" t="s">
        <v>255</v>
      </c>
      <c r="I594" t="s">
        <v>30</v>
      </c>
      <c r="J594" s="10">
        <f>(C594-VLOOKUP(H594,Riders!$A$2:$E$7777,4,FALSE))/365</f>
        <v>29.86849315068493</v>
      </c>
      <c r="K594">
        <v>3</v>
      </c>
      <c r="L594">
        <v>1</v>
      </c>
      <c r="M594">
        <v>10.141</v>
      </c>
      <c r="N594" s="29">
        <f t="shared" si="9"/>
        <v>70.998915294349672</v>
      </c>
      <c r="O594">
        <v>27.577000000000002</v>
      </c>
      <c r="P594">
        <v>28.683</v>
      </c>
      <c r="Q594">
        <v>33.036999999999999</v>
      </c>
      <c r="R594">
        <v>2.177</v>
      </c>
      <c r="S594">
        <v>2</v>
      </c>
      <c r="T594" t="s">
        <v>1162</v>
      </c>
    </row>
    <row r="595" spans="1:20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>
        <v>2</v>
      </c>
      <c r="G595" t="s">
        <v>540</v>
      </c>
      <c r="H595" t="s">
        <v>200</v>
      </c>
      <c r="I595" t="s">
        <v>44</v>
      </c>
      <c r="J595" s="10">
        <f>(C595-VLOOKUP(H595,Riders!$A$2:$E$7777,4,FALSE))/365</f>
        <v>24.323287671232876</v>
      </c>
      <c r="K595">
        <v>4</v>
      </c>
      <c r="L595">
        <v>2</v>
      </c>
      <c r="M595">
        <v>10.33</v>
      </c>
      <c r="N595" s="29">
        <f t="shared" si="9"/>
        <v>69.699903194578894</v>
      </c>
      <c r="O595">
        <v>31.52</v>
      </c>
      <c r="P595">
        <v>31.193000000000001</v>
      </c>
      <c r="Q595">
        <v>34.097000000000001</v>
      </c>
      <c r="R595">
        <v>1.452</v>
      </c>
      <c r="S595">
        <v>1</v>
      </c>
      <c r="T595" t="s">
        <v>1162</v>
      </c>
    </row>
    <row r="596" spans="1:20">
      <c r="A596" t="s">
        <v>224</v>
      </c>
      <c r="B596">
        <v>2019</v>
      </c>
      <c r="C596" s="9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 s="10">
        <f>(C596-VLOOKUP(H596,Riders!$A$2:$E$7777,4,FALSE))/365</f>
        <v>21.202739726027396</v>
      </c>
      <c r="K596">
        <v>9</v>
      </c>
      <c r="L596">
        <v>1</v>
      </c>
      <c r="M596">
        <v>10.670999999999999</v>
      </c>
      <c r="N596" s="29">
        <f t="shared" si="9"/>
        <v>67.472589260612878</v>
      </c>
      <c r="O596">
        <v>25.216000000000001</v>
      </c>
      <c r="P596">
        <v>25.655999999999999</v>
      </c>
      <c r="Q596">
        <v>30.852</v>
      </c>
      <c r="R596">
        <v>2.5979999999999999</v>
      </c>
      <c r="S596">
        <v>1</v>
      </c>
      <c r="T596" t="s">
        <v>1162</v>
      </c>
    </row>
    <row r="597" spans="1:20">
      <c r="A597" t="s">
        <v>224</v>
      </c>
      <c r="B597">
        <v>2019</v>
      </c>
      <c r="C597" s="9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 s="10">
        <f>(C597-VLOOKUP(H597,Riders!$A$2:$E$7777,4,FALSE))/365</f>
        <v>24.142465753424659</v>
      </c>
      <c r="K597">
        <v>28</v>
      </c>
      <c r="L597">
        <v>2</v>
      </c>
      <c r="M597">
        <v>10.756</v>
      </c>
      <c r="N597" s="29">
        <f t="shared" si="9"/>
        <v>66.93938267013759</v>
      </c>
      <c r="O597">
        <v>9</v>
      </c>
      <c r="P597">
        <v>7.82899999999999</v>
      </c>
      <c r="Q597">
        <v>21.478999999999999</v>
      </c>
      <c r="R597">
        <v>6.8250000000000002</v>
      </c>
      <c r="S597">
        <v>2</v>
      </c>
      <c r="T597" t="s">
        <v>1162</v>
      </c>
    </row>
    <row r="598" spans="1:20">
      <c r="A598" t="s">
        <v>224</v>
      </c>
      <c r="B598">
        <v>2019</v>
      </c>
      <c r="C598" s="9">
        <v>43800</v>
      </c>
      <c r="D598" t="s">
        <v>64</v>
      </c>
      <c r="E598" t="s">
        <v>533</v>
      </c>
      <c r="F598">
        <v>1</v>
      </c>
      <c r="G598">
        <v>2</v>
      </c>
      <c r="H598" t="s">
        <v>190</v>
      </c>
      <c r="I598" t="s">
        <v>111</v>
      </c>
      <c r="J598" s="10">
        <f>(C598-VLOOKUP(H598,Riders!$A$2:$E$7777,4,FALSE))/365</f>
        <v>31.712328767123289</v>
      </c>
      <c r="K598">
        <v>10</v>
      </c>
      <c r="L598">
        <v>1</v>
      </c>
      <c r="M598">
        <v>10.494</v>
      </c>
      <c r="N598" s="29">
        <f t="shared" si="9"/>
        <v>68.610634648370493</v>
      </c>
      <c r="O598">
        <v>23.733000000000001</v>
      </c>
      <c r="P598">
        <v>24.239000000000001</v>
      </c>
      <c r="Q598">
        <v>30.677</v>
      </c>
      <c r="R598">
        <v>3.2189999999999999</v>
      </c>
      <c r="S598">
        <v>1</v>
      </c>
      <c r="T598" t="s">
        <v>1162</v>
      </c>
    </row>
    <row r="599" spans="1:20">
      <c r="A599" t="s">
        <v>224</v>
      </c>
      <c r="B599">
        <v>2019</v>
      </c>
      <c r="C599" s="9">
        <v>43800</v>
      </c>
      <c r="D599" t="s">
        <v>64</v>
      </c>
      <c r="E599" t="s">
        <v>533</v>
      </c>
      <c r="F599">
        <v>1</v>
      </c>
      <c r="G599">
        <v>2</v>
      </c>
      <c r="H599" t="s">
        <v>132</v>
      </c>
      <c r="I599" t="s">
        <v>214</v>
      </c>
      <c r="J599" s="10">
        <f>(C599-VLOOKUP(H599,Riders!$A$2:$E$7777,4,FALSE))/365</f>
        <v>20.126027397260273</v>
      </c>
      <c r="K599">
        <v>27</v>
      </c>
      <c r="L599">
        <v>2</v>
      </c>
      <c r="M599">
        <v>10.506</v>
      </c>
      <c r="N599" s="29">
        <f t="shared" si="9"/>
        <v>68.532267275842372</v>
      </c>
      <c r="O599">
        <v>6.7649999999999997</v>
      </c>
      <c r="P599">
        <v>6.6660000000000004</v>
      </c>
      <c r="Q599">
        <v>19.074000000000002</v>
      </c>
      <c r="R599">
        <v>6.2039999999999997</v>
      </c>
      <c r="S599">
        <v>2</v>
      </c>
      <c r="T599" t="s">
        <v>1162</v>
      </c>
    </row>
    <row r="600" spans="1:20">
      <c r="A600" t="s">
        <v>224</v>
      </c>
      <c r="B600">
        <v>2019</v>
      </c>
      <c r="C600" s="9">
        <v>43800</v>
      </c>
      <c r="D600" t="s">
        <v>64</v>
      </c>
      <c r="E600" t="s">
        <v>533</v>
      </c>
      <c r="F600">
        <v>1</v>
      </c>
      <c r="G600">
        <v>3</v>
      </c>
      <c r="H600" t="s">
        <v>191</v>
      </c>
      <c r="I600" t="s">
        <v>30</v>
      </c>
      <c r="J600" s="10">
        <f>(C600-VLOOKUP(H600,Riders!$A$2:$E$7777,4,FALSE))/365</f>
        <v>33.871232876712327</v>
      </c>
      <c r="K600">
        <v>5</v>
      </c>
      <c r="L600">
        <v>1</v>
      </c>
      <c r="M600">
        <v>10.378</v>
      </c>
      <c r="N600" s="29">
        <f t="shared" si="9"/>
        <v>69.377529389092317</v>
      </c>
      <c r="O600">
        <v>11.664</v>
      </c>
      <c r="P600">
        <v>15.456999999999899</v>
      </c>
      <c r="Q600">
        <v>24.459</v>
      </c>
      <c r="R600">
        <v>4.5010000000000003</v>
      </c>
      <c r="S600">
        <v>2</v>
      </c>
      <c r="T600" t="s">
        <v>1162</v>
      </c>
    </row>
    <row r="601" spans="1:20">
      <c r="A601" t="s">
        <v>224</v>
      </c>
      <c r="B601">
        <v>2019</v>
      </c>
      <c r="C601" s="9">
        <v>43800</v>
      </c>
      <c r="D601" t="s">
        <v>64</v>
      </c>
      <c r="E601" t="s">
        <v>533</v>
      </c>
      <c r="F601">
        <v>1</v>
      </c>
      <c r="G601">
        <v>3</v>
      </c>
      <c r="H601" t="s">
        <v>337</v>
      </c>
      <c r="I601" t="s">
        <v>26</v>
      </c>
      <c r="J601" s="10">
        <f>(C601-VLOOKUP(H601,Riders!$A$2:$E$7777,4,FALSE))/365</f>
        <v>32.265753424657532</v>
      </c>
      <c r="K601">
        <v>26</v>
      </c>
      <c r="L601">
        <v>2</v>
      </c>
      <c r="M601">
        <v>10.513999999999999</v>
      </c>
      <c r="N601" s="29">
        <f t="shared" si="9"/>
        <v>68.480121742438655</v>
      </c>
      <c r="O601">
        <v>13.241</v>
      </c>
      <c r="P601">
        <v>10.752000000000001</v>
      </c>
      <c r="Q601">
        <v>21.28</v>
      </c>
      <c r="R601">
        <v>5.2640000000000002</v>
      </c>
      <c r="S601">
        <v>1</v>
      </c>
      <c r="T601" t="s">
        <v>1162</v>
      </c>
    </row>
    <row r="602" spans="1:20">
      <c r="A602" t="s">
        <v>224</v>
      </c>
      <c r="B602">
        <v>2019</v>
      </c>
      <c r="C602" s="9">
        <v>43800</v>
      </c>
      <c r="D602" t="s">
        <v>64</v>
      </c>
      <c r="E602" t="s">
        <v>533</v>
      </c>
      <c r="F602">
        <v>1</v>
      </c>
      <c r="G602">
        <v>4</v>
      </c>
      <c r="H602" t="s">
        <v>106</v>
      </c>
      <c r="I602" t="s">
        <v>107</v>
      </c>
      <c r="J602" s="10">
        <f>(C602-VLOOKUP(H602,Riders!$A$2:$E$7777,4,FALSE))/365</f>
        <v>26.134246575342466</v>
      </c>
      <c r="K602">
        <v>6</v>
      </c>
      <c r="L602">
        <v>1</v>
      </c>
      <c r="M602">
        <v>10.486000000000001</v>
      </c>
      <c r="N602" s="29">
        <f t="shared" si="9"/>
        <v>68.662979210375738</v>
      </c>
      <c r="O602">
        <v>23.611999999999998</v>
      </c>
      <c r="P602">
        <v>23.779</v>
      </c>
      <c r="Q602">
        <v>29.292999999999999</v>
      </c>
      <c r="R602">
        <v>2.7570000000000001</v>
      </c>
      <c r="S602">
        <v>1</v>
      </c>
      <c r="T602" t="s">
        <v>1162</v>
      </c>
    </row>
    <row r="603" spans="1:20">
      <c r="A603" t="s">
        <v>224</v>
      </c>
      <c r="B603">
        <v>2019</v>
      </c>
      <c r="C603" s="9">
        <v>43800</v>
      </c>
      <c r="D603" t="s">
        <v>64</v>
      </c>
      <c r="E603" t="s">
        <v>533</v>
      </c>
      <c r="F603">
        <v>1</v>
      </c>
      <c r="G603">
        <v>4</v>
      </c>
      <c r="H603" t="s">
        <v>170</v>
      </c>
      <c r="I603" t="s">
        <v>40</v>
      </c>
      <c r="J603" s="10">
        <f>(C603-VLOOKUP(H603,Riders!$A$2:$E$7777,4,FALSE))/365</f>
        <v>21.12876712328767</v>
      </c>
      <c r="K603">
        <v>25</v>
      </c>
      <c r="L603">
        <v>2</v>
      </c>
      <c r="M603">
        <v>10.598000000000001</v>
      </c>
      <c r="N603" s="29">
        <f t="shared" si="9"/>
        <v>67.937346669182858</v>
      </c>
      <c r="O603">
        <v>3.23</v>
      </c>
      <c r="P603">
        <v>3.2989999999999902</v>
      </c>
      <c r="Q603">
        <v>14.253</v>
      </c>
      <c r="R603">
        <v>5.4770000000000003</v>
      </c>
      <c r="S603">
        <v>2</v>
      </c>
      <c r="T603" t="s">
        <v>1162</v>
      </c>
    </row>
    <row r="604" spans="1:20">
      <c r="A604" t="s">
        <v>224</v>
      </c>
      <c r="B604">
        <v>2019</v>
      </c>
      <c r="C604" s="9">
        <v>43800</v>
      </c>
      <c r="D604" t="s">
        <v>64</v>
      </c>
      <c r="E604" t="s">
        <v>533</v>
      </c>
      <c r="F604">
        <v>1</v>
      </c>
      <c r="G604">
        <v>5</v>
      </c>
      <c r="H604" t="s">
        <v>198</v>
      </c>
      <c r="I604" t="s">
        <v>226</v>
      </c>
      <c r="J604" s="10">
        <f>(C604-VLOOKUP(H604,Riders!$A$2:$E$7777,4,FALSE))/365</f>
        <v>26.983561643835618</v>
      </c>
      <c r="K604">
        <v>11</v>
      </c>
      <c r="L604">
        <v>1</v>
      </c>
      <c r="M604">
        <v>10.349</v>
      </c>
      <c r="N604" s="29">
        <f t="shared" si="9"/>
        <v>69.571939317808486</v>
      </c>
      <c r="O604">
        <v>32.253</v>
      </c>
      <c r="P604">
        <v>32.280999999999999</v>
      </c>
      <c r="Q604">
        <v>36.088999999999999</v>
      </c>
      <c r="R604">
        <v>1.9039999999999999</v>
      </c>
      <c r="S604">
        <v>1</v>
      </c>
      <c r="T604" t="s">
        <v>1162</v>
      </c>
    </row>
    <row r="605" spans="1:20">
      <c r="A605" t="s">
        <v>224</v>
      </c>
      <c r="B605">
        <v>2019</v>
      </c>
      <c r="C605" s="9">
        <v>43800</v>
      </c>
      <c r="D605" t="s">
        <v>64</v>
      </c>
      <c r="E605" t="s">
        <v>533</v>
      </c>
      <c r="F605">
        <v>1</v>
      </c>
      <c r="G605">
        <v>5</v>
      </c>
      <c r="H605" t="s">
        <v>27</v>
      </c>
      <c r="I605" t="s">
        <v>228</v>
      </c>
      <c r="J605" s="10">
        <f>(C605-VLOOKUP(H605,Riders!$A$2:$E$7777,4,FALSE))/365</f>
        <v>23.953424657534246</v>
      </c>
      <c r="K605">
        <v>24</v>
      </c>
      <c r="L605">
        <v>2</v>
      </c>
      <c r="M605">
        <v>10.436999999999999</v>
      </c>
      <c r="N605" s="29">
        <f t="shared" si="9"/>
        <v>68.985340615119284</v>
      </c>
      <c r="O605">
        <v>11.167999999999999</v>
      </c>
      <c r="P605">
        <v>11.186</v>
      </c>
      <c r="Q605">
        <v>19.294</v>
      </c>
      <c r="R605">
        <v>4.0540000000000003</v>
      </c>
      <c r="S605">
        <v>2</v>
      </c>
      <c r="T605" t="s">
        <v>1162</v>
      </c>
    </row>
    <row r="606" spans="1:20">
      <c r="A606" t="s">
        <v>224</v>
      </c>
      <c r="B606">
        <v>2019</v>
      </c>
      <c r="C606" s="9">
        <v>43800</v>
      </c>
      <c r="D606" t="s">
        <v>64</v>
      </c>
      <c r="E606" t="s">
        <v>533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(C606-VLOOKUP(H606,Riders!$A$2:$E$7777,4,FALSE))/365</f>
        <v>27.849315068493151</v>
      </c>
      <c r="K606">
        <v>12</v>
      </c>
      <c r="L606">
        <v>1</v>
      </c>
      <c r="M606">
        <v>10.342000000000001</v>
      </c>
      <c r="N606" s="29">
        <f t="shared" si="9"/>
        <v>69.619029201315016</v>
      </c>
      <c r="O606">
        <v>20.923999999999999</v>
      </c>
      <c r="P606">
        <v>21.396000000000001</v>
      </c>
      <c r="Q606">
        <v>27.754000000000001</v>
      </c>
      <c r="R606">
        <v>3.1789999999999998</v>
      </c>
      <c r="S606">
        <v>1</v>
      </c>
      <c r="T606" t="s">
        <v>1162</v>
      </c>
    </row>
    <row r="607" spans="1:20">
      <c r="A607" t="s">
        <v>224</v>
      </c>
      <c r="B607">
        <v>2019</v>
      </c>
      <c r="C607" s="9">
        <v>43800</v>
      </c>
      <c r="D607" t="s">
        <v>64</v>
      </c>
      <c r="E607" t="s">
        <v>533</v>
      </c>
      <c r="F607">
        <v>1</v>
      </c>
      <c r="G607">
        <v>6</v>
      </c>
      <c r="H607" t="s">
        <v>57</v>
      </c>
      <c r="I607" t="s">
        <v>35</v>
      </c>
      <c r="J607" s="10">
        <f>(C607-VLOOKUP(H607,Riders!$A$2:$E$7777,4,FALSE))/365</f>
        <v>26.052054794520547</v>
      </c>
      <c r="K607">
        <v>23</v>
      </c>
      <c r="L607">
        <v>2</v>
      </c>
      <c r="M607">
        <v>10.808999999999999</v>
      </c>
      <c r="N607" s="29">
        <f t="shared" si="9"/>
        <v>66.611157368859296</v>
      </c>
      <c r="O607">
        <v>8.4649999999999892</v>
      </c>
      <c r="P607">
        <v>8.3460000000000001</v>
      </c>
      <c r="Q607">
        <v>16.7</v>
      </c>
      <c r="R607">
        <v>4.1769999999999996</v>
      </c>
      <c r="S607">
        <v>2</v>
      </c>
      <c r="T607" t="s">
        <v>1162</v>
      </c>
    </row>
    <row r="608" spans="1:20">
      <c r="A608" t="s">
        <v>224</v>
      </c>
      <c r="B608">
        <v>2019</v>
      </c>
      <c r="C608" s="9">
        <v>43800</v>
      </c>
      <c r="D608" t="s">
        <v>64</v>
      </c>
      <c r="E608" t="s">
        <v>533</v>
      </c>
      <c r="F608">
        <v>1</v>
      </c>
      <c r="G608">
        <v>7</v>
      </c>
      <c r="H608" t="s">
        <v>1998</v>
      </c>
      <c r="I608" t="s">
        <v>26</v>
      </c>
      <c r="J608" s="10">
        <f>(C608-VLOOKUP(H608,Riders!$A$2:$E$7777,4,FALSE))/365</f>
        <v>34.854794520547948</v>
      </c>
      <c r="K608">
        <v>7</v>
      </c>
      <c r="L608">
        <v>1</v>
      </c>
      <c r="M608">
        <v>10.353999999999999</v>
      </c>
      <c r="N608" s="29">
        <f t="shared" si="9"/>
        <v>69.538342669499713</v>
      </c>
      <c r="O608">
        <v>18.471</v>
      </c>
      <c r="P608">
        <v>19.498999999999999</v>
      </c>
      <c r="Q608">
        <v>27.611000000000001</v>
      </c>
      <c r="R608">
        <v>4.056</v>
      </c>
      <c r="S608">
        <v>1</v>
      </c>
      <c r="T608" t="s">
        <v>1162</v>
      </c>
    </row>
    <row r="609" spans="1:20">
      <c r="A609" t="s">
        <v>224</v>
      </c>
      <c r="B609">
        <v>2019</v>
      </c>
      <c r="C609" s="9">
        <v>43800</v>
      </c>
      <c r="D609" t="s">
        <v>64</v>
      </c>
      <c r="E609" t="s">
        <v>533</v>
      </c>
      <c r="F609">
        <v>1</v>
      </c>
      <c r="G609">
        <v>7</v>
      </c>
      <c r="H609" t="s">
        <v>227</v>
      </c>
      <c r="I609" t="s">
        <v>150</v>
      </c>
      <c r="J609" s="10">
        <f>(C609-VLOOKUP(H609,Riders!$A$2:$E$7777,4,FALSE))/365</f>
        <v>21.769863013698629</v>
      </c>
      <c r="K609">
        <v>22</v>
      </c>
      <c r="L609">
        <v>2</v>
      </c>
      <c r="M609">
        <v>10.457999999999901</v>
      </c>
      <c r="N609" s="29">
        <f t="shared" si="9"/>
        <v>68.846815834768293</v>
      </c>
      <c r="O609">
        <v>5.3479999999999999</v>
      </c>
      <c r="P609">
        <v>5.0540000000000003</v>
      </c>
      <c r="Q609">
        <v>16.826000000000001</v>
      </c>
      <c r="R609">
        <v>5.8860000000000001</v>
      </c>
      <c r="S609">
        <v>2</v>
      </c>
      <c r="T609" t="s">
        <v>1162</v>
      </c>
    </row>
    <row r="610" spans="1:20">
      <c r="A610" t="s">
        <v>224</v>
      </c>
      <c r="B610">
        <v>2019</v>
      </c>
      <c r="C610" s="9">
        <v>43800</v>
      </c>
      <c r="D610" t="s">
        <v>64</v>
      </c>
      <c r="E610" t="s">
        <v>533</v>
      </c>
      <c r="F610">
        <v>1</v>
      </c>
      <c r="G610">
        <v>8</v>
      </c>
      <c r="H610" t="s">
        <v>219</v>
      </c>
      <c r="I610" t="s">
        <v>225</v>
      </c>
      <c r="J610" s="10">
        <f>(C610-VLOOKUP(H610,Riders!$A$2:$E$7777,4,FALSE))/365</f>
        <v>34.835616438356162</v>
      </c>
      <c r="K610">
        <v>8</v>
      </c>
      <c r="L610">
        <v>1</v>
      </c>
      <c r="M610">
        <v>10.255000000000001</v>
      </c>
      <c r="N610" s="29">
        <f t="shared" si="9"/>
        <v>70.209653827401269</v>
      </c>
      <c r="O610">
        <v>4.6859999999999999</v>
      </c>
      <c r="P610">
        <v>13.4889999999999</v>
      </c>
      <c r="Q610">
        <v>22.940999999999999</v>
      </c>
      <c r="R610">
        <v>4.726</v>
      </c>
      <c r="S610">
        <v>2</v>
      </c>
      <c r="T610" t="s">
        <v>1162</v>
      </c>
    </row>
    <row r="611" spans="1:20">
      <c r="A611" t="s">
        <v>224</v>
      </c>
      <c r="B611">
        <v>2019</v>
      </c>
      <c r="C611" s="9">
        <v>43800</v>
      </c>
      <c r="D611" t="s">
        <v>64</v>
      </c>
      <c r="E611" t="s">
        <v>533</v>
      </c>
      <c r="F611">
        <v>1</v>
      </c>
      <c r="G611">
        <v>8</v>
      </c>
      <c r="H611" t="s">
        <v>211</v>
      </c>
      <c r="I611" t="s">
        <v>40</v>
      </c>
      <c r="J611" s="10">
        <f>(C611-VLOOKUP(H611,Riders!$A$2:$E$7777,4,FALSE))/365</f>
        <v>28.531506849315068</v>
      </c>
      <c r="K611">
        <v>21</v>
      </c>
      <c r="L611">
        <v>2</v>
      </c>
      <c r="M611">
        <v>10.345000000000001</v>
      </c>
      <c r="N611" s="29">
        <f t="shared" si="9"/>
        <v>69.598840019333011</v>
      </c>
      <c r="O611">
        <v>19.774000000000001</v>
      </c>
      <c r="P611">
        <v>18.486999999999998</v>
      </c>
      <c r="Q611">
        <v>24.056999999999999</v>
      </c>
      <c r="R611">
        <v>2.7850000000000001</v>
      </c>
      <c r="S611">
        <v>1</v>
      </c>
      <c r="T611" t="s">
        <v>1162</v>
      </c>
    </row>
    <row r="612" spans="1:20">
      <c r="A612" t="s">
        <v>224</v>
      </c>
      <c r="B612">
        <v>2019</v>
      </c>
      <c r="C612" s="9">
        <v>43800</v>
      </c>
      <c r="D612" t="s">
        <v>64</v>
      </c>
      <c r="E612" t="s">
        <v>533</v>
      </c>
      <c r="F612">
        <v>1</v>
      </c>
      <c r="G612">
        <v>9</v>
      </c>
      <c r="H612" t="s">
        <v>194</v>
      </c>
      <c r="I612" t="s">
        <v>50</v>
      </c>
      <c r="J612" s="10">
        <f>(C612-VLOOKUP(H612,Riders!$A$2:$E$7777,4,FALSE))/365</f>
        <v>31.926027397260274</v>
      </c>
      <c r="K612">
        <v>13</v>
      </c>
      <c r="L612">
        <v>1</v>
      </c>
      <c r="M612">
        <v>10.225</v>
      </c>
      <c r="N612" s="29">
        <f t="shared" si="9"/>
        <v>70.415647921760396</v>
      </c>
      <c r="O612">
        <v>10.815</v>
      </c>
      <c r="P612">
        <v>14.55</v>
      </c>
      <c r="Q612">
        <v>24.91</v>
      </c>
      <c r="R612">
        <v>5.18</v>
      </c>
      <c r="S612">
        <v>1</v>
      </c>
      <c r="T612" t="s">
        <v>1162</v>
      </c>
    </row>
    <row r="613" spans="1:20">
      <c r="A613" t="s">
        <v>224</v>
      </c>
      <c r="B613">
        <v>2019</v>
      </c>
      <c r="C613" s="9">
        <v>43800</v>
      </c>
      <c r="D613" t="s">
        <v>64</v>
      </c>
      <c r="E613" t="s">
        <v>533</v>
      </c>
      <c r="F613">
        <v>1</v>
      </c>
      <c r="G613">
        <v>9</v>
      </c>
      <c r="H613" t="s">
        <v>212</v>
      </c>
      <c r="I613" t="s">
        <v>162</v>
      </c>
      <c r="J613" s="10">
        <f>(C613-VLOOKUP(H613,Riders!$A$2:$E$7777,4,FALSE))/365</f>
        <v>23.898630136986302</v>
      </c>
      <c r="K613">
        <v>20</v>
      </c>
      <c r="L613">
        <v>2</v>
      </c>
      <c r="M613">
        <v>10.321</v>
      </c>
      <c r="N613" s="29">
        <f t="shared" si="9"/>
        <v>69.760682104447241</v>
      </c>
      <c r="O613">
        <v>9</v>
      </c>
      <c r="P613">
        <v>5.6529999999999898</v>
      </c>
      <c r="Q613">
        <v>19.030999999999999</v>
      </c>
      <c r="R613">
        <v>6.6890000000000001</v>
      </c>
      <c r="S613">
        <v>2</v>
      </c>
      <c r="T613" t="s">
        <v>1162</v>
      </c>
    </row>
    <row r="614" spans="1:20">
      <c r="A614" t="s">
        <v>224</v>
      </c>
      <c r="B614">
        <v>2019</v>
      </c>
      <c r="C614" s="9">
        <v>43800</v>
      </c>
      <c r="D614" t="s">
        <v>64</v>
      </c>
      <c r="E614" t="s">
        <v>533</v>
      </c>
      <c r="F614">
        <v>1</v>
      </c>
      <c r="G614">
        <v>10</v>
      </c>
      <c r="H614" t="s">
        <v>141</v>
      </c>
      <c r="I614" t="s">
        <v>93</v>
      </c>
      <c r="J614" s="10">
        <f>(C614-VLOOKUP(H614,Riders!$A$2:$E$7777,4,FALSE))/365</f>
        <v>24.663013698630138</v>
      </c>
      <c r="K614">
        <v>14</v>
      </c>
      <c r="L614">
        <v>1</v>
      </c>
      <c r="M614">
        <v>10.452</v>
      </c>
      <c r="N614" s="29">
        <f t="shared" si="9"/>
        <v>68.886337543053955</v>
      </c>
      <c r="O614">
        <v>21.82</v>
      </c>
      <c r="P614">
        <v>22.617000000000001</v>
      </c>
      <c r="Q614">
        <v>27.803000000000001</v>
      </c>
      <c r="R614">
        <v>2.593</v>
      </c>
      <c r="S614">
        <v>1</v>
      </c>
      <c r="T614" t="s">
        <v>1162</v>
      </c>
    </row>
    <row r="615" spans="1:20">
      <c r="A615" t="s">
        <v>224</v>
      </c>
      <c r="B615">
        <v>2019</v>
      </c>
      <c r="C615" s="9">
        <v>43800</v>
      </c>
      <c r="D615" t="s">
        <v>64</v>
      </c>
      <c r="E615" t="s">
        <v>533</v>
      </c>
      <c r="F615">
        <v>1</v>
      </c>
      <c r="G615">
        <v>10</v>
      </c>
      <c r="H615" t="s">
        <v>181</v>
      </c>
      <c r="I615" t="s">
        <v>32</v>
      </c>
      <c r="J615" s="10">
        <f>(C615-VLOOKUP(H615,Riders!$A$2:$E$7777,4,FALSE))/365</f>
        <v>28.43013698630137</v>
      </c>
      <c r="K615">
        <v>19</v>
      </c>
      <c r="L615">
        <v>2</v>
      </c>
      <c r="M615">
        <v>12.04</v>
      </c>
      <c r="N615" s="29">
        <f t="shared" si="9"/>
        <v>59.800664451827245</v>
      </c>
      <c r="O615">
        <v>17.366</v>
      </c>
      <c r="P615">
        <v>16.873999999999999</v>
      </c>
      <c r="Q615">
        <v>23.044</v>
      </c>
      <c r="R615">
        <v>3.085</v>
      </c>
      <c r="S615">
        <v>2</v>
      </c>
      <c r="T615" t="s">
        <v>1162</v>
      </c>
    </row>
    <row r="616" spans="1:20">
      <c r="A616" t="s">
        <v>224</v>
      </c>
      <c r="B616">
        <v>2019</v>
      </c>
      <c r="C616" s="9">
        <v>43800</v>
      </c>
      <c r="D616" t="s">
        <v>64</v>
      </c>
      <c r="E616" t="s">
        <v>533</v>
      </c>
      <c r="F616">
        <v>1</v>
      </c>
      <c r="G616">
        <v>11</v>
      </c>
      <c r="H616" t="s">
        <v>169</v>
      </c>
      <c r="I616" t="s">
        <v>80</v>
      </c>
      <c r="J616" s="10">
        <f>(C616-VLOOKUP(H616,Riders!$A$2:$E$7777,4,FALSE))/365</f>
        <v>29.432876712328767</v>
      </c>
      <c r="K616">
        <v>15</v>
      </c>
      <c r="L616">
        <v>1</v>
      </c>
      <c r="M616">
        <v>10.323</v>
      </c>
      <c r="N616" s="29">
        <f t="shared" si="9"/>
        <v>69.747166521360072</v>
      </c>
      <c r="O616">
        <v>9.4770000000000003</v>
      </c>
      <c r="P616">
        <v>11.804</v>
      </c>
      <c r="Q616">
        <v>19.164000000000001</v>
      </c>
      <c r="R616">
        <v>3.68</v>
      </c>
      <c r="S616">
        <v>1</v>
      </c>
      <c r="T616" t="s">
        <v>1162</v>
      </c>
    </row>
    <row r="617" spans="1:20">
      <c r="A617" t="s">
        <v>224</v>
      </c>
      <c r="B617">
        <v>2019</v>
      </c>
      <c r="C617" s="9">
        <v>43800</v>
      </c>
      <c r="D617" t="s">
        <v>64</v>
      </c>
      <c r="E617" t="s">
        <v>533</v>
      </c>
      <c r="F617">
        <v>1</v>
      </c>
      <c r="G617">
        <v>11</v>
      </c>
      <c r="H617" t="s">
        <v>230</v>
      </c>
      <c r="I617" t="s">
        <v>210</v>
      </c>
      <c r="J617" s="10">
        <f>(C617-VLOOKUP(H617,Riders!$A$2:$E$7777,4,FALSE))/365</f>
        <v>20.950684931506849</v>
      </c>
      <c r="K617">
        <v>18</v>
      </c>
      <c r="L617">
        <v>2</v>
      </c>
      <c r="M617">
        <v>10.462999999999999</v>
      </c>
      <c r="N617" s="29">
        <f t="shared" si="9"/>
        <v>68.813915702953267</v>
      </c>
      <c r="O617">
        <v>8.5909999999999993</v>
      </c>
      <c r="P617">
        <v>5.13</v>
      </c>
      <c r="Q617">
        <v>16.606000000000002</v>
      </c>
      <c r="R617">
        <v>5.7380000000000004</v>
      </c>
      <c r="S617">
        <v>2</v>
      </c>
      <c r="T617" t="s">
        <v>1162</v>
      </c>
    </row>
    <row r="618" spans="1:20">
      <c r="A618" t="s">
        <v>224</v>
      </c>
      <c r="B618">
        <v>2019</v>
      </c>
      <c r="C618" s="9">
        <v>43800</v>
      </c>
      <c r="D618" t="s">
        <v>64</v>
      </c>
      <c r="E618" t="s">
        <v>533</v>
      </c>
      <c r="F618">
        <v>1</v>
      </c>
      <c r="G618">
        <v>12</v>
      </c>
      <c r="H618" t="s">
        <v>192</v>
      </c>
      <c r="I618" t="s">
        <v>228</v>
      </c>
      <c r="J618" s="10">
        <f>(C618-VLOOKUP(H618,Riders!$A$2:$E$7777,4,FALSE))/365</f>
        <v>32.454794520547942</v>
      </c>
      <c r="K618">
        <v>16</v>
      </c>
      <c r="L618">
        <v>1</v>
      </c>
      <c r="M618">
        <v>10.26</v>
      </c>
      <c r="N618" s="29">
        <f t="shared" si="9"/>
        <v>70.175438596491233</v>
      </c>
      <c r="O618">
        <v>16.640999999999998</v>
      </c>
      <c r="P618">
        <v>18.991</v>
      </c>
      <c r="Q618">
        <v>26.405000000000001</v>
      </c>
      <c r="R618">
        <v>3.7069999999999999</v>
      </c>
      <c r="S618">
        <v>2</v>
      </c>
      <c r="T618" t="s">
        <v>1162</v>
      </c>
    </row>
    <row r="619" spans="1:20">
      <c r="A619" t="s">
        <v>224</v>
      </c>
      <c r="B619">
        <v>2019</v>
      </c>
      <c r="C619" s="9">
        <v>43800</v>
      </c>
      <c r="D619" t="s">
        <v>64</v>
      </c>
      <c r="E619" t="s">
        <v>533</v>
      </c>
      <c r="F619">
        <v>1</v>
      </c>
      <c r="G619">
        <v>12</v>
      </c>
      <c r="H619" t="s">
        <v>172</v>
      </c>
      <c r="I619" t="s">
        <v>35</v>
      </c>
      <c r="J619" s="10">
        <f>(C619-VLOOKUP(H619,Riders!$A$2:$E$7777,4,FALSE))/365</f>
        <v>29.561643835616437</v>
      </c>
      <c r="K619">
        <v>17</v>
      </c>
      <c r="L619">
        <v>2</v>
      </c>
      <c r="M619">
        <v>10.331999999999899</v>
      </c>
      <c r="N619" s="29">
        <f t="shared" si="9"/>
        <v>69.686411149826455</v>
      </c>
      <c r="O619">
        <v>17.401</v>
      </c>
      <c r="P619">
        <v>16.751000000000001</v>
      </c>
      <c r="Q619">
        <v>22.719000000000001</v>
      </c>
      <c r="R619">
        <v>2.984</v>
      </c>
      <c r="S619">
        <v>1</v>
      </c>
      <c r="T619" t="s">
        <v>1162</v>
      </c>
    </row>
    <row r="620" spans="1:20">
      <c r="A620" t="s">
        <v>224</v>
      </c>
      <c r="B620">
        <v>2019</v>
      </c>
      <c r="C620" s="9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 s="10">
        <f>(C620-VLOOKUP(H620,Riders!$A$2:$E$7777,4,FALSE))/365</f>
        <v>26.728767123287671</v>
      </c>
      <c r="K620">
        <v>2</v>
      </c>
      <c r="L620">
        <v>1</v>
      </c>
      <c r="M620">
        <v>9.9610000000000003</v>
      </c>
      <c r="N620" s="29">
        <f t="shared" si="9"/>
        <v>72.281899407689991</v>
      </c>
      <c r="O620">
        <v>36.023000000000003</v>
      </c>
      <c r="P620">
        <v>36.055</v>
      </c>
      <c r="Q620">
        <v>38.741</v>
      </c>
      <c r="R620">
        <v>1.343</v>
      </c>
      <c r="S620">
        <v>1</v>
      </c>
      <c r="T620" t="s">
        <v>1162</v>
      </c>
    </row>
    <row r="621" spans="1:20">
      <c r="A621" t="s">
        <v>224</v>
      </c>
      <c r="B621">
        <v>2019</v>
      </c>
      <c r="C621" s="9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 s="10">
        <f>(C621-VLOOKUP(H621,Riders!$A$2:$E$7777,4,FALSE))/365</f>
        <v>32.454794520547942</v>
      </c>
      <c r="K621">
        <v>16</v>
      </c>
      <c r="L621">
        <v>2</v>
      </c>
      <c r="M621">
        <v>10.111000000000001</v>
      </c>
      <c r="N621" s="29">
        <f t="shared" si="9"/>
        <v>71.209573731579468</v>
      </c>
      <c r="O621">
        <v>18.991</v>
      </c>
      <c r="P621">
        <v>18.972999999999999</v>
      </c>
      <c r="Q621">
        <v>26.189</v>
      </c>
      <c r="R621">
        <v>3.6080000000000001</v>
      </c>
      <c r="S621">
        <v>2</v>
      </c>
      <c r="T621" t="s">
        <v>1162</v>
      </c>
    </row>
    <row r="622" spans="1:20">
      <c r="A622" t="s">
        <v>224</v>
      </c>
      <c r="B622">
        <v>2019</v>
      </c>
      <c r="C622" s="9">
        <v>43800</v>
      </c>
      <c r="D622" t="s">
        <v>64</v>
      </c>
      <c r="E622" t="s">
        <v>536</v>
      </c>
      <c r="F622">
        <v>1</v>
      </c>
      <c r="G622">
        <v>2</v>
      </c>
      <c r="H622" t="s">
        <v>90</v>
      </c>
      <c r="I622" t="s">
        <v>22</v>
      </c>
      <c r="J622" s="10">
        <f>(C622-VLOOKUP(H622,Riders!$A$2:$E$7777,4,FALSE))/365</f>
        <v>22.731506849315068</v>
      </c>
      <c r="K622">
        <v>1</v>
      </c>
      <c r="L622">
        <v>1</v>
      </c>
      <c r="M622">
        <v>10.243</v>
      </c>
      <c r="N622" s="29">
        <f t="shared" si="9"/>
        <v>70.291906667968362</v>
      </c>
      <c r="O622">
        <v>38.762</v>
      </c>
      <c r="P622">
        <v>38.759</v>
      </c>
      <c r="Q622">
        <v>41.497</v>
      </c>
      <c r="R622">
        <v>1.369</v>
      </c>
      <c r="S622">
        <v>1</v>
      </c>
      <c r="T622" t="s">
        <v>1162</v>
      </c>
    </row>
    <row r="623" spans="1:20">
      <c r="A623" t="s">
        <v>224</v>
      </c>
      <c r="B623">
        <v>2019</v>
      </c>
      <c r="C623" s="9">
        <v>43800</v>
      </c>
      <c r="D623" t="s">
        <v>64</v>
      </c>
      <c r="E623" t="s">
        <v>536</v>
      </c>
      <c r="F623">
        <v>1</v>
      </c>
      <c r="G623">
        <v>2</v>
      </c>
      <c r="H623" t="s">
        <v>169</v>
      </c>
      <c r="I623" t="s">
        <v>80</v>
      </c>
      <c r="J623" s="10">
        <f>(C623-VLOOKUP(H623,Riders!$A$2:$E$7777,4,FALSE))/365</f>
        <v>29.432876712328767</v>
      </c>
      <c r="K623">
        <v>15</v>
      </c>
      <c r="L623">
        <v>2</v>
      </c>
      <c r="M623">
        <v>10.361000000000001</v>
      </c>
      <c r="N623" s="29">
        <f t="shared" si="9"/>
        <v>69.491361837660449</v>
      </c>
      <c r="O623">
        <v>11.804</v>
      </c>
      <c r="P623">
        <v>11.807</v>
      </c>
      <c r="Q623">
        <v>19.157</v>
      </c>
      <c r="R623">
        <v>3.6749999999999998</v>
      </c>
      <c r="S623">
        <v>2</v>
      </c>
      <c r="T623" t="s">
        <v>1162</v>
      </c>
    </row>
    <row r="624" spans="1:20">
      <c r="A624" t="s">
        <v>224</v>
      </c>
      <c r="B624">
        <v>2019</v>
      </c>
      <c r="C624" s="9">
        <v>43800</v>
      </c>
      <c r="D624" t="s">
        <v>64</v>
      </c>
      <c r="E624" t="s">
        <v>536</v>
      </c>
      <c r="F624">
        <v>1</v>
      </c>
      <c r="G624">
        <v>3</v>
      </c>
      <c r="H624" t="s">
        <v>200</v>
      </c>
      <c r="I624" t="s">
        <v>44</v>
      </c>
      <c r="J624" s="10">
        <f>(C624-VLOOKUP(H624,Riders!$A$2:$E$7777,4,FALSE))/365</f>
        <v>24.383561643835616</v>
      </c>
      <c r="K624">
        <v>4</v>
      </c>
      <c r="L624">
        <v>1</v>
      </c>
      <c r="M624">
        <v>11.22</v>
      </c>
      <c r="N624" s="29">
        <f t="shared" si="9"/>
        <v>64.171122994652407</v>
      </c>
      <c r="O624">
        <v>31.193000000000001</v>
      </c>
      <c r="P624">
        <v>31.329000000000001</v>
      </c>
      <c r="Q624">
        <v>34.209000000000003</v>
      </c>
      <c r="R624">
        <v>1.44</v>
      </c>
      <c r="S624">
        <v>1</v>
      </c>
      <c r="T624" t="s">
        <v>1162</v>
      </c>
    </row>
    <row r="625" spans="1:20">
      <c r="A625" t="s">
        <v>224</v>
      </c>
      <c r="B625">
        <v>2019</v>
      </c>
      <c r="C625" s="9">
        <v>43800</v>
      </c>
      <c r="D625" t="s">
        <v>64</v>
      </c>
      <c r="E625" t="s">
        <v>536</v>
      </c>
      <c r="F625">
        <v>1</v>
      </c>
      <c r="G625">
        <v>3</v>
      </c>
      <c r="H625" t="s">
        <v>141</v>
      </c>
      <c r="I625" t="s">
        <v>93</v>
      </c>
      <c r="J625" s="10">
        <f>(C625-VLOOKUP(H625,Riders!$A$2:$E$7777,4,FALSE))/365</f>
        <v>24.663013698630138</v>
      </c>
      <c r="K625">
        <v>14</v>
      </c>
      <c r="L625">
        <v>2</v>
      </c>
      <c r="M625" t="s">
        <v>534</v>
      </c>
      <c r="N625" s="29" t="str">
        <f t="shared" si="9"/>
        <v/>
      </c>
      <c r="O625">
        <v>22.617000000000001</v>
      </c>
      <c r="P625">
        <v>22.428000000000001</v>
      </c>
      <c r="Q625">
        <v>27.446000000000002</v>
      </c>
      <c r="R625">
        <v>2.5089999999999999</v>
      </c>
      <c r="S625">
        <v>2</v>
      </c>
      <c r="T625" t="s">
        <v>1162</v>
      </c>
    </row>
    <row r="626" spans="1:20">
      <c r="A626" t="s">
        <v>224</v>
      </c>
      <c r="B626">
        <v>2019</v>
      </c>
      <c r="C626" s="9">
        <v>43800</v>
      </c>
      <c r="D626" t="s">
        <v>64</v>
      </c>
      <c r="E626" t="s">
        <v>536</v>
      </c>
      <c r="F626">
        <v>1</v>
      </c>
      <c r="G626">
        <v>4</v>
      </c>
      <c r="H626" t="s">
        <v>255</v>
      </c>
      <c r="I626" t="s">
        <v>30</v>
      </c>
      <c r="J626" s="10">
        <f>(C626-VLOOKUP(H626,Riders!$A$2:$E$7777,4,FALSE))/365</f>
        <v>29.92876712328767</v>
      </c>
      <c r="K626">
        <v>3</v>
      </c>
      <c r="L626">
        <v>1</v>
      </c>
      <c r="M626">
        <v>9.9390000000000001</v>
      </c>
      <c r="N626" s="29">
        <f t="shared" si="9"/>
        <v>72.441895562933894</v>
      </c>
      <c r="O626">
        <v>28.683</v>
      </c>
      <c r="P626">
        <v>28.931000000000001</v>
      </c>
      <c r="Q626">
        <v>33.225000000000001</v>
      </c>
      <c r="R626">
        <v>2.1469999999999998</v>
      </c>
      <c r="S626">
        <v>1</v>
      </c>
      <c r="T626" t="s">
        <v>1162</v>
      </c>
    </row>
    <row r="627" spans="1:20">
      <c r="A627" t="s">
        <v>224</v>
      </c>
      <c r="B627">
        <v>2019</v>
      </c>
      <c r="C627" s="9">
        <v>43800</v>
      </c>
      <c r="D627" t="s">
        <v>64</v>
      </c>
      <c r="E627" t="s">
        <v>536</v>
      </c>
      <c r="F627">
        <v>1</v>
      </c>
      <c r="G627">
        <v>4</v>
      </c>
      <c r="H627" t="s">
        <v>194</v>
      </c>
      <c r="I627" t="s">
        <v>50</v>
      </c>
      <c r="J627" s="10">
        <f>(C627-VLOOKUP(H627,Riders!$A$2:$E$7777,4,FALSE))/365</f>
        <v>31.926027397260274</v>
      </c>
      <c r="K627">
        <v>13</v>
      </c>
      <c r="L627">
        <v>2</v>
      </c>
      <c r="M627">
        <v>10.855</v>
      </c>
      <c r="N627" s="29">
        <f t="shared" si="9"/>
        <v>66.328880700138185</v>
      </c>
      <c r="O627">
        <v>14.55</v>
      </c>
      <c r="P627">
        <v>14.353999999999999</v>
      </c>
      <c r="Q627">
        <v>23.844000000000001</v>
      </c>
      <c r="R627">
        <v>4.7450000000000001</v>
      </c>
      <c r="S627">
        <v>2</v>
      </c>
      <c r="T627" t="s">
        <v>1162</v>
      </c>
    </row>
    <row r="628" spans="1:20">
      <c r="A628" t="s">
        <v>224</v>
      </c>
      <c r="B628">
        <v>2019</v>
      </c>
      <c r="C628" s="9">
        <v>43800</v>
      </c>
      <c r="D628" t="s">
        <v>64</v>
      </c>
      <c r="E628" t="s">
        <v>536</v>
      </c>
      <c r="F628">
        <v>1</v>
      </c>
      <c r="G628">
        <v>5</v>
      </c>
      <c r="H628" t="s">
        <v>219</v>
      </c>
      <c r="I628" t="s">
        <v>225</v>
      </c>
      <c r="J628" s="10">
        <f>(C628-VLOOKUP(H628,Riders!$A$2:$E$7777,4,FALSE))/365</f>
        <v>34.835616438356162</v>
      </c>
      <c r="K628">
        <v>8</v>
      </c>
      <c r="L628">
        <v>1</v>
      </c>
      <c r="M628">
        <v>10.124000000000001</v>
      </c>
      <c r="N628" s="29">
        <f t="shared" si="9"/>
        <v>71.118135124456728</v>
      </c>
      <c r="O628">
        <v>13.4889999999999</v>
      </c>
      <c r="P628">
        <v>19.390999999999998</v>
      </c>
      <c r="Q628">
        <v>27.393000000000001</v>
      </c>
      <c r="R628">
        <v>4.0010000000000003</v>
      </c>
      <c r="S628">
        <v>2</v>
      </c>
      <c r="T628" t="s">
        <v>1162</v>
      </c>
    </row>
    <row r="629" spans="1:20">
      <c r="A629" t="s">
        <v>224</v>
      </c>
      <c r="B629">
        <v>2019</v>
      </c>
      <c r="C629" s="9">
        <v>43800</v>
      </c>
      <c r="D629" t="s">
        <v>64</v>
      </c>
      <c r="E629" t="s">
        <v>536</v>
      </c>
      <c r="F629">
        <v>1</v>
      </c>
      <c r="G629">
        <v>5</v>
      </c>
      <c r="H629" t="s">
        <v>126</v>
      </c>
      <c r="I629" t="s">
        <v>102</v>
      </c>
      <c r="J629" s="10">
        <f>(C629-VLOOKUP(H629,Riders!$A$2:$E$7777,4,FALSE))/365</f>
        <v>21.202739726027396</v>
      </c>
      <c r="K629">
        <v>9</v>
      </c>
      <c r="L629">
        <v>2</v>
      </c>
      <c r="M629">
        <v>10.257</v>
      </c>
      <c r="N629" s="29">
        <f t="shared" si="9"/>
        <v>70.195963732085403</v>
      </c>
      <c r="O629">
        <v>25.655999999999999</v>
      </c>
      <c r="P629">
        <v>24.536000000000001</v>
      </c>
      <c r="Q629">
        <v>29.506</v>
      </c>
      <c r="R629">
        <v>2.4849999999999999</v>
      </c>
      <c r="S629">
        <v>1</v>
      </c>
      <c r="T629" t="s">
        <v>1162</v>
      </c>
    </row>
    <row r="630" spans="1:20">
      <c r="A630" t="s">
        <v>224</v>
      </c>
      <c r="B630">
        <v>2019</v>
      </c>
      <c r="C630" s="9">
        <v>43800</v>
      </c>
      <c r="D630" t="s">
        <v>64</v>
      </c>
      <c r="E630" t="s">
        <v>536</v>
      </c>
      <c r="F630">
        <v>1</v>
      </c>
      <c r="G630">
        <v>6</v>
      </c>
      <c r="H630" t="s">
        <v>1998</v>
      </c>
      <c r="I630" t="s">
        <v>26</v>
      </c>
      <c r="J630" s="10">
        <f>(C630-VLOOKUP(H630,Riders!$A$2:$E$7777,4,FALSE))/365</f>
        <v>34.854794520547948</v>
      </c>
      <c r="K630">
        <v>7</v>
      </c>
      <c r="L630">
        <v>1</v>
      </c>
      <c r="M630">
        <v>10.042</v>
      </c>
      <c r="N630" s="29">
        <f t="shared" si="9"/>
        <v>71.698864767974513</v>
      </c>
      <c r="O630">
        <v>19.498999999999999</v>
      </c>
      <c r="P630">
        <v>22.701999999999899</v>
      </c>
      <c r="Q630">
        <v>29.981999999999999</v>
      </c>
      <c r="R630">
        <v>3.64</v>
      </c>
      <c r="S630">
        <v>2</v>
      </c>
      <c r="T630" t="s">
        <v>1162</v>
      </c>
    </row>
    <row r="631" spans="1:20">
      <c r="A631" t="s">
        <v>224</v>
      </c>
      <c r="B631">
        <v>2019</v>
      </c>
      <c r="C631" s="9">
        <v>43800</v>
      </c>
      <c r="D631" t="s">
        <v>64</v>
      </c>
      <c r="E631" t="s">
        <v>536</v>
      </c>
      <c r="F631">
        <v>1</v>
      </c>
      <c r="G631">
        <v>6</v>
      </c>
      <c r="H631" t="s">
        <v>190</v>
      </c>
      <c r="I631" t="s">
        <v>111</v>
      </c>
      <c r="J631" s="10">
        <f>(C631-VLOOKUP(H631,Riders!$A$2:$E$7777,4,FALSE))/365</f>
        <v>31.712328767123289</v>
      </c>
      <c r="K631">
        <v>10</v>
      </c>
      <c r="L631">
        <v>2</v>
      </c>
      <c r="M631">
        <v>10.218999999999999</v>
      </c>
      <c r="N631" s="29">
        <f t="shared" si="9"/>
        <v>70.456991877874557</v>
      </c>
      <c r="O631">
        <v>24.239000000000001</v>
      </c>
      <c r="P631">
        <v>23.151</v>
      </c>
      <c r="Q631">
        <v>29.183</v>
      </c>
      <c r="R631">
        <v>3.016</v>
      </c>
      <c r="S631">
        <v>1</v>
      </c>
      <c r="T631" t="s">
        <v>1162</v>
      </c>
    </row>
    <row r="632" spans="1:20">
      <c r="A632" t="s">
        <v>224</v>
      </c>
      <c r="B632">
        <v>2019</v>
      </c>
      <c r="C632" s="9">
        <v>43800</v>
      </c>
      <c r="D632" t="s">
        <v>64</v>
      </c>
      <c r="E632" t="s">
        <v>536</v>
      </c>
      <c r="F632">
        <v>1</v>
      </c>
      <c r="G632">
        <v>7</v>
      </c>
      <c r="H632" t="s">
        <v>191</v>
      </c>
      <c r="I632" t="s">
        <v>30</v>
      </c>
      <c r="J632" s="10">
        <f>(C632-VLOOKUP(H632,Riders!$A$2:$E$7777,4,FALSE))/365</f>
        <v>33.871232876712327</v>
      </c>
      <c r="K632">
        <v>5</v>
      </c>
      <c r="L632">
        <v>1</v>
      </c>
      <c r="M632">
        <v>10.208</v>
      </c>
      <c r="N632" s="29">
        <f t="shared" si="9"/>
        <v>70.532915360501562</v>
      </c>
      <c r="O632">
        <v>15.456999999999899</v>
      </c>
      <c r="P632">
        <v>19.413</v>
      </c>
      <c r="Q632">
        <v>27.324999999999999</v>
      </c>
      <c r="R632">
        <v>3.956</v>
      </c>
      <c r="S632">
        <v>2</v>
      </c>
      <c r="T632" t="s">
        <v>1162</v>
      </c>
    </row>
    <row r="633" spans="1:20">
      <c r="A633" t="s">
        <v>224</v>
      </c>
      <c r="B633">
        <v>2019</v>
      </c>
      <c r="C633" s="9">
        <v>43800</v>
      </c>
      <c r="D633" t="s">
        <v>64</v>
      </c>
      <c r="E633" t="s">
        <v>536</v>
      </c>
      <c r="F633">
        <v>1</v>
      </c>
      <c r="G633">
        <v>7</v>
      </c>
      <c r="H633" t="s">
        <v>95</v>
      </c>
      <c r="I633" t="s">
        <v>28</v>
      </c>
      <c r="J633" s="10">
        <f>(C633-VLOOKUP(H633,Riders!$A$2:$E$7777,4,FALSE))/365</f>
        <v>27.849315068493151</v>
      </c>
      <c r="K633">
        <v>12</v>
      </c>
      <c r="L633">
        <v>2</v>
      </c>
      <c r="M633">
        <v>10.234</v>
      </c>
      <c r="N633" s="29">
        <f t="shared" si="9"/>
        <v>70.353722884502645</v>
      </c>
      <c r="O633">
        <v>21.396000000000001</v>
      </c>
      <c r="P633">
        <v>20.335999999999999</v>
      </c>
      <c r="Q633">
        <v>26.324000000000002</v>
      </c>
      <c r="R633">
        <v>2.9940000000000002</v>
      </c>
      <c r="S633">
        <v>1</v>
      </c>
      <c r="T633" t="s">
        <v>1162</v>
      </c>
    </row>
    <row r="634" spans="1:20">
      <c r="A634" t="s">
        <v>224</v>
      </c>
      <c r="B634">
        <v>2019</v>
      </c>
      <c r="C634" s="9">
        <v>43800</v>
      </c>
      <c r="D634" t="s">
        <v>64</v>
      </c>
      <c r="E634" t="s">
        <v>536</v>
      </c>
      <c r="F634">
        <v>1</v>
      </c>
      <c r="G634">
        <v>8</v>
      </c>
      <c r="H634" t="s">
        <v>106</v>
      </c>
      <c r="I634" t="s">
        <v>107</v>
      </c>
      <c r="J634" s="10">
        <f>(C634-VLOOKUP(H634,Riders!$A$2:$E$7777,4,FALSE))/365</f>
        <v>26.134246575342466</v>
      </c>
      <c r="K634">
        <v>6</v>
      </c>
      <c r="L634">
        <v>1</v>
      </c>
      <c r="M634">
        <v>10.236000000000001</v>
      </c>
      <c r="N634" s="29">
        <f t="shared" si="9"/>
        <v>70.339976553341145</v>
      </c>
      <c r="O634">
        <v>23.779</v>
      </c>
      <c r="P634">
        <v>25.974</v>
      </c>
      <c r="Q634">
        <v>31.106000000000002</v>
      </c>
      <c r="R634">
        <v>2.5659999999999998</v>
      </c>
      <c r="S634">
        <v>2</v>
      </c>
      <c r="T634" t="s">
        <v>1162</v>
      </c>
    </row>
    <row r="635" spans="1:20">
      <c r="A635" t="s">
        <v>224</v>
      </c>
      <c r="B635">
        <v>2019</v>
      </c>
      <c r="C635" s="9">
        <v>43800</v>
      </c>
      <c r="D635" t="s">
        <v>64</v>
      </c>
      <c r="E635" t="s">
        <v>536</v>
      </c>
      <c r="F635">
        <v>1</v>
      </c>
      <c r="G635">
        <v>8</v>
      </c>
      <c r="H635" t="s">
        <v>198</v>
      </c>
      <c r="I635" t="s">
        <v>226</v>
      </c>
      <c r="J635" s="10">
        <f>(C635-VLOOKUP(H635,Riders!$A$2:$E$7777,4,FALSE))/365</f>
        <v>26.983561643835618</v>
      </c>
      <c r="K635">
        <v>11</v>
      </c>
      <c r="L635">
        <v>2</v>
      </c>
      <c r="M635">
        <v>10.265000000000001</v>
      </c>
      <c r="N635" s="29">
        <f t="shared" si="9"/>
        <v>70.141256697515828</v>
      </c>
      <c r="O635">
        <v>32.280999999999999</v>
      </c>
      <c r="P635">
        <v>31.535999999999898</v>
      </c>
      <c r="Q635">
        <v>35.223999999999997</v>
      </c>
      <c r="R635">
        <v>1.8440000000000001</v>
      </c>
      <c r="S635">
        <v>1</v>
      </c>
      <c r="T635" t="s">
        <v>1162</v>
      </c>
    </row>
    <row r="636" spans="1:20">
      <c r="A636" t="s">
        <v>224</v>
      </c>
      <c r="B636">
        <v>2019</v>
      </c>
      <c r="C636" s="9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 s="10">
        <f>(C636-VLOOKUP(H636,Riders!$A$2:$E$7777,4,FALSE))/365</f>
        <v>26.728767123287671</v>
      </c>
      <c r="K636">
        <v>2</v>
      </c>
      <c r="L636">
        <v>1</v>
      </c>
      <c r="M636">
        <v>10.148999999999999</v>
      </c>
      <c r="N636" s="29">
        <f t="shared" si="9"/>
        <v>70.942950044339355</v>
      </c>
      <c r="O636">
        <v>36.055</v>
      </c>
      <c r="P636">
        <v>36.143000000000001</v>
      </c>
      <c r="Q636">
        <v>38.814999999999998</v>
      </c>
      <c r="R636">
        <v>1.3360000000000001</v>
      </c>
      <c r="S636">
        <v>1</v>
      </c>
      <c r="T636" t="s">
        <v>1162</v>
      </c>
    </row>
    <row r="637" spans="1:20">
      <c r="A637" t="s">
        <v>224</v>
      </c>
      <c r="B637">
        <v>2019</v>
      </c>
      <c r="C637" s="9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 s="10">
        <f>(C637-VLOOKUP(H637,Riders!$A$2:$E$7777,4,FALSE))/365</f>
        <v>26.134246575342466</v>
      </c>
      <c r="K637">
        <v>6</v>
      </c>
      <c r="L637">
        <v>2</v>
      </c>
      <c r="M637">
        <v>10.234999999999999</v>
      </c>
      <c r="N637" s="29">
        <f t="shared" si="9"/>
        <v>70.346849047386428</v>
      </c>
      <c r="O637">
        <v>25.974</v>
      </c>
      <c r="P637">
        <v>25.841999999999999</v>
      </c>
      <c r="Q637">
        <v>30.835999999999999</v>
      </c>
      <c r="R637">
        <v>2.4969999999999999</v>
      </c>
      <c r="S637">
        <v>2</v>
      </c>
      <c r="T637" t="s">
        <v>1162</v>
      </c>
    </row>
    <row r="638" spans="1:20">
      <c r="A638" t="s">
        <v>224</v>
      </c>
      <c r="B638">
        <v>2019</v>
      </c>
      <c r="C638" s="9">
        <v>43800</v>
      </c>
      <c r="D638" t="s">
        <v>64</v>
      </c>
      <c r="E638" t="s">
        <v>537</v>
      </c>
      <c r="F638">
        <v>1</v>
      </c>
      <c r="G638">
        <v>2</v>
      </c>
      <c r="H638" t="s">
        <v>90</v>
      </c>
      <c r="I638" t="s">
        <v>22</v>
      </c>
      <c r="J638" s="10">
        <f>(C638-VLOOKUP(H638,Riders!$A$2:$E$7777,4,FALSE))/365</f>
        <v>22.731506849315068</v>
      </c>
      <c r="K638">
        <v>1</v>
      </c>
      <c r="L638">
        <v>1</v>
      </c>
      <c r="M638">
        <v>10.106999999999999</v>
      </c>
      <c r="N638" s="29">
        <f t="shared" si="9"/>
        <v>71.237756010685672</v>
      </c>
      <c r="O638">
        <v>38.759</v>
      </c>
      <c r="P638">
        <v>38.78</v>
      </c>
      <c r="Q638">
        <v>41.515999999999998</v>
      </c>
      <c r="R638">
        <v>1.3680000000000001</v>
      </c>
      <c r="S638">
        <v>1</v>
      </c>
      <c r="T638" t="s">
        <v>1162</v>
      </c>
    </row>
    <row r="639" spans="1:20">
      <c r="A639" t="s">
        <v>224</v>
      </c>
      <c r="B639">
        <v>2019</v>
      </c>
      <c r="C639" s="9">
        <v>43800</v>
      </c>
      <c r="D639" t="s">
        <v>64</v>
      </c>
      <c r="E639" t="s">
        <v>537</v>
      </c>
      <c r="F639">
        <v>1</v>
      </c>
      <c r="G639">
        <v>2</v>
      </c>
      <c r="H639" t="s">
        <v>191</v>
      </c>
      <c r="I639" t="s">
        <v>30</v>
      </c>
      <c r="J639" s="10">
        <f>(C639-VLOOKUP(H639,Riders!$A$2:$E$7777,4,FALSE))/365</f>
        <v>33.871232876712327</v>
      </c>
      <c r="K639">
        <v>5</v>
      </c>
      <c r="L639">
        <v>2</v>
      </c>
      <c r="M639">
        <v>10.144</v>
      </c>
      <c r="N639" s="29">
        <f t="shared" si="9"/>
        <v>70.977917981072551</v>
      </c>
      <c r="O639">
        <v>19.413</v>
      </c>
      <c r="P639">
        <v>19.422000000000001</v>
      </c>
      <c r="Q639">
        <v>27.166</v>
      </c>
      <c r="R639">
        <v>3.8719999999999999</v>
      </c>
      <c r="S639">
        <v>2</v>
      </c>
      <c r="T639" t="s">
        <v>1162</v>
      </c>
    </row>
    <row r="640" spans="1:20">
      <c r="A640" t="s">
        <v>224</v>
      </c>
      <c r="B640">
        <v>2019</v>
      </c>
      <c r="C640" s="9">
        <v>43800</v>
      </c>
      <c r="D640" t="s">
        <v>64</v>
      </c>
      <c r="E640" t="s">
        <v>537</v>
      </c>
      <c r="F640">
        <v>1</v>
      </c>
      <c r="G640">
        <v>3</v>
      </c>
      <c r="H640" t="s">
        <v>200</v>
      </c>
      <c r="I640" t="s">
        <v>44</v>
      </c>
      <c r="J640" s="10">
        <f>(C640-VLOOKUP(H640,Riders!$A$2:$E$7777,4,FALSE))/365</f>
        <v>24.383561643835616</v>
      </c>
      <c r="K640">
        <v>4</v>
      </c>
      <c r="L640">
        <v>1</v>
      </c>
      <c r="M640">
        <v>10.115</v>
      </c>
      <c r="N640" s="29">
        <f t="shared" si="9"/>
        <v>71.181413741967376</v>
      </c>
      <c r="O640">
        <v>31.329000000000001</v>
      </c>
      <c r="P640">
        <v>31.506</v>
      </c>
      <c r="Q640">
        <v>34.36</v>
      </c>
      <c r="R640">
        <v>1.427</v>
      </c>
      <c r="S640">
        <v>1</v>
      </c>
      <c r="T640" t="s">
        <v>1162</v>
      </c>
    </row>
    <row r="641" spans="1:20">
      <c r="A641" t="s">
        <v>224</v>
      </c>
      <c r="B641">
        <v>2019</v>
      </c>
      <c r="C641" s="9">
        <v>43800</v>
      </c>
      <c r="D641" t="s">
        <v>64</v>
      </c>
      <c r="E641" t="s">
        <v>537</v>
      </c>
      <c r="F641">
        <v>1</v>
      </c>
      <c r="G641">
        <v>3</v>
      </c>
      <c r="H641" t="s">
        <v>1998</v>
      </c>
      <c r="I641" t="s">
        <v>26</v>
      </c>
      <c r="J641" s="10">
        <f>(C641-VLOOKUP(H641,Riders!$A$2:$E$7777,4,FALSE))/365</f>
        <v>34.854794520547948</v>
      </c>
      <c r="K641">
        <v>7</v>
      </c>
      <c r="L641">
        <v>2</v>
      </c>
      <c r="M641">
        <v>10.125999999999999</v>
      </c>
      <c r="N641" s="29">
        <f t="shared" si="9"/>
        <v>71.1040884850879</v>
      </c>
      <c r="O641">
        <v>22.701999999999899</v>
      </c>
      <c r="P641">
        <v>22.254999999999999</v>
      </c>
      <c r="Q641">
        <v>29.021000000000001</v>
      </c>
      <c r="R641">
        <v>3.383</v>
      </c>
      <c r="S641">
        <v>2</v>
      </c>
      <c r="T641" t="s">
        <v>1162</v>
      </c>
    </row>
    <row r="642" spans="1:20">
      <c r="A642" t="s">
        <v>224</v>
      </c>
      <c r="B642">
        <v>2019</v>
      </c>
      <c r="C642" s="9">
        <v>43800</v>
      </c>
      <c r="D642" t="s">
        <v>64</v>
      </c>
      <c r="E642" t="s">
        <v>537</v>
      </c>
      <c r="F642">
        <v>1</v>
      </c>
      <c r="G642">
        <v>4</v>
      </c>
      <c r="H642" t="s">
        <v>255</v>
      </c>
      <c r="I642" t="s">
        <v>30</v>
      </c>
      <c r="J642" s="10">
        <f>(C642-VLOOKUP(H642,Riders!$A$2:$E$7777,4,FALSE))/365</f>
        <v>29.92876712328767</v>
      </c>
      <c r="K642">
        <v>3</v>
      </c>
      <c r="L642">
        <v>1</v>
      </c>
      <c r="M642">
        <v>10.121</v>
      </c>
      <c r="N642" s="29">
        <f t="shared" si="9"/>
        <v>71.139215492540259</v>
      </c>
      <c r="O642">
        <v>28.931000000000001</v>
      </c>
      <c r="P642">
        <v>29.271000000000001</v>
      </c>
      <c r="Q642">
        <v>33.484999999999999</v>
      </c>
      <c r="R642">
        <v>2.1070000000000002</v>
      </c>
      <c r="S642">
        <v>1</v>
      </c>
      <c r="T642" t="s">
        <v>1162</v>
      </c>
    </row>
    <row r="643" spans="1:20">
      <c r="A643" t="s">
        <v>224</v>
      </c>
      <c r="B643">
        <v>2019</v>
      </c>
      <c r="C643" s="9">
        <v>43800</v>
      </c>
      <c r="D643" t="s">
        <v>64</v>
      </c>
      <c r="E643" t="s">
        <v>537</v>
      </c>
      <c r="F643">
        <v>1</v>
      </c>
      <c r="G643">
        <v>4</v>
      </c>
      <c r="H643" t="s">
        <v>219</v>
      </c>
      <c r="I643" t="s">
        <v>225</v>
      </c>
      <c r="J643" s="10">
        <f>(C643-VLOOKUP(H643,Riders!$A$2:$E$7777,4,FALSE))/365</f>
        <v>34.835616438356162</v>
      </c>
      <c r="K643">
        <v>8</v>
      </c>
      <c r="L643">
        <v>2</v>
      </c>
      <c r="M643">
        <v>11.048999999999999</v>
      </c>
      <c r="N643" s="29">
        <f t="shared" ref="N643:N706" si="10">IF(OR(M643="REL",M643="",M643="DNS",M643="DSQ"),"",3.6*200/M643)</f>
        <v>65.164268259571003</v>
      </c>
      <c r="O643">
        <v>19.390999999999998</v>
      </c>
      <c r="P643">
        <v>19.041</v>
      </c>
      <c r="Q643">
        <v>26.491</v>
      </c>
      <c r="R643">
        <v>3.7250000000000001</v>
      </c>
      <c r="S643">
        <v>2</v>
      </c>
      <c r="T643" t="s">
        <v>1162</v>
      </c>
    </row>
    <row r="644" spans="1:20">
      <c r="A644" t="s">
        <v>224</v>
      </c>
      <c r="B644">
        <v>2019</v>
      </c>
      <c r="C644" s="9">
        <v>43800</v>
      </c>
      <c r="D644" t="s">
        <v>64</v>
      </c>
      <c r="E644" t="s">
        <v>537</v>
      </c>
      <c r="F644">
        <v>2</v>
      </c>
      <c r="G644">
        <v>1</v>
      </c>
      <c r="H644" t="s">
        <v>21</v>
      </c>
      <c r="I644" t="s">
        <v>22</v>
      </c>
      <c r="J644" s="10">
        <f>(C644-VLOOKUP(H644,Riders!$A$2:$E$7777,4,FALSE))/365</f>
        <v>26.728767123287671</v>
      </c>
      <c r="K644">
        <v>2</v>
      </c>
      <c r="L644">
        <v>1</v>
      </c>
      <c r="M644">
        <v>10.151</v>
      </c>
      <c r="N644" s="29">
        <f t="shared" si="10"/>
        <v>70.928972515023148</v>
      </c>
      <c r="O644">
        <v>36.143000000000001</v>
      </c>
      <c r="P644">
        <v>36.225000000000001</v>
      </c>
      <c r="Q644">
        <v>38.883000000000003</v>
      </c>
      <c r="R644">
        <v>1.329</v>
      </c>
      <c r="S644">
        <v>1</v>
      </c>
      <c r="T644" t="s">
        <v>1162</v>
      </c>
    </row>
    <row r="645" spans="1:20">
      <c r="A645" t="s">
        <v>224</v>
      </c>
      <c r="B645">
        <v>2019</v>
      </c>
      <c r="C645" s="9">
        <v>43800</v>
      </c>
      <c r="D645" t="s">
        <v>64</v>
      </c>
      <c r="E645" t="s">
        <v>537</v>
      </c>
      <c r="F645">
        <v>2</v>
      </c>
      <c r="G645">
        <v>1</v>
      </c>
      <c r="H645" t="s">
        <v>106</v>
      </c>
      <c r="I645" t="s">
        <v>107</v>
      </c>
      <c r="J645" s="10">
        <f>(C645-VLOOKUP(H645,Riders!$A$2:$E$7777,4,FALSE))/365</f>
        <v>26.134246575342466</v>
      </c>
      <c r="K645">
        <v>6</v>
      </c>
      <c r="L645">
        <v>2</v>
      </c>
      <c r="M645">
        <v>12.762</v>
      </c>
      <c r="N645" s="29">
        <f t="shared" si="10"/>
        <v>56.417489421720731</v>
      </c>
      <c r="O645">
        <v>25.841999999999999</v>
      </c>
      <c r="P645">
        <v>25.725999999999999</v>
      </c>
      <c r="Q645">
        <v>30.597999999999999</v>
      </c>
      <c r="R645">
        <v>2.4359999999999999</v>
      </c>
      <c r="S645">
        <v>2</v>
      </c>
      <c r="T645" t="s">
        <v>1162</v>
      </c>
    </row>
    <row r="646" spans="1:20">
      <c r="A646" t="s">
        <v>224</v>
      </c>
      <c r="B646">
        <v>2019</v>
      </c>
      <c r="C646" s="9">
        <v>43800</v>
      </c>
      <c r="D646" t="s">
        <v>64</v>
      </c>
      <c r="E646" t="s">
        <v>537</v>
      </c>
      <c r="F646">
        <v>2</v>
      </c>
      <c r="G646">
        <v>2</v>
      </c>
      <c r="H646" t="s">
        <v>90</v>
      </c>
      <c r="I646" t="s">
        <v>22</v>
      </c>
      <c r="J646" s="10">
        <f>(C646-VLOOKUP(H646,Riders!$A$2:$E$7777,4,FALSE))/365</f>
        <v>22.731506849315068</v>
      </c>
      <c r="K646">
        <v>1</v>
      </c>
      <c r="L646">
        <v>1</v>
      </c>
      <c r="M646">
        <v>10.298</v>
      </c>
      <c r="N646" s="29">
        <f t="shared" si="10"/>
        <v>69.916488638570598</v>
      </c>
      <c r="O646">
        <v>38.78</v>
      </c>
      <c r="P646">
        <v>38.799999999999997</v>
      </c>
      <c r="Q646">
        <v>41.533999999999999</v>
      </c>
      <c r="R646">
        <v>1.367</v>
      </c>
      <c r="S646">
        <v>1</v>
      </c>
      <c r="T646" t="s">
        <v>1162</v>
      </c>
    </row>
    <row r="647" spans="1:20">
      <c r="A647" t="s">
        <v>224</v>
      </c>
      <c r="B647">
        <v>2019</v>
      </c>
      <c r="C647" s="9">
        <v>43800</v>
      </c>
      <c r="D647" t="s">
        <v>64</v>
      </c>
      <c r="E647" t="s">
        <v>537</v>
      </c>
      <c r="F647">
        <v>2</v>
      </c>
      <c r="G647">
        <v>2</v>
      </c>
      <c r="H647" t="s">
        <v>191</v>
      </c>
      <c r="I647" t="s">
        <v>30</v>
      </c>
      <c r="J647" s="10">
        <f>(C647-VLOOKUP(H647,Riders!$A$2:$E$7777,4,FALSE))/365</f>
        <v>33.871232876712327</v>
      </c>
      <c r="K647">
        <v>5</v>
      </c>
      <c r="L647">
        <v>2</v>
      </c>
      <c r="M647">
        <v>10.497999999999999</v>
      </c>
      <c r="N647" s="29">
        <f t="shared" si="10"/>
        <v>68.584492284244618</v>
      </c>
      <c r="O647">
        <v>19.422000000000001</v>
      </c>
      <c r="P647">
        <v>19.428999999999998</v>
      </c>
      <c r="Q647">
        <v>27.023</v>
      </c>
      <c r="R647">
        <v>3.7970000000000002</v>
      </c>
      <c r="S647">
        <v>2</v>
      </c>
      <c r="T647" t="s">
        <v>1162</v>
      </c>
    </row>
    <row r="648" spans="1:20">
      <c r="A648" t="s">
        <v>224</v>
      </c>
      <c r="B648">
        <v>2019</v>
      </c>
      <c r="C648" s="9">
        <v>43800</v>
      </c>
      <c r="D648" t="s">
        <v>64</v>
      </c>
      <c r="E648" t="s">
        <v>537</v>
      </c>
      <c r="F648">
        <v>2</v>
      </c>
      <c r="G648">
        <v>3</v>
      </c>
      <c r="H648" t="s">
        <v>200</v>
      </c>
      <c r="I648" t="s">
        <v>44</v>
      </c>
      <c r="J648" s="10">
        <f>(C648-VLOOKUP(H648,Riders!$A$2:$E$7777,4,FALSE))/365</f>
        <v>24.383561643835616</v>
      </c>
      <c r="K648">
        <v>4</v>
      </c>
      <c r="L648">
        <v>1</v>
      </c>
      <c r="M648">
        <v>10.555999999999999</v>
      </c>
      <c r="N648" s="29">
        <f t="shared" si="10"/>
        <v>68.207654414550973</v>
      </c>
      <c r="O648">
        <v>31.506</v>
      </c>
      <c r="P648">
        <v>31.655999999999999</v>
      </c>
      <c r="Q648">
        <v>34.485999999999997</v>
      </c>
      <c r="R648">
        <v>1.415</v>
      </c>
      <c r="S648">
        <v>1</v>
      </c>
      <c r="T648" t="s">
        <v>1162</v>
      </c>
    </row>
    <row r="649" spans="1:20">
      <c r="A649" t="s">
        <v>224</v>
      </c>
      <c r="B649">
        <v>2019</v>
      </c>
      <c r="C649" s="9">
        <v>43800</v>
      </c>
      <c r="D649" t="s">
        <v>64</v>
      </c>
      <c r="E649" t="s">
        <v>537</v>
      </c>
      <c r="F649">
        <v>2</v>
      </c>
      <c r="G649">
        <v>3</v>
      </c>
      <c r="H649" t="s">
        <v>1998</v>
      </c>
      <c r="I649" t="s">
        <v>26</v>
      </c>
      <c r="J649" s="10">
        <f>(C649-VLOOKUP(H649,Riders!$A$2:$E$7777,4,FALSE))/365</f>
        <v>34.854794520547948</v>
      </c>
      <c r="K649">
        <v>7</v>
      </c>
      <c r="L649">
        <v>2</v>
      </c>
      <c r="M649">
        <v>11.087999999999999</v>
      </c>
      <c r="N649" s="29">
        <f t="shared" si="10"/>
        <v>64.935064935064943</v>
      </c>
      <c r="O649">
        <v>22.254999999999999</v>
      </c>
      <c r="P649">
        <v>21.933</v>
      </c>
      <c r="Q649">
        <v>28.312999999999999</v>
      </c>
      <c r="R649">
        <v>3.19</v>
      </c>
      <c r="S649">
        <v>2</v>
      </c>
      <c r="T649" t="s">
        <v>1162</v>
      </c>
    </row>
    <row r="650" spans="1:20">
      <c r="A650" t="s">
        <v>224</v>
      </c>
      <c r="B650">
        <v>2019</v>
      </c>
      <c r="C650" s="9">
        <v>43800</v>
      </c>
      <c r="D650" t="s">
        <v>64</v>
      </c>
      <c r="E650" t="s">
        <v>537</v>
      </c>
      <c r="F650">
        <v>2</v>
      </c>
      <c r="G650">
        <v>4</v>
      </c>
      <c r="H650" t="s">
        <v>255</v>
      </c>
      <c r="I650" t="s">
        <v>30</v>
      </c>
      <c r="J650" s="10">
        <f>(C650-VLOOKUP(H650,Riders!$A$2:$E$7777,4,FALSE))/365</f>
        <v>29.92876712328767</v>
      </c>
      <c r="K650">
        <v>3</v>
      </c>
      <c r="L650">
        <v>1</v>
      </c>
      <c r="M650">
        <v>10.231</v>
      </c>
      <c r="N650" s="29">
        <f t="shared" si="10"/>
        <v>70.374352458215228</v>
      </c>
      <c r="O650">
        <v>29.271000000000001</v>
      </c>
      <c r="P650">
        <v>29.55</v>
      </c>
      <c r="Q650">
        <v>33.694000000000003</v>
      </c>
      <c r="R650">
        <v>2.0720000000000001</v>
      </c>
      <c r="S650">
        <v>1</v>
      </c>
      <c r="T650" t="s">
        <v>1162</v>
      </c>
    </row>
    <row r="651" spans="1:20">
      <c r="A651" t="s">
        <v>224</v>
      </c>
      <c r="B651">
        <v>2019</v>
      </c>
      <c r="C651" s="9">
        <v>43800</v>
      </c>
      <c r="D651" t="s">
        <v>64</v>
      </c>
      <c r="E651" t="s">
        <v>537</v>
      </c>
      <c r="F651">
        <v>2</v>
      </c>
      <c r="G651">
        <v>4</v>
      </c>
      <c r="H651" t="s">
        <v>219</v>
      </c>
      <c r="I651" t="s">
        <v>225</v>
      </c>
      <c r="J651" s="10">
        <f>(C651-VLOOKUP(H651,Riders!$A$2:$E$7777,4,FALSE))/365</f>
        <v>34.835616438356162</v>
      </c>
      <c r="K651">
        <v>8</v>
      </c>
      <c r="L651">
        <v>2</v>
      </c>
      <c r="M651">
        <v>10.262</v>
      </c>
      <c r="N651" s="29">
        <f t="shared" si="10"/>
        <v>70.161761839797308</v>
      </c>
      <c r="O651">
        <v>19.041</v>
      </c>
      <c r="P651">
        <v>18.798999999999999</v>
      </c>
      <c r="Q651">
        <v>25.837</v>
      </c>
      <c r="R651">
        <v>3.5190000000000001</v>
      </c>
      <c r="S651">
        <v>2</v>
      </c>
      <c r="T651" t="s">
        <v>1162</v>
      </c>
    </row>
    <row r="652" spans="1:20">
      <c r="A652" t="s">
        <v>224</v>
      </c>
      <c r="B652">
        <v>2019</v>
      </c>
      <c r="C652" s="9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 s="10">
        <f>(C652-VLOOKUP(H652,Riders!$A$2:$E$7777,4,FALSE))/365</f>
        <v>26.728767123287671</v>
      </c>
      <c r="K652">
        <v>2</v>
      </c>
      <c r="L652">
        <v>1</v>
      </c>
      <c r="M652">
        <v>9.8979999999999997</v>
      </c>
      <c r="N652" s="29">
        <f t="shared" si="10"/>
        <v>72.741968074358454</v>
      </c>
      <c r="O652">
        <v>36.225000000000001</v>
      </c>
      <c r="P652">
        <v>36.361999999999902</v>
      </c>
      <c r="Q652">
        <v>38.997999999999998</v>
      </c>
      <c r="R652">
        <v>1.3180000000000001</v>
      </c>
      <c r="S652">
        <v>1</v>
      </c>
      <c r="T652" t="s">
        <v>1162</v>
      </c>
    </row>
    <row r="653" spans="1:20">
      <c r="A653" t="s">
        <v>224</v>
      </c>
      <c r="B653">
        <v>2019</v>
      </c>
      <c r="C653" s="9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 s="10">
        <f>(C653-VLOOKUP(H653,Riders!$A$2:$E$7777,4,FALSE))/365</f>
        <v>29.92876712328767</v>
      </c>
      <c r="K653">
        <v>3</v>
      </c>
      <c r="L653">
        <v>2</v>
      </c>
      <c r="M653">
        <v>10.003</v>
      </c>
      <c r="N653" s="29">
        <f t="shared" si="10"/>
        <v>71.978406478056584</v>
      </c>
      <c r="O653">
        <v>29.55</v>
      </c>
      <c r="P653">
        <v>29.369999999999902</v>
      </c>
      <c r="Q653">
        <v>33.415999999999997</v>
      </c>
      <c r="R653">
        <v>2.0230000000000001</v>
      </c>
      <c r="S653">
        <v>2</v>
      </c>
      <c r="T653" t="s">
        <v>1162</v>
      </c>
    </row>
    <row r="654" spans="1:20">
      <c r="A654" t="s">
        <v>224</v>
      </c>
      <c r="B654">
        <v>2019</v>
      </c>
      <c r="C654" s="9">
        <v>43800</v>
      </c>
      <c r="D654" t="s">
        <v>64</v>
      </c>
      <c r="E654" t="s">
        <v>538</v>
      </c>
      <c r="F654">
        <v>1</v>
      </c>
      <c r="G654">
        <v>2</v>
      </c>
      <c r="H654" t="s">
        <v>90</v>
      </c>
      <c r="I654" t="s">
        <v>22</v>
      </c>
      <c r="J654" s="10">
        <f>(C654-VLOOKUP(H654,Riders!$A$2:$E$7777,4,FALSE))/365</f>
        <v>22.731506849315068</v>
      </c>
      <c r="K654">
        <v>1</v>
      </c>
      <c r="L654">
        <v>1</v>
      </c>
      <c r="M654">
        <v>10.114000000000001</v>
      </c>
      <c r="N654" s="29">
        <f t="shared" si="10"/>
        <v>71.188451651176578</v>
      </c>
      <c r="O654">
        <v>38.799999999999997</v>
      </c>
      <c r="P654">
        <v>38.905000000000001</v>
      </c>
      <c r="Q654">
        <v>41.619</v>
      </c>
      <c r="R654">
        <v>1.357</v>
      </c>
      <c r="S654">
        <v>1</v>
      </c>
      <c r="T654" t="s">
        <v>1162</v>
      </c>
    </row>
    <row r="655" spans="1:20">
      <c r="A655" t="s">
        <v>224</v>
      </c>
      <c r="B655">
        <v>2019</v>
      </c>
      <c r="C655" s="9">
        <v>43800</v>
      </c>
      <c r="D655" t="s">
        <v>64</v>
      </c>
      <c r="E655" t="s">
        <v>538</v>
      </c>
      <c r="F655">
        <v>1</v>
      </c>
      <c r="G655">
        <v>2</v>
      </c>
      <c r="H655" t="s">
        <v>200</v>
      </c>
      <c r="I655" t="s">
        <v>44</v>
      </c>
      <c r="J655" s="10">
        <f>(C655-VLOOKUP(H655,Riders!$A$2:$E$7777,4,FALSE))/365</f>
        <v>24.383561643835616</v>
      </c>
      <c r="K655">
        <v>4</v>
      </c>
      <c r="L655">
        <v>2</v>
      </c>
      <c r="M655">
        <v>10.204000000000001</v>
      </c>
      <c r="N655" s="29">
        <f t="shared" si="10"/>
        <v>70.560564484515865</v>
      </c>
      <c r="O655">
        <v>31.655999999999999</v>
      </c>
      <c r="P655">
        <v>31.587</v>
      </c>
      <c r="Q655">
        <v>34.395000000000003</v>
      </c>
      <c r="R655">
        <v>1.4039999999999999</v>
      </c>
      <c r="S655">
        <v>2</v>
      </c>
      <c r="T655" t="s">
        <v>1162</v>
      </c>
    </row>
    <row r="656" spans="1:20">
      <c r="A656" t="s">
        <v>224</v>
      </c>
      <c r="B656">
        <v>2019</v>
      </c>
      <c r="C656" s="9">
        <v>43800</v>
      </c>
      <c r="D656" t="s">
        <v>64</v>
      </c>
      <c r="E656" t="s">
        <v>538</v>
      </c>
      <c r="F656">
        <v>2</v>
      </c>
      <c r="G656">
        <v>1</v>
      </c>
      <c r="H656" t="s">
        <v>21</v>
      </c>
      <c r="I656" t="s">
        <v>22</v>
      </c>
      <c r="J656" s="10">
        <f>(C656-VLOOKUP(H656,Riders!$A$2:$E$7777,4,FALSE))/365</f>
        <v>26.728767123287671</v>
      </c>
      <c r="K656">
        <v>2</v>
      </c>
      <c r="L656">
        <v>1</v>
      </c>
      <c r="M656">
        <v>10.257999999999999</v>
      </c>
      <c r="N656" s="29">
        <f t="shared" si="10"/>
        <v>70.189120686293634</v>
      </c>
      <c r="O656">
        <v>36.361999999999902</v>
      </c>
      <c r="P656">
        <v>36.487000000000002</v>
      </c>
      <c r="Q656">
        <v>39.103000000000002</v>
      </c>
      <c r="R656">
        <v>1.3080000000000001</v>
      </c>
      <c r="S656">
        <v>1</v>
      </c>
      <c r="T656" t="s">
        <v>1162</v>
      </c>
    </row>
    <row r="657" spans="1:20">
      <c r="A657" t="s">
        <v>224</v>
      </c>
      <c r="B657">
        <v>2019</v>
      </c>
      <c r="C657" s="9">
        <v>43800</v>
      </c>
      <c r="D657" t="s">
        <v>64</v>
      </c>
      <c r="E657" t="s">
        <v>538</v>
      </c>
      <c r="F657">
        <v>2</v>
      </c>
      <c r="G657">
        <v>1</v>
      </c>
      <c r="H657" t="s">
        <v>255</v>
      </c>
      <c r="I657" t="s">
        <v>30</v>
      </c>
      <c r="J657" s="10">
        <f>(C657-VLOOKUP(H657,Riders!$A$2:$E$7777,4,FALSE))/365</f>
        <v>29.92876712328767</v>
      </c>
      <c r="K657">
        <v>3</v>
      </c>
      <c r="L657">
        <v>2</v>
      </c>
      <c r="M657">
        <v>10.518999999999901</v>
      </c>
      <c r="N657" s="29">
        <f t="shared" si="10"/>
        <v>68.447571061888652</v>
      </c>
      <c r="O657">
        <v>29.369999999999902</v>
      </c>
      <c r="P657">
        <v>29.21</v>
      </c>
      <c r="Q657">
        <v>33.167999999999999</v>
      </c>
      <c r="R657">
        <v>1.9790000000000001</v>
      </c>
      <c r="S657">
        <v>2</v>
      </c>
      <c r="T657" t="s">
        <v>1162</v>
      </c>
    </row>
    <row r="658" spans="1:20">
      <c r="A658" t="s">
        <v>224</v>
      </c>
      <c r="B658">
        <v>2019</v>
      </c>
      <c r="C658" s="9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 s="10">
        <f>(C658-VLOOKUP(H658,Riders!$A$2:$E$7777,4,FALSE))/365</f>
        <v>22.731506849315068</v>
      </c>
      <c r="K658">
        <v>1</v>
      </c>
      <c r="L658">
        <v>1</v>
      </c>
      <c r="M658">
        <v>10.234</v>
      </c>
      <c r="N658" s="29">
        <f t="shared" si="10"/>
        <v>70.353722884502645</v>
      </c>
      <c r="O658">
        <v>38.905000000000001</v>
      </c>
      <c r="P658">
        <v>39.003999999999998</v>
      </c>
      <c r="Q658">
        <v>41.7</v>
      </c>
      <c r="R658">
        <v>1.3480000000000001</v>
      </c>
      <c r="S658">
        <v>1</v>
      </c>
      <c r="T658" t="s">
        <v>1162</v>
      </c>
    </row>
    <row r="659" spans="1:20">
      <c r="A659" t="s">
        <v>224</v>
      </c>
      <c r="B659">
        <v>2019</v>
      </c>
      <c r="C659" s="9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 s="10">
        <f>(C659-VLOOKUP(H659,Riders!$A$2:$E$7777,4,FALSE))/365</f>
        <v>24.383561643835616</v>
      </c>
      <c r="K659">
        <v>4</v>
      </c>
      <c r="L659">
        <v>2</v>
      </c>
      <c r="M659">
        <v>10.32</v>
      </c>
      <c r="N659" s="29">
        <f t="shared" si="10"/>
        <v>69.767441860465112</v>
      </c>
      <c r="O659">
        <v>31.587</v>
      </c>
      <c r="P659">
        <v>31.52</v>
      </c>
      <c r="Q659">
        <v>34.308</v>
      </c>
      <c r="R659">
        <v>1.3939999999999999</v>
      </c>
      <c r="S659">
        <v>2</v>
      </c>
      <c r="T659" t="s">
        <v>1162</v>
      </c>
    </row>
    <row r="660" spans="1:20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>
        <v>1</v>
      </c>
      <c r="G660" t="s">
        <v>539</v>
      </c>
      <c r="H660" t="s">
        <v>90</v>
      </c>
      <c r="I660" t="s">
        <v>22</v>
      </c>
      <c r="J660" s="10">
        <f>(C660-VLOOKUP(H660,Riders!$A$2:$E$7777,4,FALSE))/365</f>
        <v>22.731506849315068</v>
      </c>
      <c r="K660">
        <v>1</v>
      </c>
      <c r="L660">
        <v>1</v>
      </c>
      <c r="M660">
        <v>9.9260000000000002</v>
      </c>
      <c r="N660" s="29">
        <f t="shared" si="10"/>
        <v>72.536772113640936</v>
      </c>
      <c r="O660">
        <v>39.003999999999998</v>
      </c>
      <c r="P660">
        <v>39.217999999999897</v>
      </c>
      <c r="Q660">
        <v>41.881999999999998</v>
      </c>
      <c r="R660">
        <v>1.3320000000000001</v>
      </c>
      <c r="S660">
        <v>1</v>
      </c>
      <c r="T660" t="s">
        <v>1162</v>
      </c>
    </row>
    <row r="661" spans="1:20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>
        <v>1</v>
      </c>
      <c r="G661" t="s">
        <v>539</v>
      </c>
      <c r="H661" t="s">
        <v>21</v>
      </c>
      <c r="I661" t="s">
        <v>22</v>
      </c>
      <c r="J661" s="10">
        <f>(C661-VLOOKUP(H661,Riders!$A$2:$E$7777,4,FALSE))/365</f>
        <v>26.728767123287671</v>
      </c>
      <c r="K661">
        <v>2</v>
      </c>
      <c r="L661">
        <v>2</v>
      </c>
      <c r="M661">
        <v>9.9390000000000001</v>
      </c>
      <c r="N661" s="29">
        <f t="shared" si="10"/>
        <v>72.441895562933894</v>
      </c>
      <c r="O661">
        <v>36.487000000000002</v>
      </c>
      <c r="P661">
        <v>36.344000000000001</v>
      </c>
      <c r="Q661">
        <v>38.932000000000002</v>
      </c>
      <c r="R661">
        <v>1.294</v>
      </c>
      <c r="S661">
        <v>2</v>
      </c>
      <c r="T661" t="s">
        <v>1162</v>
      </c>
    </row>
    <row r="662" spans="1:20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>
        <v>1</v>
      </c>
      <c r="G662" t="s">
        <v>540</v>
      </c>
      <c r="H662" t="s">
        <v>255</v>
      </c>
      <c r="I662" t="s">
        <v>30</v>
      </c>
      <c r="J662" s="10">
        <f>(C662-VLOOKUP(H662,Riders!$A$2:$E$7777,4,FALSE))/365</f>
        <v>29.92876712328767</v>
      </c>
      <c r="K662">
        <v>3</v>
      </c>
      <c r="L662">
        <v>1</v>
      </c>
      <c r="M662">
        <v>10.144</v>
      </c>
      <c r="N662" s="29">
        <f t="shared" si="10"/>
        <v>70.977917981072551</v>
      </c>
      <c r="O662">
        <v>29.21</v>
      </c>
      <c r="P662">
        <v>29.954999999999998</v>
      </c>
      <c r="Q662">
        <v>33.780999999999999</v>
      </c>
      <c r="R662">
        <v>1.913</v>
      </c>
      <c r="S662">
        <v>2</v>
      </c>
      <c r="T662" t="s">
        <v>1162</v>
      </c>
    </row>
    <row r="663" spans="1:20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>
        <v>1</v>
      </c>
      <c r="G663" t="s">
        <v>540</v>
      </c>
      <c r="H663" t="s">
        <v>200</v>
      </c>
      <c r="I663" t="s">
        <v>44</v>
      </c>
      <c r="J663" s="10">
        <f>(C663-VLOOKUP(H663,Riders!$A$2:$E$7777,4,FALSE))/365</f>
        <v>24.383561643835616</v>
      </c>
      <c r="K663">
        <v>4</v>
      </c>
      <c r="L663">
        <v>2</v>
      </c>
      <c r="M663">
        <v>10.147</v>
      </c>
      <c r="N663" s="29">
        <f t="shared" si="10"/>
        <v>70.956933083670052</v>
      </c>
      <c r="O663">
        <v>31.52</v>
      </c>
      <c r="P663">
        <v>31.257999999999999</v>
      </c>
      <c r="Q663">
        <v>34.003999999999998</v>
      </c>
      <c r="R663">
        <v>1.373</v>
      </c>
      <c r="S663">
        <v>1</v>
      </c>
      <c r="T663" t="s">
        <v>1162</v>
      </c>
    </row>
    <row r="664" spans="1:20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>
        <v>2</v>
      </c>
      <c r="G664" t="s">
        <v>539</v>
      </c>
      <c r="H664" t="s">
        <v>90</v>
      </c>
      <c r="I664" t="s">
        <v>22</v>
      </c>
      <c r="J664" s="10">
        <f>(C664-VLOOKUP(H664,Riders!$A$2:$E$7777,4,FALSE))/365</f>
        <v>22.731506849315068</v>
      </c>
      <c r="K664">
        <v>1</v>
      </c>
      <c r="L664">
        <v>1</v>
      </c>
      <c r="M664">
        <v>10.156000000000001</v>
      </c>
      <c r="N664" s="29">
        <f t="shared" si="10"/>
        <v>70.894052776683736</v>
      </c>
      <c r="O664">
        <v>39.217999999999897</v>
      </c>
      <c r="P664">
        <v>39.417000000000002</v>
      </c>
      <c r="Q664">
        <v>42.051000000000002</v>
      </c>
      <c r="R664">
        <v>1.3169999999999999</v>
      </c>
      <c r="S664">
        <v>1</v>
      </c>
      <c r="T664" t="s">
        <v>1162</v>
      </c>
    </row>
    <row r="665" spans="1:20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>
        <v>2</v>
      </c>
      <c r="G665" t="s">
        <v>539</v>
      </c>
      <c r="H665" t="s">
        <v>21</v>
      </c>
      <c r="I665" t="s">
        <v>22</v>
      </c>
      <c r="J665" s="10">
        <f>(C665-VLOOKUP(H665,Riders!$A$2:$E$7777,4,FALSE))/365</f>
        <v>26.728767123287671</v>
      </c>
      <c r="K665">
        <v>2</v>
      </c>
      <c r="L665">
        <v>2</v>
      </c>
      <c r="M665">
        <v>10.273</v>
      </c>
      <c r="N665" s="29">
        <f t="shared" si="10"/>
        <v>70.086634868100845</v>
      </c>
      <c r="O665">
        <v>36.344000000000001</v>
      </c>
      <c r="P665">
        <v>36.210999999999999</v>
      </c>
      <c r="Q665">
        <v>38.773000000000003</v>
      </c>
      <c r="R665">
        <v>1.2809999999999999</v>
      </c>
      <c r="S665">
        <v>2</v>
      </c>
      <c r="T665" t="s">
        <v>1162</v>
      </c>
    </row>
    <row r="666" spans="1:20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>
        <v>2</v>
      </c>
      <c r="G666" t="s">
        <v>540</v>
      </c>
      <c r="H666" t="s">
        <v>255</v>
      </c>
      <c r="I666" t="s">
        <v>30</v>
      </c>
      <c r="J666" s="10">
        <f>(C666-VLOOKUP(H666,Riders!$A$2:$E$7777,4,FALSE))/365</f>
        <v>29.92876712328767</v>
      </c>
      <c r="K666">
        <v>3</v>
      </c>
      <c r="L666">
        <v>1</v>
      </c>
      <c r="M666">
        <v>9.9480000000000004</v>
      </c>
      <c r="N666" s="29">
        <f t="shared" si="10"/>
        <v>72.376357056694815</v>
      </c>
      <c r="O666">
        <v>29.954999999999998</v>
      </c>
      <c r="P666">
        <v>30.587</v>
      </c>
      <c r="Q666">
        <v>34.298999999999999</v>
      </c>
      <c r="R666">
        <v>1.8560000000000001</v>
      </c>
      <c r="S666">
        <v>2</v>
      </c>
      <c r="T666" t="s">
        <v>1162</v>
      </c>
    </row>
    <row r="667" spans="1:20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>
        <v>2</v>
      </c>
      <c r="G667" t="s">
        <v>540</v>
      </c>
      <c r="H667" t="s">
        <v>200</v>
      </c>
      <c r="I667" t="s">
        <v>44</v>
      </c>
      <c r="J667" s="10">
        <f>(C667-VLOOKUP(H667,Riders!$A$2:$E$7777,4,FALSE))/365</f>
        <v>24.383561643835616</v>
      </c>
      <c r="K667">
        <v>4</v>
      </c>
      <c r="L667">
        <v>2</v>
      </c>
      <c r="M667">
        <v>10.042999999999999</v>
      </c>
      <c r="N667" s="29">
        <f t="shared" si="10"/>
        <v>71.691725580005979</v>
      </c>
      <c r="O667">
        <v>31.257999999999999</v>
      </c>
      <c r="P667">
        <v>31.029</v>
      </c>
      <c r="Q667">
        <v>33.737000000000002</v>
      </c>
      <c r="R667">
        <v>1.3540000000000001</v>
      </c>
      <c r="S667">
        <v>1</v>
      </c>
      <c r="T667" t="s">
        <v>1162</v>
      </c>
    </row>
    <row r="668" spans="1:20">
      <c r="A668" t="s">
        <v>223</v>
      </c>
      <c r="B668">
        <v>2019</v>
      </c>
      <c r="C668" s="9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 s="10">
        <f>(C668-VLOOKUP(H668,Riders!$A$2:$E$7777,4,FALSE))/365</f>
        <v>29.452054794520549</v>
      </c>
      <c r="K668">
        <v>5</v>
      </c>
      <c r="L668">
        <v>1</v>
      </c>
      <c r="M668">
        <v>10.451000000000001</v>
      </c>
      <c r="N668" s="29">
        <f t="shared" si="10"/>
        <v>68.892928906324755</v>
      </c>
      <c r="O668">
        <v>11.807</v>
      </c>
      <c r="P668">
        <v>13.256</v>
      </c>
      <c r="Q668">
        <v>20.225999999999999</v>
      </c>
      <c r="R668">
        <v>3.4849999999999999</v>
      </c>
      <c r="S668">
        <v>1</v>
      </c>
      <c r="T668" t="s">
        <v>1162</v>
      </c>
    </row>
    <row r="669" spans="1:20">
      <c r="A669" t="s">
        <v>223</v>
      </c>
      <c r="B669">
        <v>2019</v>
      </c>
      <c r="C669" s="9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 s="10">
        <f>(C669-VLOOKUP(H669,Riders!$A$2:$E$7777,4,FALSE))/365</f>
        <v>26.210958904109589</v>
      </c>
      <c r="K669">
        <v>28</v>
      </c>
      <c r="L669">
        <v>2</v>
      </c>
      <c r="M669">
        <v>10.526999999999999</v>
      </c>
      <c r="N669" s="29">
        <f t="shared" si="10"/>
        <v>68.395554288971226</v>
      </c>
      <c r="O669">
        <v>5.71999999999999</v>
      </c>
      <c r="P669">
        <v>4.625</v>
      </c>
      <c r="Q669">
        <v>14.581</v>
      </c>
      <c r="R669">
        <v>4.9779999999999998</v>
      </c>
      <c r="S669">
        <v>2</v>
      </c>
      <c r="T669" t="s">
        <v>1162</v>
      </c>
    </row>
    <row r="670" spans="1:20">
      <c r="A670" t="s">
        <v>223</v>
      </c>
      <c r="B670">
        <v>2019</v>
      </c>
      <c r="C670" s="9">
        <v>43807</v>
      </c>
      <c r="D670" t="s">
        <v>64</v>
      </c>
      <c r="E670" t="s">
        <v>533</v>
      </c>
      <c r="F670">
        <v>1</v>
      </c>
      <c r="G670">
        <v>2</v>
      </c>
      <c r="H670" t="s">
        <v>127</v>
      </c>
      <c r="I670" t="s">
        <v>33</v>
      </c>
      <c r="J670" s="10">
        <f>(C670-VLOOKUP(H670,Riders!$A$2:$E$7777,4,FALSE))/365</f>
        <v>28.416438356164385</v>
      </c>
      <c r="K670">
        <v>6</v>
      </c>
      <c r="L670">
        <v>1</v>
      </c>
      <c r="M670">
        <v>10.071999999999999</v>
      </c>
      <c r="N670" s="29">
        <f t="shared" si="10"/>
        <v>71.485305798252583</v>
      </c>
      <c r="O670">
        <v>23.353999999999999</v>
      </c>
      <c r="P670">
        <v>23.936</v>
      </c>
      <c r="Q670">
        <v>29.635999999999999</v>
      </c>
      <c r="R670">
        <v>2.85</v>
      </c>
      <c r="S670">
        <v>1</v>
      </c>
      <c r="T670" t="s">
        <v>1162</v>
      </c>
    </row>
    <row r="671" spans="1:20">
      <c r="A671" t="s">
        <v>223</v>
      </c>
      <c r="B671">
        <v>2019</v>
      </c>
      <c r="C671" s="9">
        <v>43807</v>
      </c>
      <c r="D671" t="s">
        <v>64</v>
      </c>
      <c r="E671" t="s">
        <v>533</v>
      </c>
      <c r="F671">
        <v>1</v>
      </c>
      <c r="G671">
        <v>2</v>
      </c>
      <c r="H671" t="s">
        <v>193</v>
      </c>
      <c r="I671" t="s">
        <v>748</v>
      </c>
      <c r="J671" s="10">
        <f>(C671-VLOOKUP(H671,Riders!$A$2:$E$7777,4,FALSE))/365</f>
        <v>30.736986301369864</v>
      </c>
      <c r="K671">
        <v>27</v>
      </c>
      <c r="L671">
        <v>2</v>
      </c>
      <c r="M671">
        <v>10.132999999999999</v>
      </c>
      <c r="N671" s="29">
        <f t="shared" si="10"/>
        <v>71.054968913451106</v>
      </c>
      <c r="O671">
        <v>11.78</v>
      </c>
      <c r="P671">
        <v>11.399999999999901</v>
      </c>
      <c r="Q671">
        <v>21.187999999999999</v>
      </c>
      <c r="R671">
        <v>4.8940000000000001</v>
      </c>
      <c r="S671">
        <v>2</v>
      </c>
      <c r="T671" t="s">
        <v>1162</v>
      </c>
    </row>
    <row r="672" spans="1:20">
      <c r="A672" t="s">
        <v>223</v>
      </c>
      <c r="B672">
        <v>2019</v>
      </c>
      <c r="C672" s="9">
        <v>43807</v>
      </c>
      <c r="D672" t="s">
        <v>64</v>
      </c>
      <c r="E672" t="s">
        <v>533</v>
      </c>
      <c r="F672">
        <v>1</v>
      </c>
      <c r="G672">
        <v>3</v>
      </c>
      <c r="H672" t="s">
        <v>194</v>
      </c>
      <c r="I672" t="s">
        <v>50</v>
      </c>
      <c r="J672" s="10">
        <f>(C672-VLOOKUP(H672,Riders!$A$2:$E$7777,4,FALSE))/365</f>
        <v>31.945205479452056</v>
      </c>
      <c r="K672">
        <v>7</v>
      </c>
      <c r="L672">
        <v>1</v>
      </c>
      <c r="M672">
        <v>10.497</v>
      </c>
      <c r="N672" s="29">
        <f t="shared" si="10"/>
        <v>68.591026007430699</v>
      </c>
      <c r="O672">
        <v>14.353999999999999</v>
      </c>
      <c r="P672">
        <v>16.425999999999998</v>
      </c>
      <c r="Q672">
        <v>25.292000000000002</v>
      </c>
      <c r="R672">
        <v>4.4329999999999998</v>
      </c>
      <c r="S672">
        <v>1</v>
      </c>
      <c r="T672" t="s">
        <v>1162</v>
      </c>
    </row>
    <row r="673" spans="1:20">
      <c r="A673" t="s">
        <v>223</v>
      </c>
      <c r="B673">
        <v>2019</v>
      </c>
      <c r="C673" s="9">
        <v>43807</v>
      </c>
      <c r="D673" t="s">
        <v>64</v>
      </c>
      <c r="E673" t="s">
        <v>533</v>
      </c>
      <c r="F673">
        <v>1</v>
      </c>
      <c r="G673">
        <v>3</v>
      </c>
      <c r="H673" t="s">
        <v>55</v>
      </c>
      <c r="I673" t="s">
        <v>56</v>
      </c>
      <c r="J673" s="10">
        <f>(C673-VLOOKUP(H673,Riders!$A$2:$E$7777,4,FALSE))/365</f>
        <v>19.904109589041095</v>
      </c>
      <c r="K673">
        <v>26</v>
      </c>
      <c r="L673">
        <v>2</v>
      </c>
      <c r="M673">
        <v>10.52</v>
      </c>
      <c r="N673" s="29">
        <f t="shared" si="10"/>
        <v>68.441064638783274</v>
      </c>
      <c r="O673">
        <v>7.1739999999999897</v>
      </c>
      <c r="P673">
        <v>6.1099999999999897</v>
      </c>
      <c r="Q673">
        <v>17.744</v>
      </c>
      <c r="R673">
        <v>5.8170000000000002</v>
      </c>
      <c r="S673">
        <v>2</v>
      </c>
      <c r="T673" t="s">
        <v>1162</v>
      </c>
    </row>
    <row r="674" spans="1:20">
      <c r="A674" t="s">
        <v>223</v>
      </c>
      <c r="B674">
        <v>2019</v>
      </c>
      <c r="C674" s="9">
        <v>43807</v>
      </c>
      <c r="D674" t="s">
        <v>64</v>
      </c>
      <c r="E674" t="s">
        <v>533</v>
      </c>
      <c r="F674">
        <v>1</v>
      </c>
      <c r="G674">
        <v>4</v>
      </c>
      <c r="H674" t="s">
        <v>106</v>
      </c>
      <c r="I674" t="s">
        <v>107</v>
      </c>
      <c r="J674" s="10">
        <f>(C674-VLOOKUP(H674,Riders!$A$2:$E$7777,4,FALSE))/365</f>
        <v>26.153424657534245</v>
      </c>
      <c r="K674">
        <v>9</v>
      </c>
      <c r="L674">
        <v>1</v>
      </c>
      <c r="M674">
        <v>10.927</v>
      </c>
      <c r="N674" s="29">
        <f t="shared" si="10"/>
        <v>65.891827583051153</v>
      </c>
      <c r="O674">
        <v>25.725999999999999</v>
      </c>
      <c r="P674">
        <v>25.838999999999999</v>
      </c>
      <c r="Q674">
        <v>30.670999999999999</v>
      </c>
      <c r="R674">
        <v>2.4159999999999999</v>
      </c>
      <c r="S674">
        <v>1</v>
      </c>
      <c r="T674" t="s">
        <v>1162</v>
      </c>
    </row>
    <row r="675" spans="1:20">
      <c r="A675" t="s">
        <v>223</v>
      </c>
      <c r="B675">
        <v>2019</v>
      </c>
      <c r="C675" s="9">
        <v>43807</v>
      </c>
      <c r="D675" t="s">
        <v>64</v>
      </c>
      <c r="E675" t="s">
        <v>533</v>
      </c>
      <c r="F675">
        <v>1</v>
      </c>
      <c r="G675">
        <v>4</v>
      </c>
      <c r="H675" t="s">
        <v>57</v>
      </c>
      <c r="I675" t="s">
        <v>35</v>
      </c>
      <c r="J675" s="10">
        <f>(C675-VLOOKUP(H675,Riders!$A$2:$E$7777,4,FALSE))/365</f>
        <v>26.07123287671233</v>
      </c>
      <c r="K675">
        <v>25</v>
      </c>
      <c r="L675">
        <v>2</v>
      </c>
      <c r="M675">
        <v>10.929</v>
      </c>
      <c r="N675" s="29">
        <f t="shared" si="10"/>
        <v>65.879769420807023</v>
      </c>
      <c r="O675">
        <v>8.3460000000000001</v>
      </c>
      <c r="P675">
        <v>8.3469999999999995</v>
      </c>
      <c r="Q675">
        <v>16.484999999999999</v>
      </c>
      <c r="R675">
        <v>4.069</v>
      </c>
      <c r="S675">
        <v>2</v>
      </c>
      <c r="T675" t="s">
        <v>1162</v>
      </c>
    </row>
    <row r="676" spans="1:20">
      <c r="A676" t="s">
        <v>223</v>
      </c>
      <c r="B676">
        <v>2019</v>
      </c>
      <c r="C676" s="9">
        <v>43807</v>
      </c>
      <c r="D676" t="s">
        <v>64</v>
      </c>
      <c r="E676" t="s">
        <v>533</v>
      </c>
      <c r="F676">
        <v>1</v>
      </c>
      <c r="G676">
        <v>5</v>
      </c>
      <c r="H676" t="s">
        <v>126</v>
      </c>
      <c r="I676" t="s">
        <v>102</v>
      </c>
      <c r="J676" s="10">
        <f>(C676-VLOOKUP(H676,Riders!$A$2:$E$7777,4,FALSE))/365</f>
        <v>21.221917808219178</v>
      </c>
      <c r="K676">
        <v>8</v>
      </c>
      <c r="L676">
        <v>1</v>
      </c>
      <c r="M676">
        <v>10.433</v>
      </c>
      <c r="N676" s="29">
        <f t="shared" si="10"/>
        <v>69.011789514041979</v>
      </c>
      <c r="O676">
        <v>24.536000000000001</v>
      </c>
      <c r="P676">
        <v>24.7</v>
      </c>
      <c r="Q676">
        <v>29.62</v>
      </c>
      <c r="R676">
        <v>2.46</v>
      </c>
      <c r="S676">
        <v>1</v>
      </c>
      <c r="T676" t="s">
        <v>1162</v>
      </c>
    </row>
    <row r="677" spans="1:20">
      <c r="A677" t="s">
        <v>223</v>
      </c>
      <c r="B677">
        <v>2019</v>
      </c>
      <c r="C677" s="9">
        <v>43807</v>
      </c>
      <c r="D677" t="s">
        <v>64</v>
      </c>
      <c r="E677" t="s">
        <v>533</v>
      </c>
      <c r="F677">
        <v>1</v>
      </c>
      <c r="G677">
        <v>5</v>
      </c>
      <c r="H677" t="s">
        <v>230</v>
      </c>
      <c r="I677" t="s">
        <v>210</v>
      </c>
      <c r="J677" s="10">
        <f>(C677-VLOOKUP(H677,Riders!$A$2:$E$7777,4,FALSE))/365</f>
        <v>20.969863013698632</v>
      </c>
      <c r="K677">
        <v>24</v>
      </c>
      <c r="L677">
        <v>2</v>
      </c>
      <c r="M677">
        <v>10.456999999999899</v>
      </c>
      <c r="N677" s="29">
        <f t="shared" si="10"/>
        <v>68.853399636607719</v>
      </c>
      <c r="O677">
        <v>5.13</v>
      </c>
      <c r="P677">
        <v>5.1779999999999999</v>
      </c>
      <c r="Q677">
        <v>15.996</v>
      </c>
      <c r="R677">
        <v>5.4089999999999998</v>
      </c>
      <c r="S677">
        <v>2</v>
      </c>
      <c r="T677" t="s">
        <v>1162</v>
      </c>
    </row>
    <row r="678" spans="1:20">
      <c r="A678" t="s">
        <v>223</v>
      </c>
      <c r="B678">
        <v>2019</v>
      </c>
      <c r="C678" s="9">
        <v>43807</v>
      </c>
      <c r="D678" t="s">
        <v>64</v>
      </c>
      <c r="E678" t="s">
        <v>533</v>
      </c>
      <c r="F678">
        <v>1</v>
      </c>
      <c r="G678">
        <v>6</v>
      </c>
      <c r="H678" t="s">
        <v>237</v>
      </c>
      <c r="I678" t="s">
        <v>196</v>
      </c>
      <c r="J678" s="10">
        <f>(C678-VLOOKUP(H678,Riders!$A$2:$E$7777,4,FALSE))/365</f>
        <v>32.227397260273975</v>
      </c>
      <c r="K678">
        <v>10</v>
      </c>
      <c r="L678">
        <v>1</v>
      </c>
      <c r="M678">
        <v>10.622999999999999</v>
      </c>
      <c r="N678" s="29">
        <f t="shared" si="10"/>
        <v>67.777463993222256</v>
      </c>
      <c r="O678">
        <v>14.837</v>
      </c>
      <c r="P678">
        <v>16.228000000000002</v>
      </c>
      <c r="Q678">
        <v>23.584</v>
      </c>
      <c r="R678">
        <v>3.6779999999999999</v>
      </c>
      <c r="S678">
        <v>1</v>
      </c>
      <c r="T678" t="s">
        <v>1162</v>
      </c>
    </row>
    <row r="679" spans="1:20">
      <c r="A679" t="s">
        <v>223</v>
      </c>
      <c r="B679">
        <v>2019</v>
      </c>
      <c r="C679" s="9">
        <v>43807</v>
      </c>
      <c r="D679" t="s">
        <v>64</v>
      </c>
      <c r="E679" t="s">
        <v>533</v>
      </c>
      <c r="F679">
        <v>1</v>
      </c>
      <c r="G679">
        <v>6</v>
      </c>
      <c r="H679" t="s">
        <v>103</v>
      </c>
      <c r="I679" t="s">
        <v>37</v>
      </c>
      <c r="J679" s="10">
        <f>(C679-VLOOKUP(H679,Riders!$A$2:$E$7777,4,FALSE))/365</f>
        <v>20.936986301369863</v>
      </c>
      <c r="K679">
        <v>23</v>
      </c>
      <c r="L679">
        <v>2</v>
      </c>
      <c r="M679">
        <v>10.706999999999899</v>
      </c>
      <c r="N679" s="29">
        <f t="shared" si="10"/>
        <v>67.245727094424836</v>
      </c>
      <c r="O679">
        <v>6.8520000000000003</v>
      </c>
      <c r="P679">
        <v>5.9269999999999996</v>
      </c>
      <c r="Q679">
        <v>16.663</v>
      </c>
      <c r="R679">
        <v>5.3680000000000003</v>
      </c>
      <c r="S679">
        <v>2</v>
      </c>
      <c r="T679" t="s">
        <v>1162</v>
      </c>
    </row>
    <row r="680" spans="1:20">
      <c r="A680" t="s">
        <v>223</v>
      </c>
      <c r="B680">
        <v>2019</v>
      </c>
      <c r="C680" s="9">
        <v>43807</v>
      </c>
      <c r="D680" t="s">
        <v>64</v>
      </c>
      <c r="E680" t="s">
        <v>533</v>
      </c>
      <c r="F680">
        <v>1</v>
      </c>
      <c r="G680">
        <v>7</v>
      </c>
      <c r="H680" t="s">
        <v>904</v>
      </c>
      <c r="I680" t="s">
        <v>33</v>
      </c>
      <c r="J680" s="10">
        <f>(C680-VLOOKUP(H680,Riders!$A$2:$E$7777,4,FALSE))/365</f>
        <v>28.81917808219178</v>
      </c>
      <c r="K680">
        <v>11</v>
      </c>
      <c r="L680">
        <v>1</v>
      </c>
      <c r="M680">
        <v>10.212999999999999</v>
      </c>
      <c r="N680" s="29">
        <f t="shared" si="10"/>
        <v>70.498384412023896</v>
      </c>
      <c r="O680">
        <v>22.811</v>
      </c>
      <c r="P680">
        <v>23.442999999999898</v>
      </c>
      <c r="Q680">
        <v>28.146999999999998</v>
      </c>
      <c r="R680">
        <v>2.3519999999999999</v>
      </c>
      <c r="S680">
        <v>1</v>
      </c>
      <c r="T680" t="s">
        <v>1162</v>
      </c>
    </row>
    <row r="681" spans="1:20">
      <c r="A681" t="s">
        <v>223</v>
      </c>
      <c r="B681">
        <v>2019</v>
      </c>
      <c r="C681" s="9">
        <v>43807</v>
      </c>
      <c r="D681" t="s">
        <v>64</v>
      </c>
      <c r="E681" t="s">
        <v>533</v>
      </c>
      <c r="F681">
        <v>1</v>
      </c>
      <c r="G681">
        <v>7</v>
      </c>
      <c r="H681" t="s">
        <v>211</v>
      </c>
      <c r="I681" t="s">
        <v>40</v>
      </c>
      <c r="J681" s="10">
        <f>(C681-VLOOKUP(H681,Riders!$A$2:$E$7777,4,FALSE))/365</f>
        <v>28.550684931506851</v>
      </c>
      <c r="K681">
        <v>22</v>
      </c>
      <c r="L681">
        <v>2</v>
      </c>
      <c r="M681">
        <v>10.2869999999999</v>
      </c>
      <c r="N681" s="29">
        <f t="shared" si="10"/>
        <v>69.991251093613982</v>
      </c>
      <c r="O681">
        <v>18.486999999999998</v>
      </c>
      <c r="P681">
        <v>18.11</v>
      </c>
      <c r="Q681">
        <v>23.437999999999999</v>
      </c>
      <c r="R681">
        <v>2.6640000000000001</v>
      </c>
      <c r="S681">
        <v>2</v>
      </c>
      <c r="T681" t="s">
        <v>1162</v>
      </c>
    </row>
    <row r="682" spans="1:20">
      <c r="A682" t="s">
        <v>223</v>
      </c>
      <c r="B682">
        <v>2019</v>
      </c>
      <c r="C682" s="9">
        <v>43807</v>
      </c>
      <c r="D682" t="s">
        <v>64</v>
      </c>
      <c r="E682" t="s">
        <v>533</v>
      </c>
      <c r="F682">
        <v>1</v>
      </c>
      <c r="G682">
        <v>8</v>
      </c>
      <c r="H682" t="s">
        <v>104</v>
      </c>
      <c r="I682" t="s">
        <v>100</v>
      </c>
      <c r="J682" s="10">
        <f>(C682-VLOOKUP(H682,Riders!$A$2:$E$7777,4,FALSE))/365</f>
        <v>27.306849315068494</v>
      </c>
      <c r="K682">
        <v>12</v>
      </c>
      <c r="L682">
        <v>1</v>
      </c>
      <c r="M682">
        <v>10.278</v>
      </c>
      <c r="N682" s="29">
        <f t="shared" si="10"/>
        <v>70.052539404553414</v>
      </c>
      <c r="O682">
        <v>34.972000000000001</v>
      </c>
      <c r="P682">
        <v>35.204000000000001</v>
      </c>
      <c r="Q682">
        <v>38.22</v>
      </c>
      <c r="R682">
        <v>1.508</v>
      </c>
      <c r="S682">
        <v>1</v>
      </c>
      <c r="T682" t="s">
        <v>1162</v>
      </c>
    </row>
    <row r="683" spans="1:20">
      <c r="A683" t="s">
        <v>223</v>
      </c>
      <c r="B683">
        <v>2019</v>
      </c>
      <c r="C683" s="9">
        <v>43807</v>
      </c>
      <c r="D683" t="s">
        <v>64</v>
      </c>
      <c r="E683" t="s">
        <v>533</v>
      </c>
      <c r="F683">
        <v>1</v>
      </c>
      <c r="G683">
        <v>8</v>
      </c>
      <c r="H683" t="s">
        <v>94</v>
      </c>
      <c r="I683" t="s">
        <v>26</v>
      </c>
      <c r="J683" s="10">
        <f>(C683-VLOOKUP(H683,Riders!$A$2:$E$7777,4,FALSE))/365</f>
        <v>20.893150684931506</v>
      </c>
      <c r="K683">
        <v>21</v>
      </c>
      <c r="L683">
        <v>2</v>
      </c>
      <c r="M683">
        <v>10.278</v>
      </c>
      <c r="N683" s="29">
        <f t="shared" si="10"/>
        <v>70.052539404553414</v>
      </c>
      <c r="O683">
        <v>29.13</v>
      </c>
      <c r="P683">
        <v>28.784999999999901</v>
      </c>
      <c r="Q683">
        <v>33.832999999999998</v>
      </c>
      <c r="R683">
        <v>2.524</v>
      </c>
      <c r="S683">
        <v>2</v>
      </c>
      <c r="T683" t="s">
        <v>1162</v>
      </c>
    </row>
    <row r="684" spans="1:20">
      <c r="A684" t="s">
        <v>223</v>
      </c>
      <c r="B684">
        <v>2019</v>
      </c>
      <c r="C684" s="9">
        <v>43807</v>
      </c>
      <c r="D684" t="s">
        <v>64</v>
      </c>
      <c r="E684" t="s">
        <v>533</v>
      </c>
      <c r="F684">
        <v>1</v>
      </c>
      <c r="G684">
        <v>9</v>
      </c>
      <c r="H684" t="s">
        <v>98</v>
      </c>
      <c r="I684" t="s">
        <v>42</v>
      </c>
      <c r="J684" s="10">
        <f>(C684-VLOOKUP(H684,Riders!$A$2:$E$7777,4,FALSE))/365</f>
        <v>21.126027397260273</v>
      </c>
      <c r="K684">
        <v>13</v>
      </c>
      <c r="L684">
        <v>1</v>
      </c>
      <c r="M684">
        <v>10.327999999999999</v>
      </c>
      <c r="N684" s="29">
        <f t="shared" si="10"/>
        <v>69.713400464756006</v>
      </c>
      <c r="O684">
        <v>9.64299999999999</v>
      </c>
      <c r="P684">
        <v>12.179</v>
      </c>
      <c r="Q684">
        <v>20.795000000000002</v>
      </c>
      <c r="R684">
        <v>4.3079999999999998</v>
      </c>
      <c r="S684">
        <v>1</v>
      </c>
      <c r="T684" t="s">
        <v>1162</v>
      </c>
    </row>
    <row r="685" spans="1:20">
      <c r="A685" t="s">
        <v>223</v>
      </c>
      <c r="B685">
        <v>2019</v>
      </c>
      <c r="C685" s="9">
        <v>43807</v>
      </c>
      <c r="D685" t="s">
        <v>64</v>
      </c>
      <c r="E685" t="s">
        <v>533</v>
      </c>
      <c r="F685">
        <v>1</v>
      </c>
      <c r="G685">
        <v>9</v>
      </c>
      <c r="H685" t="s">
        <v>213</v>
      </c>
      <c r="I685" t="s">
        <v>214</v>
      </c>
      <c r="J685" s="10">
        <f>(C685-VLOOKUP(H685,Riders!$A$2:$E$7777,4,FALSE))/365</f>
        <v>27.687671232876713</v>
      </c>
      <c r="K685">
        <v>20</v>
      </c>
      <c r="L685">
        <v>2</v>
      </c>
      <c r="M685">
        <v>10.427</v>
      </c>
      <c r="N685" s="29">
        <f t="shared" si="10"/>
        <v>69.051500911096198</v>
      </c>
      <c r="O685">
        <v>5.8459999999999903</v>
      </c>
      <c r="P685">
        <v>4.0999999999999996</v>
      </c>
      <c r="Q685">
        <v>15.391999999999999</v>
      </c>
      <c r="R685">
        <v>5.6459999999999999</v>
      </c>
      <c r="S685">
        <v>2</v>
      </c>
      <c r="T685" t="s">
        <v>1162</v>
      </c>
    </row>
    <row r="686" spans="1:20">
      <c r="A686" t="s">
        <v>223</v>
      </c>
      <c r="B686">
        <v>2019</v>
      </c>
      <c r="C686" s="9">
        <v>43807</v>
      </c>
      <c r="D686" t="s">
        <v>64</v>
      </c>
      <c r="E686" t="s">
        <v>533</v>
      </c>
      <c r="F686">
        <v>1</v>
      </c>
      <c r="G686">
        <v>10</v>
      </c>
      <c r="H686" t="s">
        <v>172</v>
      </c>
      <c r="I686" t="s">
        <v>35</v>
      </c>
      <c r="J686" s="10">
        <f>(C686-VLOOKUP(H686,Riders!$A$2:$E$7777,4,FALSE))/365</f>
        <v>29.580821917808219</v>
      </c>
      <c r="K686">
        <v>14</v>
      </c>
      <c r="L686">
        <v>1</v>
      </c>
      <c r="M686">
        <v>10.343999999999999</v>
      </c>
      <c r="N686" s="29">
        <f t="shared" si="10"/>
        <v>69.60556844547564</v>
      </c>
      <c r="O686">
        <v>16.751000000000001</v>
      </c>
      <c r="P686">
        <v>17.719000000000001</v>
      </c>
      <c r="Q686">
        <v>23.504999999999999</v>
      </c>
      <c r="R686">
        <v>2.8929999999999998</v>
      </c>
      <c r="S686">
        <v>1</v>
      </c>
      <c r="T686" t="s">
        <v>1162</v>
      </c>
    </row>
    <row r="687" spans="1:20">
      <c r="A687" t="s">
        <v>223</v>
      </c>
      <c r="B687">
        <v>2019</v>
      </c>
      <c r="C687" s="9">
        <v>43807</v>
      </c>
      <c r="D687" t="s">
        <v>64</v>
      </c>
      <c r="E687" t="s">
        <v>533</v>
      </c>
      <c r="F687">
        <v>1</v>
      </c>
      <c r="G687">
        <v>10</v>
      </c>
      <c r="H687" t="s">
        <v>48</v>
      </c>
      <c r="I687" t="s">
        <v>42</v>
      </c>
      <c r="J687" s="10">
        <f>(C687-VLOOKUP(H687,Riders!$A$2:$E$7777,4,FALSE))/365</f>
        <v>25.402739726027399</v>
      </c>
      <c r="K687">
        <v>19</v>
      </c>
      <c r="L687">
        <v>2</v>
      </c>
      <c r="M687">
        <v>10.363</v>
      </c>
      <c r="N687" s="29">
        <f t="shared" si="10"/>
        <v>69.477950400463186</v>
      </c>
      <c r="O687">
        <v>8.4949999999999992</v>
      </c>
      <c r="P687">
        <v>6.7569999999999997</v>
      </c>
      <c r="Q687">
        <v>18.359000000000002</v>
      </c>
      <c r="R687">
        <v>5.8010000000000002</v>
      </c>
      <c r="S687">
        <v>2</v>
      </c>
      <c r="T687" t="s">
        <v>1162</v>
      </c>
    </row>
    <row r="688" spans="1:20">
      <c r="A688" t="s">
        <v>223</v>
      </c>
      <c r="B688">
        <v>2019</v>
      </c>
      <c r="C688" s="9">
        <v>43807</v>
      </c>
      <c r="D688" t="s">
        <v>64</v>
      </c>
      <c r="E688" t="s">
        <v>533</v>
      </c>
      <c r="F688">
        <v>1</v>
      </c>
      <c r="G688">
        <v>11</v>
      </c>
      <c r="H688" t="s">
        <v>787</v>
      </c>
      <c r="I688" t="s">
        <v>196</v>
      </c>
      <c r="J688" s="10">
        <f>(C688-VLOOKUP(H688,Riders!$A$2:$E$7777,4,FALSE))/365</f>
        <v>25.775342465753425</v>
      </c>
      <c r="K688">
        <v>15</v>
      </c>
      <c r="L688">
        <v>1</v>
      </c>
      <c r="M688">
        <v>10.098000000000001</v>
      </c>
      <c r="N688" s="29">
        <f t="shared" si="10"/>
        <v>71.301247771836003</v>
      </c>
      <c r="O688">
        <v>6.2619999999999898</v>
      </c>
      <c r="P688">
        <v>14.302</v>
      </c>
      <c r="Q688">
        <v>25.85</v>
      </c>
      <c r="R688">
        <v>5.774</v>
      </c>
      <c r="S688">
        <v>2</v>
      </c>
      <c r="T688" t="s">
        <v>1162</v>
      </c>
    </row>
    <row r="689" spans="1:20">
      <c r="A689" t="s">
        <v>223</v>
      </c>
      <c r="B689">
        <v>2019</v>
      </c>
      <c r="C689" s="9">
        <v>43807</v>
      </c>
      <c r="D689" t="s">
        <v>64</v>
      </c>
      <c r="E689" t="s">
        <v>533</v>
      </c>
      <c r="F689">
        <v>1</v>
      </c>
      <c r="G689">
        <v>11</v>
      </c>
      <c r="H689" t="s">
        <v>91</v>
      </c>
      <c r="I689" t="s">
        <v>896</v>
      </c>
      <c r="J689" s="10">
        <f>(C689-VLOOKUP(H689,Riders!$A$2:$E$7777,4,FALSE))/365</f>
        <v>24.049315068493151</v>
      </c>
      <c r="K689">
        <v>18</v>
      </c>
      <c r="L689">
        <v>2</v>
      </c>
      <c r="M689">
        <v>10.272</v>
      </c>
      <c r="N689" s="29">
        <f t="shared" si="10"/>
        <v>70.09345794392523</v>
      </c>
      <c r="O689">
        <v>15.182</v>
      </c>
      <c r="P689">
        <v>13.93</v>
      </c>
      <c r="Q689">
        <v>21.72</v>
      </c>
      <c r="R689">
        <v>3.895</v>
      </c>
      <c r="S689">
        <v>1</v>
      </c>
      <c r="T689" t="s">
        <v>1162</v>
      </c>
    </row>
    <row r="690" spans="1:20">
      <c r="A690" t="s">
        <v>223</v>
      </c>
      <c r="B690">
        <v>2019</v>
      </c>
      <c r="C690" s="9">
        <v>43807</v>
      </c>
      <c r="D690" t="s">
        <v>64</v>
      </c>
      <c r="E690" t="s">
        <v>533</v>
      </c>
      <c r="F690">
        <v>1</v>
      </c>
      <c r="G690">
        <v>12</v>
      </c>
      <c r="H690" t="s">
        <v>181</v>
      </c>
      <c r="I690" t="s">
        <v>32</v>
      </c>
      <c r="J690" s="10">
        <f>(C690-VLOOKUP(H690,Riders!$A$2:$E$7777,4,FALSE))/365</f>
        <v>28.449315068493149</v>
      </c>
      <c r="K690">
        <v>16</v>
      </c>
      <c r="L690">
        <v>1</v>
      </c>
      <c r="M690">
        <v>10.512</v>
      </c>
      <c r="N690" s="29">
        <f t="shared" si="10"/>
        <v>68.493150684931507</v>
      </c>
      <c r="O690">
        <v>16.873999999999999</v>
      </c>
      <c r="P690">
        <v>17.372999999999902</v>
      </c>
      <c r="Q690">
        <v>23.388999999999999</v>
      </c>
      <c r="R690">
        <v>3.008</v>
      </c>
      <c r="S690">
        <v>1</v>
      </c>
      <c r="T690" t="s">
        <v>1162</v>
      </c>
    </row>
    <row r="691" spans="1:20">
      <c r="A691" t="s">
        <v>223</v>
      </c>
      <c r="B691">
        <v>2019</v>
      </c>
      <c r="C691" s="9">
        <v>43807</v>
      </c>
      <c r="D691" t="s">
        <v>64</v>
      </c>
      <c r="E691" t="s">
        <v>533</v>
      </c>
      <c r="F691">
        <v>1</v>
      </c>
      <c r="G691">
        <v>12</v>
      </c>
      <c r="H691" t="s">
        <v>170</v>
      </c>
      <c r="I691" t="s">
        <v>40</v>
      </c>
      <c r="J691" s="10">
        <f>(C691-VLOOKUP(H691,Riders!$A$2:$E$7777,4,FALSE))/365</f>
        <v>21.147945205479452</v>
      </c>
      <c r="K691">
        <v>17</v>
      </c>
      <c r="L691">
        <v>2</v>
      </c>
      <c r="M691">
        <v>10.528</v>
      </c>
      <c r="N691" s="29">
        <f t="shared" si="10"/>
        <v>68.389057750759875</v>
      </c>
      <c r="O691">
        <v>3.2989999999999902</v>
      </c>
      <c r="P691">
        <v>3.109</v>
      </c>
      <c r="Q691">
        <v>13.164999999999999</v>
      </c>
      <c r="R691">
        <v>5.0279999999999996</v>
      </c>
      <c r="S691">
        <v>2</v>
      </c>
      <c r="T691" t="s">
        <v>1162</v>
      </c>
    </row>
    <row r="692" spans="1:20">
      <c r="A692" t="s">
        <v>223</v>
      </c>
      <c r="B692">
        <v>2019</v>
      </c>
      <c r="C692" s="9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 s="10">
        <f>(C692-VLOOKUP(H692,Riders!$A$2:$E$7777,4,FALSE))/365</f>
        <v>24.402739726027399</v>
      </c>
      <c r="K692">
        <v>1</v>
      </c>
      <c r="L692">
        <v>1</v>
      </c>
      <c r="M692">
        <v>10.317</v>
      </c>
      <c r="N692" s="29">
        <f t="shared" si="10"/>
        <v>69.787728990985755</v>
      </c>
      <c r="O692">
        <v>31.029</v>
      </c>
      <c r="P692">
        <v>31.08</v>
      </c>
      <c r="Q692">
        <v>33.78</v>
      </c>
      <c r="R692">
        <v>1.35</v>
      </c>
      <c r="S692">
        <v>1</v>
      </c>
      <c r="T692" t="s">
        <v>1162</v>
      </c>
    </row>
    <row r="693" spans="1:20">
      <c r="A693" t="s">
        <v>223</v>
      </c>
      <c r="B693">
        <v>2019</v>
      </c>
      <c r="C693" s="9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 s="10">
        <f>(C693-VLOOKUP(H693,Riders!$A$2:$E$7777,4,FALSE))/365</f>
        <v>28.449315068493149</v>
      </c>
      <c r="K693">
        <v>16</v>
      </c>
      <c r="L693">
        <v>2</v>
      </c>
      <c r="M693">
        <v>10.417999999999999</v>
      </c>
      <c r="N693" s="29">
        <f t="shared" si="10"/>
        <v>69.111153772317152</v>
      </c>
      <c r="O693">
        <v>17.372999999999902</v>
      </c>
      <c r="P693">
        <v>17.309999999999999</v>
      </c>
      <c r="Q693">
        <v>23.178000000000001</v>
      </c>
      <c r="R693">
        <v>2.9340000000000002</v>
      </c>
      <c r="S693">
        <v>2</v>
      </c>
      <c r="T693" t="s">
        <v>1162</v>
      </c>
    </row>
    <row r="694" spans="1:20">
      <c r="A694" t="s">
        <v>223</v>
      </c>
      <c r="B694">
        <v>2019</v>
      </c>
      <c r="C694" s="9">
        <v>43807</v>
      </c>
      <c r="D694" t="s">
        <v>64</v>
      </c>
      <c r="E694" t="s">
        <v>536</v>
      </c>
      <c r="F694">
        <v>1</v>
      </c>
      <c r="G694">
        <v>2</v>
      </c>
      <c r="H694" t="s">
        <v>255</v>
      </c>
      <c r="I694" t="s">
        <v>30</v>
      </c>
      <c r="J694" s="10">
        <f>(C694-VLOOKUP(H694,Riders!$A$2:$E$7777,4,FALSE))/365</f>
        <v>29.947945205479453</v>
      </c>
      <c r="K694">
        <v>2</v>
      </c>
      <c r="L694">
        <v>1</v>
      </c>
      <c r="M694">
        <v>10.125</v>
      </c>
      <c r="N694" s="29">
        <f t="shared" si="10"/>
        <v>71.111111111111114</v>
      </c>
      <c r="O694">
        <v>30.587</v>
      </c>
      <c r="P694">
        <v>30.75</v>
      </c>
      <c r="Q694">
        <v>34.43</v>
      </c>
      <c r="R694">
        <v>1.84</v>
      </c>
      <c r="S694">
        <v>1</v>
      </c>
      <c r="T694" t="s">
        <v>1162</v>
      </c>
    </row>
    <row r="695" spans="1:20">
      <c r="A695" t="s">
        <v>223</v>
      </c>
      <c r="B695">
        <v>2019</v>
      </c>
      <c r="C695" s="9">
        <v>43807</v>
      </c>
      <c r="D695" t="s">
        <v>64</v>
      </c>
      <c r="E695" t="s">
        <v>536</v>
      </c>
      <c r="F695">
        <v>1</v>
      </c>
      <c r="G695">
        <v>2</v>
      </c>
      <c r="H695" t="s">
        <v>787</v>
      </c>
      <c r="I695" t="s">
        <v>196</v>
      </c>
      <c r="J695" s="10">
        <f>(C695-VLOOKUP(H695,Riders!$A$2:$E$7777,4,FALSE))/365</f>
        <v>25.775342465753425</v>
      </c>
      <c r="K695">
        <v>15</v>
      </c>
      <c r="L695">
        <v>2</v>
      </c>
      <c r="M695">
        <v>10.207000000000001</v>
      </c>
      <c r="N695" s="29">
        <f t="shared" si="10"/>
        <v>70.539825609875564</v>
      </c>
      <c r="O695">
        <v>14.302</v>
      </c>
      <c r="P695">
        <v>14.154</v>
      </c>
      <c r="Q695">
        <v>24.582000000000001</v>
      </c>
      <c r="R695">
        <v>5.2140000000000004</v>
      </c>
      <c r="S695">
        <v>2</v>
      </c>
      <c r="T695" t="s">
        <v>1162</v>
      </c>
    </row>
    <row r="696" spans="1:20">
      <c r="A696" t="s">
        <v>223</v>
      </c>
      <c r="B696">
        <v>2019</v>
      </c>
      <c r="C696" s="9">
        <v>43807</v>
      </c>
      <c r="D696" t="s">
        <v>64</v>
      </c>
      <c r="E696" t="s">
        <v>536</v>
      </c>
      <c r="F696">
        <v>1</v>
      </c>
      <c r="G696">
        <v>3</v>
      </c>
      <c r="H696" t="s">
        <v>240</v>
      </c>
      <c r="I696" t="s">
        <v>100</v>
      </c>
      <c r="J696" s="10">
        <f>(C696-VLOOKUP(H696,Riders!$A$2:$E$7777,4,FALSE))/365</f>
        <v>26.780821917808218</v>
      </c>
      <c r="K696">
        <v>4</v>
      </c>
      <c r="L696">
        <v>1</v>
      </c>
      <c r="M696">
        <v>10.180999999999999</v>
      </c>
      <c r="N696" s="29">
        <f t="shared" si="10"/>
        <v>70.719968568902857</v>
      </c>
      <c r="O696">
        <v>32.006</v>
      </c>
      <c r="P696">
        <v>32.11</v>
      </c>
      <c r="Q696">
        <v>36.758000000000003</v>
      </c>
      <c r="R696">
        <v>2.3239999999999998</v>
      </c>
      <c r="S696">
        <v>1</v>
      </c>
      <c r="T696" t="s">
        <v>1162</v>
      </c>
    </row>
    <row r="697" spans="1:20">
      <c r="A697" t="s">
        <v>223</v>
      </c>
      <c r="B697">
        <v>2019</v>
      </c>
      <c r="C697" s="9">
        <v>43807</v>
      </c>
      <c r="D697" t="s">
        <v>64</v>
      </c>
      <c r="E697" t="s">
        <v>536</v>
      </c>
      <c r="F697">
        <v>1</v>
      </c>
      <c r="G697">
        <v>3</v>
      </c>
      <c r="H697" t="s">
        <v>172</v>
      </c>
      <c r="I697" t="s">
        <v>35</v>
      </c>
      <c r="J697" s="10">
        <f>(C697-VLOOKUP(H697,Riders!$A$2:$E$7777,4,FALSE))/365</f>
        <v>29.580821917808219</v>
      </c>
      <c r="K697">
        <v>14</v>
      </c>
      <c r="L697">
        <v>2</v>
      </c>
      <c r="M697">
        <v>10.507</v>
      </c>
      <c r="N697" s="29">
        <f t="shared" si="10"/>
        <v>68.525744741600846</v>
      </c>
      <c r="O697">
        <v>17.719000000000001</v>
      </c>
      <c r="P697">
        <v>17.693999999999999</v>
      </c>
      <c r="Q697">
        <v>23.404</v>
      </c>
      <c r="R697">
        <v>2.855</v>
      </c>
      <c r="S697">
        <v>2</v>
      </c>
      <c r="T697" t="s">
        <v>1162</v>
      </c>
    </row>
    <row r="698" spans="1:20">
      <c r="A698" t="s">
        <v>223</v>
      </c>
      <c r="B698">
        <v>2019</v>
      </c>
      <c r="C698" s="9">
        <v>43807</v>
      </c>
      <c r="D698" t="s">
        <v>64</v>
      </c>
      <c r="E698" t="s">
        <v>536</v>
      </c>
      <c r="F698">
        <v>1</v>
      </c>
      <c r="G698">
        <v>4</v>
      </c>
      <c r="H698" t="s">
        <v>191</v>
      </c>
      <c r="I698" t="s">
        <v>30</v>
      </c>
      <c r="J698" s="10">
        <f>(C698-VLOOKUP(H698,Riders!$A$2:$E$7777,4,FALSE))/365</f>
        <v>33.890410958904113</v>
      </c>
      <c r="K698">
        <v>3</v>
      </c>
      <c r="L698">
        <v>1</v>
      </c>
      <c r="M698">
        <v>10.199</v>
      </c>
      <c r="N698" s="29">
        <f t="shared" si="10"/>
        <v>70.595156387881161</v>
      </c>
      <c r="O698">
        <v>19.428999999999998</v>
      </c>
      <c r="P698">
        <v>20.564</v>
      </c>
      <c r="Q698">
        <v>27.771999999999998</v>
      </c>
      <c r="R698">
        <v>3.6040000000000001</v>
      </c>
      <c r="S698">
        <v>1</v>
      </c>
      <c r="T698" t="s">
        <v>1162</v>
      </c>
    </row>
    <row r="699" spans="1:20">
      <c r="A699" t="s">
        <v>223</v>
      </c>
      <c r="B699">
        <v>2019</v>
      </c>
      <c r="C699" s="9">
        <v>43807</v>
      </c>
      <c r="D699" t="s">
        <v>64</v>
      </c>
      <c r="E699" t="s">
        <v>536</v>
      </c>
      <c r="F699">
        <v>1</v>
      </c>
      <c r="G699">
        <v>4</v>
      </c>
      <c r="H699" t="s">
        <v>98</v>
      </c>
      <c r="I699" t="s">
        <v>42</v>
      </c>
      <c r="J699" s="10">
        <f>(C699-VLOOKUP(H699,Riders!$A$2:$E$7777,4,FALSE))/365</f>
        <v>21.126027397260273</v>
      </c>
      <c r="K699">
        <v>13</v>
      </c>
      <c r="L699">
        <v>2</v>
      </c>
      <c r="M699">
        <v>10.304</v>
      </c>
      <c r="N699" s="29">
        <f t="shared" si="10"/>
        <v>69.875776397515523</v>
      </c>
      <c r="O699">
        <v>12.179</v>
      </c>
      <c r="P699">
        <v>11.785</v>
      </c>
      <c r="Q699">
        <v>19.831</v>
      </c>
      <c r="R699">
        <v>4.0229999999999997</v>
      </c>
      <c r="S699">
        <v>2</v>
      </c>
      <c r="T699" t="s">
        <v>1162</v>
      </c>
    </row>
    <row r="700" spans="1:20">
      <c r="A700" t="s">
        <v>223</v>
      </c>
      <c r="B700">
        <v>2019</v>
      </c>
      <c r="C700" s="9">
        <v>43807</v>
      </c>
      <c r="D700" t="s">
        <v>64</v>
      </c>
      <c r="E700" t="s">
        <v>536</v>
      </c>
      <c r="F700">
        <v>1</v>
      </c>
      <c r="G700">
        <v>5</v>
      </c>
      <c r="H700" t="s">
        <v>169</v>
      </c>
      <c r="I700" t="s">
        <v>80</v>
      </c>
      <c r="J700" s="10">
        <f>(C700-VLOOKUP(H700,Riders!$A$2:$E$7777,4,FALSE))/365</f>
        <v>29.452054794520549</v>
      </c>
      <c r="K700">
        <v>5</v>
      </c>
      <c r="L700">
        <v>1</v>
      </c>
      <c r="M700">
        <v>10.523999999999999</v>
      </c>
      <c r="N700" s="29">
        <f t="shared" si="10"/>
        <v>68.415051311288494</v>
      </c>
      <c r="O700">
        <v>13.256</v>
      </c>
      <c r="P700">
        <v>19.260999999999999</v>
      </c>
      <c r="Q700">
        <v>25.390999999999998</v>
      </c>
      <c r="R700">
        <v>3.0649999999999999</v>
      </c>
      <c r="S700">
        <v>2</v>
      </c>
      <c r="T700" t="s">
        <v>1162</v>
      </c>
    </row>
    <row r="701" spans="1:20">
      <c r="A701" t="s">
        <v>223</v>
      </c>
      <c r="B701">
        <v>2019</v>
      </c>
      <c r="C701" s="9">
        <v>43807</v>
      </c>
      <c r="D701" t="s">
        <v>64</v>
      </c>
      <c r="E701" t="s">
        <v>536</v>
      </c>
      <c r="F701">
        <v>1</v>
      </c>
      <c r="G701">
        <v>5</v>
      </c>
      <c r="H701" t="s">
        <v>104</v>
      </c>
      <c r="I701" t="s">
        <v>100</v>
      </c>
      <c r="J701" s="10">
        <f>(C701-VLOOKUP(H701,Riders!$A$2:$E$7777,4,FALSE))/365</f>
        <v>27.306849315068494</v>
      </c>
      <c r="K701">
        <v>12</v>
      </c>
      <c r="L701">
        <v>2</v>
      </c>
      <c r="M701">
        <v>10.54</v>
      </c>
      <c r="N701" s="29">
        <f t="shared" si="10"/>
        <v>68.311195445920305</v>
      </c>
      <c r="O701">
        <v>35.204000000000001</v>
      </c>
      <c r="P701">
        <v>34.293999999999997</v>
      </c>
      <c r="Q701">
        <v>37.25</v>
      </c>
      <c r="R701">
        <v>1.478</v>
      </c>
      <c r="S701">
        <v>1</v>
      </c>
      <c r="T701" t="s">
        <v>1162</v>
      </c>
    </row>
    <row r="702" spans="1:20">
      <c r="A702" t="s">
        <v>223</v>
      </c>
      <c r="B702">
        <v>2019</v>
      </c>
      <c r="C702" s="9">
        <v>43807</v>
      </c>
      <c r="D702" t="s">
        <v>64</v>
      </c>
      <c r="E702" t="s">
        <v>536</v>
      </c>
      <c r="F702">
        <v>1</v>
      </c>
      <c r="G702">
        <v>6</v>
      </c>
      <c r="H702" t="s">
        <v>127</v>
      </c>
      <c r="I702" t="s">
        <v>33</v>
      </c>
      <c r="J702" s="10">
        <f>(C702-VLOOKUP(H702,Riders!$A$2:$E$7777,4,FALSE))/365</f>
        <v>28.416438356164385</v>
      </c>
      <c r="K702">
        <v>6</v>
      </c>
      <c r="L702">
        <v>1</v>
      </c>
      <c r="M702">
        <v>10.109</v>
      </c>
      <c r="N702" s="29">
        <f t="shared" si="10"/>
        <v>71.223662083292112</v>
      </c>
      <c r="O702">
        <v>23.936</v>
      </c>
      <c r="P702">
        <v>25.087999999999901</v>
      </c>
      <c r="Q702">
        <v>30.49</v>
      </c>
      <c r="R702">
        <v>2.7010000000000001</v>
      </c>
      <c r="S702">
        <v>1</v>
      </c>
      <c r="T702" t="s">
        <v>1162</v>
      </c>
    </row>
    <row r="703" spans="1:20">
      <c r="A703" t="s">
        <v>223</v>
      </c>
      <c r="B703">
        <v>2019</v>
      </c>
      <c r="C703" s="9">
        <v>43807</v>
      </c>
      <c r="D703" t="s">
        <v>64</v>
      </c>
      <c r="E703" t="s">
        <v>536</v>
      </c>
      <c r="F703">
        <v>1</v>
      </c>
      <c r="G703">
        <v>6</v>
      </c>
      <c r="H703" t="s">
        <v>904</v>
      </c>
      <c r="I703" t="s">
        <v>33</v>
      </c>
      <c r="J703" s="10">
        <f>(C703-VLOOKUP(H703,Riders!$A$2:$E$7777,4,FALSE))/365</f>
        <v>28.81917808219178</v>
      </c>
      <c r="K703">
        <v>11</v>
      </c>
      <c r="L703">
        <v>2</v>
      </c>
      <c r="M703">
        <v>10.6</v>
      </c>
      <c r="N703" s="29">
        <f t="shared" si="10"/>
        <v>67.924528301886795</v>
      </c>
      <c r="O703">
        <v>23.442999999999898</v>
      </c>
      <c r="P703">
        <v>23.027000000000001</v>
      </c>
      <c r="Q703">
        <v>27.565000000000001</v>
      </c>
      <c r="R703">
        <v>2.2690000000000001</v>
      </c>
      <c r="S703">
        <v>2</v>
      </c>
      <c r="T703" t="s">
        <v>1162</v>
      </c>
    </row>
    <row r="704" spans="1:20">
      <c r="A704" t="s">
        <v>223</v>
      </c>
      <c r="B704">
        <v>2019</v>
      </c>
      <c r="C704" s="9">
        <v>43807</v>
      </c>
      <c r="D704" t="s">
        <v>64</v>
      </c>
      <c r="E704" t="s">
        <v>536</v>
      </c>
      <c r="F704">
        <v>1</v>
      </c>
      <c r="G704">
        <v>7</v>
      </c>
      <c r="H704" t="s">
        <v>194</v>
      </c>
      <c r="I704" t="s">
        <v>50</v>
      </c>
      <c r="J704" s="10">
        <f>(C704-VLOOKUP(H704,Riders!$A$2:$E$7777,4,FALSE))/365</f>
        <v>31.945205479452056</v>
      </c>
      <c r="K704">
        <v>7</v>
      </c>
      <c r="L704">
        <v>1</v>
      </c>
      <c r="M704">
        <v>10.201000000000001</v>
      </c>
      <c r="N704" s="29">
        <f t="shared" si="10"/>
        <v>70.581315557298296</v>
      </c>
      <c r="O704">
        <v>16.425999999999998</v>
      </c>
      <c r="P704">
        <v>18.975000000000001</v>
      </c>
      <c r="Q704">
        <v>27.021000000000001</v>
      </c>
      <c r="R704">
        <v>4.0229999999999997</v>
      </c>
      <c r="S704">
        <v>1</v>
      </c>
      <c r="T704" t="s">
        <v>1162</v>
      </c>
    </row>
    <row r="705" spans="1:20">
      <c r="A705" t="s">
        <v>223</v>
      </c>
      <c r="B705">
        <v>2019</v>
      </c>
      <c r="C705" s="9">
        <v>43807</v>
      </c>
      <c r="D705" t="s">
        <v>64</v>
      </c>
      <c r="E705" t="s">
        <v>536</v>
      </c>
      <c r="F705">
        <v>1</v>
      </c>
      <c r="G705">
        <v>7</v>
      </c>
      <c r="H705" t="s">
        <v>237</v>
      </c>
      <c r="I705" t="s">
        <v>196</v>
      </c>
      <c r="J705" s="10">
        <f>(C705-VLOOKUP(H705,Riders!$A$2:$E$7777,4,FALSE))/365</f>
        <v>32.227397260273975</v>
      </c>
      <c r="K705">
        <v>10</v>
      </c>
      <c r="L705">
        <v>2</v>
      </c>
      <c r="M705">
        <v>10.28</v>
      </c>
      <c r="N705" s="29">
        <f t="shared" si="10"/>
        <v>70.038910505836583</v>
      </c>
      <c r="O705">
        <v>16.228000000000002</v>
      </c>
      <c r="P705">
        <v>15.4979999999999</v>
      </c>
      <c r="Q705">
        <v>22.393999999999998</v>
      </c>
      <c r="R705">
        <v>3.448</v>
      </c>
      <c r="S705">
        <v>2</v>
      </c>
      <c r="T705" t="s">
        <v>1162</v>
      </c>
    </row>
    <row r="706" spans="1:20">
      <c r="A706" t="s">
        <v>223</v>
      </c>
      <c r="B706">
        <v>2019</v>
      </c>
      <c r="C706" s="9">
        <v>43807</v>
      </c>
      <c r="D706" t="s">
        <v>64</v>
      </c>
      <c r="E706" t="s">
        <v>536</v>
      </c>
      <c r="F706">
        <v>1</v>
      </c>
      <c r="G706">
        <v>8</v>
      </c>
      <c r="H706" t="s">
        <v>126</v>
      </c>
      <c r="I706" t="s">
        <v>102</v>
      </c>
      <c r="J706" s="10">
        <f>(C706-VLOOKUP(H706,Riders!$A$2:$E$7777,4,FALSE))/365</f>
        <v>21.221917808219178</v>
      </c>
      <c r="K706">
        <v>8</v>
      </c>
      <c r="L706">
        <v>1</v>
      </c>
      <c r="M706">
        <v>11.066000000000001</v>
      </c>
      <c r="N706" s="29">
        <f t="shared" si="10"/>
        <v>65.064160491595871</v>
      </c>
      <c r="O706">
        <v>24.7</v>
      </c>
      <c r="P706">
        <v>25.786000000000001</v>
      </c>
      <c r="Q706">
        <v>30.481999999999999</v>
      </c>
      <c r="R706">
        <v>2.3479999999999999</v>
      </c>
      <c r="S706">
        <v>2</v>
      </c>
      <c r="T706" t="s">
        <v>1162</v>
      </c>
    </row>
    <row r="707" spans="1:20">
      <c r="A707" t="s">
        <v>223</v>
      </c>
      <c r="B707">
        <v>2019</v>
      </c>
      <c r="C707" s="9">
        <v>43807</v>
      </c>
      <c r="D707" t="s">
        <v>64</v>
      </c>
      <c r="E707" t="s">
        <v>536</v>
      </c>
      <c r="F707">
        <v>1</v>
      </c>
      <c r="G707">
        <v>8</v>
      </c>
      <c r="H707" t="s">
        <v>106</v>
      </c>
      <c r="I707" t="s">
        <v>107</v>
      </c>
      <c r="J707" s="10">
        <f>(C707-VLOOKUP(H707,Riders!$A$2:$E$7777,4,FALSE))/365</f>
        <v>26.153424657534245</v>
      </c>
      <c r="K707">
        <v>9</v>
      </c>
      <c r="L707">
        <v>2</v>
      </c>
      <c r="M707">
        <v>11.163</v>
      </c>
      <c r="N707" s="29">
        <f t="shared" ref="N707:N770" si="11">IF(OR(M707="REL",M707="",M707="DNS",M707="DSQ"),"",3.6*200/M707)</f>
        <v>64.498790647675349</v>
      </c>
      <c r="O707">
        <v>25.838999999999999</v>
      </c>
      <c r="P707">
        <v>25.216999999999999</v>
      </c>
      <c r="Q707">
        <v>29.838999999999999</v>
      </c>
      <c r="R707">
        <v>2.3109999999999999</v>
      </c>
      <c r="S707">
        <v>1</v>
      </c>
      <c r="T707" t="s">
        <v>1162</v>
      </c>
    </row>
    <row r="708" spans="1:20">
      <c r="A708" t="s">
        <v>223</v>
      </c>
      <c r="B708">
        <v>2019</v>
      </c>
      <c r="C708" s="9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 s="10">
        <f>(C708-VLOOKUP(H708,Riders!$A$2:$E$7777,4,FALSE))/365</f>
        <v>24.402739726027399</v>
      </c>
      <c r="K708">
        <v>1</v>
      </c>
      <c r="L708">
        <v>1</v>
      </c>
      <c r="M708">
        <v>10.369</v>
      </c>
      <c r="N708" s="29">
        <f t="shared" si="11"/>
        <v>69.437747130870861</v>
      </c>
      <c r="O708">
        <v>31.08</v>
      </c>
      <c r="P708">
        <v>31.265000000000001</v>
      </c>
      <c r="Q708">
        <v>33.939</v>
      </c>
      <c r="R708">
        <v>1.337</v>
      </c>
      <c r="S708">
        <v>1</v>
      </c>
      <c r="T708" t="s">
        <v>1162</v>
      </c>
    </row>
    <row r="709" spans="1:20">
      <c r="A709" t="s">
        <v>223</v>
      </c>
      <c r="B709">
        <v>2019</v>
      </c>
      <c r="C709" s="9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 s="10">
        <f>(C709-VLOOKUP(H709,Riders!$A$2:$E$7777,4,FALSE))/365</f>
        <v>21.221917808219178</v>
      </c>
      <c r="K709">
        <v>8</v>
      </c>
      <c r="L709">
        <v>2</v>
      </c>
      <c r="M709">
        <v>11.437999999999899</v>
      </c>
      <c r="N709" s="29">
        <f t="shared" si="11"/>
        <v>62.948067844029232</v>
      </c>
      <c r="O709">
        <v>25.786000000000001</v>
      </c>
      <c r="P709">
        <v>25.472999999999999</v>
      </c>
      <c r="Q709">
        <v>30.001000000000001</v>
      </c>
      <c r="R709">
        <v>2.2639999999999998</v>
      </c>
      <c r="S709">
        <v>2</v>
      </c>
      <c r="T709" t="s">
        <v>1162</v>
      </c>
    </row>
    <row r="710" spans="1:20">
      <c r="A710" t="s">
        <v>223</v>
      </c>
      <c r="B710">
        <v>2019</v>
      </c>
      <c r="C710" s="9">
        <v>43807</v>
      </c>
      <c r="D710" t="s">
        <v>64</v>
      </c>
      <c r="E710" t="s">
        <v>537</v>
      </c>
      <c r="F710">
        <v>1</v>
      </c>
      <c r="G710">
        <v>2</v>
      </c>
      <c r="H710" t="s">
        <v>255</v>
      </c>
      <c r="I710" t="s">
        <v>30</v>
      </c>
      <c r="J710" s="10">
        <f>(C710-VLOOKUP(H710,Riders!$A$2:$E$7777,4,FALSE))/365</f>
        <v>29.947945205479453</v>
      </c>
      <c r="K710">
        <v>2</v>
      </c>
      <c r="L710">
        <v>1</v>
      </c>
      <c r="M710">
        <v>10.202</v>
      </c>
      <c r="N710" s="29">
        <f t="shared" si="11"/>
        <v>70.57439717702411</v>
      </c>
      <c r="O710">
        <v>30.75</v>
      </c>
      <c r="P710">
        <v>30.940999999999999</v>
      </c>
      <c r="Q710">
        <v>34.579000000000001</v>
      </c>
      <c r="R710">
        <v>1.819</v>
      </c>
      <c r="S710">
        <v>1</v>
      </c>
      <c r="T710" t="s">
        <v>1162</v>
      </c>
    </row>
    <row r="711" spans="1:20">
      <c r="A711" t="s">
        <v>223</v>
      </c>
      <c r="B711">
        <v>2019</v>
      </c>
      <c r="C711" s="9">
        <v>43807</v>
      </c>
      <c r="D711" t="s">
        <v>64</v>
      </c>
      <c r="E711" t="s">
        <v>537</v>
      </c>
      <c r="F711">
        <v>1</v>
      </c>
      <c r="G711">
        <v>2</v>
      </c>
      <c r="H711" t="s">
        <v>194</v>
      </c>
      <c r="I711" t="s">
        <v>50</v>
      </c>
      <c r="J711" s="10">
        <f>(C711-VLOOKUP(H711,Riders!$A$2:$E$7777,4,FALSE))/365</f>
        <v>31.945205479452056</v>
      </c>
      <c r="K711">
        <v>7</v>
      </c>
      <c r="L711">
        <v>2</v>
      </c>
      <c r="M711">
        <v>10.231</v>
      </c>
      <c r="N711" s="29">
        <f t="shared" si="11"/>
        <v>70.374352458215228</v>
      </c>
      <c r="O711">
        <v>18.975000000000001</v>
      </c>
      <c r="P711">
        <v>18.754999999999999</v>
      </c>
      <c r="Q711">
        <v>26.309000000000001</v>
      </c>
      <c r="R711">
        <v>3.7770000000000001</v>
      </c>
      <c r="S711">
        <v>2</v>
      </c>
      <c r="T711" t="s">
        <v>1162</v>
      </c>
    </row>
    <row r="712" spans="1:20">
      <c r="A712" t="s">
        <v>223</v>
      </c>
      <c r="B712">
        <v>2019</v>
      </c>
      <c r="C712" s="9">
        <v>43807</v>
      </c>
      <c r="D712" t="s">
        <v>64</v>
      </c>
      <c r="E712" t="s">
        <v>537</v>
      </c>
      <c r="F712">
        <v>1</v>
      </c>
      <c r="G712">
        <v>3</v>
      </c>
      <c r="H712" t="s">
        <v>240</v>
      </c>
      <c r="I712" t="s">
        <v>100</v>
      </c>
      <c r="J712" s="10">
        <f>(C712-VLOOKUP(H712,Riders!$A$2:$E$7777,4,FALSE))/365</f>
        <v>26.780821917808218</v>
      </c>
      <c r="K712">
        <v>4</v>
      </c>
      <c r="L712">
        <v>1</v>
      </c>
      <c r="M712">
        <v>10.045</v>
      </c>
      <c r="N712" s="29">
        <f t="shared" si="11"/>
        <v>71.677451468392235</v>
      </c>
      <c r="O712">
        <v>32.11</v>
      </c>
      <c r="P712">
        <v>32.51</v>
      </c>
      <c r="Q712">
        <v>37.045999999999999</v>
      </c>
      <c r="R712">
        <v>2.2679999999999998</v>
      </c>
      <c r="S712">
        <v>1</v>
      </c>
      <c r="T712" t="s">
        <v>1162</v>
      </c>
    </row>
    <row r="713" spans="1:20">
      <c r="A713" t="s">
        <v>223</v>
      </c>
      <c r="B713">
        <v>2019</v>
      </c>
      <c r="C713" s="9">
        <v>43807</v>
      </c>
      <c r="D713" t="s">
        <v>64</v>
      </c>
      <c r="E713" t="s">
        <v>537</v>
      </c>
      <c r="F713">
        <v>1</v>
      </c>
      <c r="G713">
        <v>3</v>
      </c>
      <c r="H713" t="s">
        <v>127</v>
      </c>
      <c r="I713" t="s">
        <v>33</v>
      </c>
      <c r="J713" s="10">
        <f>(C713-VLOOKUP(H713,Riders!$A$2:$E$7777,4,FALSE))/365</f>
        <v>28.416438356164385</v>
      </c>
      <c r="K713">
        <v>6</v>
      </c>
      <c r="L713">
        <v>2</v>
      </c>
      <c r="M713">
        <v>11.157999999999999</v>
      </c>
      <c r="N713" s="29">
        <f t="shared" si="11"/>
        <v>64.527693134970434</v>
      </c>
      <c r="O713">
        <v>25.087999999999901</v>
      </c>
      <c r="P713">
        <v>24.876999999999999</v>
      </c>
      <c r="Q713">
        <v>30.100999999999999</v>
      </c>
      <c r="R713">
        <v>2.6120000000000001</v>
      </c>
      <c r="S713">
        <v>2</v>
      </c>
      <c r="T713" t="s">
        <v>1162</v>
      </c>
    </row>
    <row r="714" spans="1:20">
      <c r="A714" t="s">
        <v>223</v>
      </c>
      <c r="B714">
        <v>2019</v>
      </c>
      <c r="C714" s="9">
        <v>43807</v>
      </c>
      <c r="D714" t="s">
        <v>64</v>
      </c>
      <c r="E714" t="s">
        <v>537</v>
      </c>
      <c r="F714">
        <v>1</v>
      </c>
      <c r="G714">
        <v>4</v>
      </c>
      <c r="H714" t="s">
        <v>191</v>
      </c>
      <c r="I714" t="s">
        <v>30</v>
      </c>
      <c r="J714" s="10">
        <f>(C714-VLOOKUP(H714,Riders!$A$2:$E$7777,4,FALSE))/365</f>
        <v>33.890410958904113</v>
      </c>
      <c r="K714">
        <v>3</v>
      </c>
      <c r="L714">
        <v>1</v>
      </c>
      <c r="M714">
        <v>10.154</v>
      </c>
      <c r="N714" s="29">
        <f t="shared" si="11"/>
        <v>70.908016545203864</v>
      </c>
      <c r="O714">
        <v>20.564</v>
      </c>
      <c r="P714">
        <v>22.204000000000001</v>
      </c>
      <c r="Q714">
        <v>28.916</v>
      </c>
      <c r="R714">
        <v>3.3559999999999999</v>
      </c>
      <c r="S714">
        <v>1</v>
      </c>
      <c r="T714" t="s">
        <v>1162</v>
      </c>
    </row>
    <row r="715" spans="1:20">
      <c r="A715" t="s">
        <v>223</v>
      </c>
      <c r="B715">
        <v>2019</v>
      </c>
      <c r="C715" s="9">
        <v>43807</v>
      </c>
      <c r="D715" t="s">
        <v>64</v>
      </c>
      <c r="E715" t="s">
        <v>537</v>
      </c>
      <c r="F715">
        <v>1</v>
      </c>
      <c r="G715">
        <v>4</v>
      </c>
      <c r="H715" t="s">
        <v>169</v>
      </c>
      <c r="I715" t="s">
        <v>80</v>
      </c>
      <c r="J715" s="10">
        <f>(C715-VLOOKUP(H715,Riders!$A$2:$E$7777,4,FALSE))/365</f>
        <v>29.452054794520549</v>
      </c>
      <c r="K715">
        <v>5</v>
      </c>
      <c r="L715">
        <v>2</v>
      </c>
      <c r="M715">
        <v>10.241</v>
      </c>
      <c r="N715" s="29">
        <f t="shared" si="11"/>
        <v>70.305634215408659</v>
      </c>
      <c r="O715">
        <v>19.260999999999999</v>
      </c>
      <c r="P715">
        <v>18.736000000000001</v>
      </c>
      <c r="Q715">
        <v>24.564</v>
      </c>
      <c r="R715">
        <v>2.9140000000000001</v>
      </c>
      <c r="S715">
        <v>2</v>
      </c>
      <c r="T715" t="s">
        <v>1162</v>
      </c>
    </row>
    <row r="716" spans="1:20">
      <c r="A716" t="s">
        <v>223</v>
      </c>
      <c r="B716">
        <v>2019</v>
      </c>
      <c r="C716" s="9">
        <v>43807</v>
      </c>
      <c r="D716" t="s">
        <v>64</v>
      </c>
      <c r="E716" t="s">
        <v>537</v>
      </c>
      <c r="F716">
        <v>2</v>
      </c>
      <c r="G716">
        <v>1</v>
      </c>
      <c r="H716" t="s">
        <v>200</v>
      </c>
      <c r="I716" t="s">
        <v>44</v>
      </c>
      <c r="J716" s="10">
        <f>(C716-VLOOKUP(H716,Riders!$A$2:$E$7777,4,FALSE))/365</f>
        <v>24.402739726027399</v>
      </c>
      <c r="K716">
        <v>1</v>
      </c>
      <c r="L716">
        <v>1</v>
      </c>
      <c r="M716">
        <v>10.222</v>
      </c>
      <c r="N716" s="29">
        <f t="shared" si="11"/>
        <v>70.43631383290942</v>
      </c>
      <c r="O716">
        <v>31.265000000000001</v>
      </c>
      <c r="P716">
        <v>31.431000000000001</v>
      </c>
      <c r="Q716">
        <v>34.081000000000003</v>
      </c>
      <c r="R716">
        <v>1.325</v>
      </c>
      <c r="S716">
        <v>1</v>
      </c>
      <c r="T716" t="s">
        <v>1162</v>
      </c>
    </row>
    <row r="717" spans="1:20">
      <c r="A717" t="s">
        <v>223</v>
      </c>
      <c r="B717">
        <v>2019</v>
      </c>
      <c r="C717" s="9">
        <v>43807</v>
      </c>
      <c r="D717" t="s">
        <v>64</v>
      </c>
      <c r="E717" t="s">
        <v>537</v>
      </c>
      <c r="F717">
        <v>2</v>
      </c>
      <c r="G717">
        <v>1</v>
      </c>
      <c r="H717" t="s">
        <v>126</v>
      </c>
      <c r="I717" t="s">
        <v>102</v>
      </c>
      <c r="J717" s="10">
        <f>(C717-VLOOKUP(H717,Riders!$A$2:$E$7777,4,FALSE))/365</f>
        <v>21.221917808219178</v>
      </c>
      <c r="K717">
        <v>8</v>
      </c>
      <c r="L717">
        <v>2</v>
      </c>
      <c r="M717">
        <v>10.363</v>
      </c>
      <c r="N717" s="29">
        <f t="shared" si="11"/>
        <v>69.477950400463186</v>
      </c>
      <c r="O717">
        <v>25.472999999999999</v>
      </c>
      <c r="P717">
        <v>25.21</v>
      </c>
      <c r="Q717">
        <v>29.594000000000001</v>
      </c>
      <c r="R717">
        <v>2.1920000000000002</v>
      </c>
      <c r="S717">
        <v>2</v>
      </c>
      <c r="T717" t="s">
        <v>1162</v>
      </c>
    </row>
    <row r="718" spans="1:20">
      <c r="A718" t="s">
        <v>223</v>
      </c>
      <c r="B718">
        <v>2019</v>
      </c>
      <c r="C718" s="9">
        <v>43807</v>
      </c>
      <c r="D718" t="s">
        <v>64</v>
      </c>
      <c r="E718" t="s">
        <v>537</v>
      </c>
      <c r="F718">
        <v>2</v>
      </c>
      <c r="G718">
        <v>2</v>
      </c>
      <c r="H718" t="s">
        <v>255</v>
      </c>
      <c r="I718" t="s">
        <v>30</v>
      </c>
      <c r="J718" s="10">
        <f>(C718-VLOOKUP(H718,Riders!$A$2:$E$7777,4,FALSE))/365</f>
        <v>29.947945205479453</v>
      </c>
      <c r="K718">
        <v>2</v>
      </c>
      <c r="L718">
        <v>1</v>
      </c>
      <c r="M718">
        <v>10.295</v>
      </c>
      <c r="N718" s="29">
        <f t="shared" si="11"/>
        <v>69.936862554638168</v>
      </c>
      <c r="O718">
        <v>30.940999999999999</v>
      </c>
      <c r="P718">
        <v>31.103999999999999</v>
      </c>
      <c r="Q718">
        <v>34.704000000000001</v>
      </c>
      <c r="R718">
        <v>1.8</v>
      </c>
      <c r="S718">
        <v>1</v>
      </c>
      <c r="T718" t="s">
        <v>1162</v>
      </c>
    </row>
    <row r="719" spans="1:20">
      <c r="A719" t="s">
        <v>223</v>
      </c>
      <c r="B719">
        <v>2019</v>
      </c>
      <c r="C719" s="9">
        <v>43807</v>
      </c>
      <c r="D719" t="s">
        <v>64</v>
      </c>
      <c r="E719" t="s">
        <v>537</v>
      </c>
      <c r="F719">
        <v>2</v>
      </c>
      <c r="G719">
        <v>2</v>
      </c>
      <c r="H719" t="s">
        <v>194</v>
      </c>
      <c r="I719" t="s">
        <v>50</v>
      </c>
      <c r="J719" s="10">
        <f>(C719-VLOOKUP(H719,Riders!$A$2:$E$7777,4,FALSE))/365</f>
        <v>31.945205479452056</v>
      </c>
      <c r="K719">
        <v>7</v>
      </c>
      <c r="L719">
        <v>2</v>
      </c>
      <c r="M719">
        <v>10.823</v>
      </c>
      <c r="N719" s="29">
        <f t="shared" si="11"/>
        <v>66.524993070313215</v>
      </c>
      <c r="O719">
        <v>18.754999999999999</v>
      </c>
      <c r="P719">
        <v>18.593</v>
      </c>
      <c r="Q719">
        <v>25.771000000000001</v>
      </c>
      <c r="R719">
        <v>3.589</v>
      </c>
      <c r="S719">
        <v>2</v>
      </c>
      <c r="T719" t="s">
        <v>1162</v>
      </c>
    </row>
    <row r="720" spans="1:20">
      <c r="A720" t="s">
        <v>223</v>
      </c>
      <c r="B720">
        <v>2019</v>
      </c>
      <c r="C720" s="9">
        <v>43807</v>
      </c>
      <c r="D720" t="s">
        <v>64</v>
      </c>
      <c r="E720" t="s">
        <v>537</v>
      </c>
      <c r="F720">
        <v>2</v>
      </c>
      <c r="G720">
        <v>3</v>
      </c>
      <c r="H720" t="s">
        <v>240</v>
      </c>
      <c r="I720" t="s">
        <v>100</v>
      </c>
      <c r="J720" s="10">
        <f>(C720-VLOOKUP(H720,Riders!$A$2:$E$7777,4,FALSE))/365</f>
        <v>26.780821917808218</v>
      </c>
      <c r="K720">
        <v>4</v>
      </c>
      <c r="L720">
        <v>1</v>
      </c>
      <c r="M720">
        <v>10.273</v>
      </c>
      <c r="N720" s="29">
        <f t="shared" si="11"/>
        <v>70.086634868100845</v>
      </c>
      <c r="O720">
        <v>32.51</v>
      </c>
      <c r="P720">
        <v>32.850999999999999</v>
      </c>
      <c r="Q720">
        <v>37.289000000000001</v>
      </c>
      <c r="R720">
        <v>2.2189999999999999</v>
      </c>
      <c r="S720">
        <v>1</v>
      </c>
      <c r="T720" t="s">
        <v>1162</v>
      </c>
    </row>
    <row r="721" spans="1:20">
      <c r="A721" t="s">
        <v>223</v>
      </c>
      <c r="B721">
        <v>2019</v>
      </c>
      <c r="C721" s="9">
        <v>43807</v>
      </c>
      <c r="D721" t="s">
        <v>64</v>
      </c>
      <c r="E721" t="s">
        <v>537</v>
      </c>
      <c r="F721">
        <v>2</v>
      </c>
      <c r="G721">
        <v>3</v>
      </c>
      <c r="H721" t="s">
        <v>127</v>
      </c>
      <c r="I721" t="s">
        <v>33</v>
      </c>
      <c r="J721" s="10">
        <f>(C721-VLOOKUP(H721,Riders!$A$2:$E$7777,4,FALSE))/365</f>
        <v>28.416438356164385</v>
      </c>
      <c r="K721">
        <v>6</v>
      </c>
      <c r="L721">
        <v>2</v>
      </c>
      <c r="M721">
        <v>10.974</v>
      </c>
      <c r="N721" s="29">
        <f t="shared" si="11"/>
        <v>65.609622744669224</v>
      </c>
      <c r="O721">
        <v>24.876999999999999</v>
      </c>
      <c r="P721">
        <v>24.706</v>
      </c>
      <c r="Q721">
        <v>29.777999999999999</v>
      </c>
      <c r="R721">
        <v>2.536</v>
      </c>
      <c r="S721">
        <v>2</v>
      </c>
      <c r="T721" t="s">
        <v>1162</v>
      </c>
    </row>
    <row r="722" spans="1:20">
      <c r="A722" t="s">
        <v>223</v>
      </c>
      <c r="B722">
        <v>2019</v>
      </c>
      <c r="C722" s="9">
        <v>43807</v>
      </c>
      <c r="D722" t="s">
        <v>64</v>
      </c>
      <c r="E722" t="s">
        <v>537</v>
      </c>
      <c r="F722">
        <v>2</v>
      </c>
      <c r="G722">
        <v>4</v>
      </c>
      <c r="H722" t="s">
        <v>191</v>
      </c>
      <c r="I722" t="s">
        <v>30</v>
      </c>
      <c r="J722" s="10">
        <f>(C722-VLOOKUP(H722,Riders!$A$2:$E$7777,4,FALSE))/365</f>
        <v>33.890410958904113</v>
      </c>
      <c r="K722">
        <v>3</v>
      </c>
      <c r="L722">
        <v>1</v>
      </c>
      <c r="M722">
        <v>10.238</v>
      </c>
      <c r="N722" s="29">
        <f t="shared" si="11"/>
        <v>70.326235592889233</v>
      </c>
      <c r="O722">
        <v>22.204000000000001</v>
      </c>
      <c r="P722">
        <v>23.356000000000002</v>
      </c>
      <c r="Q722">
        <v>29.702000000000002</v>
      </c>
      <c r="R722">
        <v>3.173</v>
      </c>
      <c r="S722">
        <v>1</v>
      </c>
      <c r="T722" t="s">
        <v>1162</v>
      </c>
    </row>
    <row r="723" spans="1:20">
      <c r="A723" t="s">
        <v>223</v>
      </c>
      <c r="B723">
        <v>2019</v>
      </c>
      <c r="C723" s="9">
        <v>43807</v>
      </c>
      <c r="D723" t="s">
        <v>64</v>
      </c>
      <c r="E723" t="s">
        <v>537</v>
      </c>
      <c r="F723">
        <v>2</v>
      </c>
      <c r="G723">
        <v>4</v>
      </c>
      <c r="H723" t="s">
        <v>169</v>
      </c>
      <c r="I723" t="s">
        <v>80</v>
      </c>
      <c r="J723" s="10">
        <f>(C723-VLOOKUP(H723,Riders!$A$2:$E$7777,4,FALSE))/365</f>
        <v>29.452054794520549</v>
      </c>
      <c r="K723">
        <v>5</v>
      </c>
      <c r="L723">
        <v>2</v>
      </c>
      <c r="M723">
        <v>10.337999999999999</v>
      </c>
      <c r="N723" s="29">
        <f t="shared" si="11"/>
        <v>69.645966337782937</v>
      </c>
      <c r="O723">
        <v>18.736000000000001</v>
      </c>
      <c r="P723">
        <v>18.381</v>
      </c>
      <c r="Q723">
        <v>23.971</v>
      </c>
      <c r="R723">
        <v>2.7949999999999999</v>
      </c>
      <c r="S723">
        <v>2</v>
      </c>
      <c r="T723" t="s">
        <v>1162</v>
      </c>
    </row>
    <row r="724" spans="1:20">
      <c r="A724" t="s">
        <v>223</v>
      </c>
      <c r="B724">
        <v>2019</v>
      </c>
      <c r="C724" s="9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 s="10">
        <f>(C724-VLOOKUP(H724,Riders!$A$2:$E$7777,4,FALSE))/365</f>
        <v>24.402739726027399</v>
      </c>
      <c r="K724">
        <v>1</v>
      </c>
      <c r="L724">
        <v>1</v>
      </c>
      <c r="M724">
        <v>10.159000000000001</v>
      </c>
      <c r="N724" s="29">
        <f t="shared" si="11"/>
        <v>70.873117432818191</v>
      </c>
      <c r="O724">
        <v>31.431000000000001</v>
      </c>
      <c r="P724">
        <v>31.577999999999999</v>
      </c>
      <c r="Q724">
        <v>34.207999999999998</v>
      </c>
      <c r="R724">
        <v>1.3149999999999999</v>
      </c>
      <c r="S724">
        <v>1</v>
      </c>
      <c r="T724" t="s">
        <v>1162</v>
      </c>
    </row>
    <row r="725" spans="1:20">
      <c r="A725" t="s">
        <v>223</v>
      </c>
      <c r="B725">
        <v>2019</v>
      </c>
      <c r="C725" s="9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 s="10">
        <f>(C725-VLOOKUP(H725,Riders!$A$2:$E$7777,4,FALSE))/365</f>
        <v>33.890410958904113</v>
      </c>
      <c r="K725">
        <v>3</v>
      </c>
      <c r="L725">
        <v>2</v>
      </c>
      <c r="M725">
        <v>10.166</v>
      </c>
      <c r="N725" s="29">
        <f t="shared" si="11"/>
        <v>70.824316348613024</v>
      </c>
      <c r="O725">
        <v>23.356000000000002</v>
      </c>
      <c r="P725">
        <v>22.983000000000001</v>
      </c>
      <c r="Q725">
        <v>28.975000000000001</v>
      </c>
      <c r="R725">
        <v>2.996</v>
      </c>
      <c r="S725">
        <v>2</v>
      </c>
      <c r="T725" t="s">
        <v>1162</v>
      </c>
    </row>
    <row r="726" spans="1:20">
      <c r="A726" t="s">
        <v>223</v>
      </c>
      <c r="B726">
        <v>2019</v>
      </c>
      <c r="C726" s="9">
        <v>43807</v>
      </c>
      <c r="D726" t="s">
        <v>64</v>
      </c>
      <c r="E726" t="s">
        <v>538</v>
      </c>
      <c r="F726">
        <v>1</v>
      </c>
      <c r="G726">
        <v>2</v>
      </c>
      <c r="H726" t="s">
        <v>255</v>
      </c>
      <c r="I726" t="s">
        <v>30</v>
      </c>
      <c r="J726" s="10">
        <f>(C726-VLOOKUP(H726,Riders!$A$2:$E$7777,4,FALSE))/365</f>
        <v>29.947945205479453</v>
      </c>
      <c r="K726">
        <v>2</v>
      </c>
      <c r="L726">
        <v>1</v>
      </c>
      <c r="M726">
        <v>10.287000000000001</v>
      </c>
      <c r="N726" s="29">
        <f t="shared" si="11"/>
        <v>69.991251093613286</v>
      </c>
      <c r="O726">
        <v>31.103999999999999</v>
      </c>
      <c r="P726">
        <v>31.77</v>
      </c>
      <c r="Q726">
        <v>35.271999999999998</v>
      </c>
      <c r="R726">
        <v>1.7509999999999999</v>
      </c>
      <c r="S726">
        <v>2</v>
      </c>
      <c r="T726" t="s">
        <v>1162</v>
      </c>
    </row>
    <row r="727" spans="1:20">
      <c r="A727" t="s">
        <v>223</v>
      </c>
      <c r="B727">
        <v>2019</v>
      </c>
      <c r="C727" s="9">
        <v>43807</v>
      </c>
      <c r="D727" t="s">
        <v>64</v>
      </c>
      <c r="E727" t="s">
        <v>538</v>
      </c>
      <c r="F727">
        <v>1</v>
      </c>
      <c r="G727">
        <v>2</v>
      </c>
      <c r="H727" t="s">
        <v>240</v>
      </c>
      <c r="I727" t="s">
        <v>100</v>
      </c>
      <c r="J727" s="10">
        <f>(C727-VLOOKUP(H727,Riders!$A$2:$E$7777,4,FALSE))/365</f>
        <v>26.780821917808218</v>
      </c>
      <c r="K727">
        <v>4</v>
      </c>
      <c r="L727">
        <v>2</v>
      </c>
      <c r="M727">
        <v>10.294</v>
      </c>
      <c r="N727" s="29">
        <f t="shared" si="11"/>
        <v>69.943656498931418</v>
      </c>
      <c r="O727">
        <v>32.850999999999999</v>
      </c>
      <c r="P727">
        <v>32.176000000000002</v>
      </c>
      <c r="Q727">
        <v>36.426000000000002</v>
      </c>
      <c r="R727">
        <v>2.125</v>
      </c>
      <c r="S727">
        <v>1</v>
      </c>
      <c r="T727" t="s">
        <v>1162</v>
      </c>
    </row>
    <row r="728" spans="1:20">
      <c r="A728" t="s">
        <v>223</v>
      </c>
      <c r="B728">
        <v>2019</v>
      </c>
      <c r="C728" s="9">
        <v>43807</v>
      </c>
      <c r="D728" t="s">
        <v>64</v>
      </c>
      <c r="E728" t="s">
        <v>538</v>
      </c>
      <c r="F728">
        <v>2</v>
      </c>
      <c r="G728">
        <v>1</v>
      </c>
      <c r="H728" t="s">
        <v>200</v>
      </c>
      <c r="I728" t="s">
        <v>44</v>
      </c>
      <c r="J728" s="10">
        <f>(C728-VLOOKUP(H728,Riders!$A$2:$E$7777,4,FALSE))/365</f>
        <v>24.402739726027399</v>
      </c>
      <c r="K728">
        <v>1</v>
      </c>
      <c r="L728">
        <v>1</v>
      </c>
      <c r="M728">
        <v>9.7479999999999993</v>
      </c>
      <c r="N728" s="29">
        <f t="shared" si="11"/>
        <v>73.861304883052938</v>
      </c>
      <c r="O728">
        <v>31.577999999999999</v>
      </c>
      <c r="P728">
        <v>31.7059999999999</v>
      </c>
      <c r="Q728">
        <v>34.317999999999998</v>
      </c>
      <c r="R728">
        <v>1.306</v>
      </c>
      <c r="S728">
        <v>1</v>
      </c>
      <c r="T728" t="s">
        <v>1162</v>
      </c>
    </row>
    <row r="729" spans="1:20">
      <c r="A729" t="s">
        <v>223</v>
      </c>
      <c r="B729">
        <v>2019</v>
      </c>
      <c r="C729" s="9">
        <v>43807</v>
      </c>
      <c r="D729" t="s">
        <v>64</v>
      </c>
      <c r="E729" t="s">
        <v>538</v>
      </c>
      <c r="F729">
        <v>2</v>
      </c>
      <c r="G729">
        <v>1</v>
      </c>
      <c r="H729" t="s">
        <v>191</v>
      </c>
      <c r="I729" t="s">
        <v>30</v>
      </c>
      <c r="J729" s="10">
        <f>(C729-VLOOKUP(H729,Riders!$A$2:$E$7777,4,FALSE))/365</f>
        <v>33.890410958904113</v>
      </c>
      <c r="K729">
        <v>3</v>
      </c>
      <c r="L729">
        <v>2</v>
      </c>
      <c r="M729">
        <v>10.239999999999901</v>
      </c>
      <c r="N729" s="29">
        <f t="shared" si="11"/>
        <v>70.312500000000682</v>
      </c>
      <c r="O729">
        <v>22.983000000000001</v>
      </c>
      <c r="P729">
        <v>22.695</v>
      </c>
      <c r="Q729">
        <v>28.405000000000001</v>
      </c>
      <c r="R729">
        <v>2.855</v>
      </c>
      <c r="S729">
        <v>2</v>
      </c>
      <c r="T729" t="s">
        <v>1162</v>
      </c>
    </row>
    <row r="730" spans="1:20">
      <c r="A730" t="s">
        <v>223</v>
      </c>
      <c r="B730">
        <v>2019</v>
      </c>
      <c r="C730" s="9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 s="10">
        <f>(C730-VLOOKUP(H730,Riders!$A$2:$E$7777,4,FALSE))/365</f>
        <v>29.947945205479453</v>
      </c>
      <c r="K730">
        <v>2</v>
      </c>
      <c r="L730">
        <v>1</v>
      </c>
      <c r="M730">
        <v>10.009</v>
      </c>
      <c r="N730" s="29">
        <f t="shared" si="11"/>
        <v>71.935258267559192</v>
      </c>
      <c r="O730">
        <v>31.77</v>
      </c>
      <c r="P730">
        <v>32.325000000000003</v>
      </c>
      <c r="Q730">
        <v>35.741</v>
      </c>
      <c r="R730">
        <v>1.708</v>
      </c>
      <c r="S730">
        <v>2</v>
      </c>
      <c r="T730" t="s">
        <v>1162</v>
      </c>
    </row>
    <row r="731" spans="1:20">
      <c r="A731" t="s">
        <v>223</v>
      </c>
      <c r="B731">
        <v>2019</v>
      </c>
      <c r="C731" s="9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 s="10">
        <f>(C731-VLOOKUP(H731,Riders!$A$2:$E$7777,4,FALSE))/365</f>
        <v>26.780821917808218</v>
      </c>
      <c r="K731">
        <v>4</v>
      </c>
      <c r="L731">
        <v>2</v>
      </c>
      <c r="M731">
        <v>10.534000000000001</v>
      </c>
      <c r="N731" s="29">
        <f t="shared" si="11"/>
        <v>68.350104423770645</v>
      </c>
      <c r="O731">
        <v>32.176000000000002</v>
      </c>
      <c r="P731">
        <v>31.643999999999998</v>
      </c>
      <c r="Q731">
        <v>35.735999999999997</v>
      </c>
      <c r="R731">
        <v>2.0459999999999998</v>
      </c>
      <c r="S731">
        <v>1</v>
      </c>
      <c r="T731" t="s">
        <v>1162</v>
      </c>
    </row>
    <row r="732" spans="1:20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>
        <v>1</v>
      </c>
      <c r="G732" t="s">
        <v>539</v>
      </c>
      <c r="H732" t="s">
        <v>200</v>
      </c>
      <c r="I732" t="s">
        <v>44</v>
      </c>
      <c r="J732" s="10">
        <f>(C732-VLOOKUP(H732,Riders!$A$2:$E$7777,4,FALSE))/365</f>
        <v>24.402739726027399</v>
      </c>
      <c r="K732">
        <v>1</v>
      </c>
      <c r="L732">
        <v>1</v>
      </c>
      <c r="M732">
        <v>10.039</v>
      </c>
      <c r="N732" s="29">
        <f t="shared" si="11"/>
        <v>71.720290865624065</v>
      </c>
      <c r="O732">
        <v>31.7059999999999</v>
      </c>
      <c r="P732">
        <v>32.022999999999897</v>
      </c>
      <c r="Q732">
        <v>34.598999999999997</v>
      </c>
      <c r="R732">
        <v>1.288</v>
      </c>
      <c r="S732">
        <v>2</v>
      </c>
      <c r="T732" t="s">
        <v>1162</v>
      </c>
    </row>
    <row r="733" spans="1:20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>
        <v>1</v>
      </c>
      <c r="G733" t="s">
        <v>539</v>
      </c>
      <c r="H733" t="s">
        <v>255</v>
      </c>
      <c r="I733" t="s">
        <v>30</v>
      </c>
      <c r="J733" s="10">
        <f>(C733-VLOOKUP(H733,Riders!$A$2:$E$7777,4,FALSE))/365</f>
        <v>29.947945205479453</v>
      </c>
      <c r="K733">
        <v>2</v>
      </c>
      <c r="L733">
        <v>2</v>
      </c>
      <c r="M733">
        <v>10.134</v>
      </c>
      <c r="N733" s="29">
        <f t="shared" si="11"/>
        <v>71.047957371225579</v>
      </c>
      <c r="O733">
        <v>32.325000000000003</v>
      </c>
      <c r="P733">
        <v>31.931000000000001</v>
      </c>
      <c r="Q733">
        <v>35.261000000000003</v>
      </c>
      <c r="R733">
        <v>1.665</v>
      </c>
      <c r="S733">
        <v>1</v>
      </c>
      <c r="T733" t="s">
        <v>1162</v>
      </c>
    </row>
    <row r="734" spans="1:20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>
        <v>1</v>
      </c>
      <c r="G734" t="s">
        <v>540</v>
      </c>
      <c r="H734" t="s">
        <v>191</v>
      </c>
      <c r="I734" t="s">
        <v>30</v>
      </c>
      <c r="J734" s="10">
        <f>(C734-VLOOKUP(H734,Riders!$A$2:$E$7777,4,FALSE))/365</f>
        <v>33.890410958904113</v>
      </c>
      <c r="K734">
        <v>3</v>
      </c>
      <c r="L734">
        <v>1</v>
      </c>
      <c r="M734">
        <v>10.068</v>
      </c>
      <c r="N734" s="29">
        <f t="shared" si="11"/>
        <v>71.513706793802143</v>
      </c>
      <c r="O734">
        <v>22.695</v>
      </c>
      <c r="P734">
        <v>25.099</v>
      </c>
      <c r="Q734">
        <v>30.388999999999999</v>
      </c>
      <c r="R734">
        <v>2.645</v>
      </c>
      <c r="S734">
        <v>2</v>
      </c>
      <c r="T734" t="s">
        <v>1162</v>
      </c>
    </row>
    <row r="735" spans="1:20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>
        <v>1</v>
      </c>
      <c r="G735" t="s">
        <v>540</v>
      </c>
      <c r="H735" t="s">
        <v>240</v>
      </c>
      <c r="I735" t="s">
        <v>100</v>
      </c>
      <c r="J735" s="10">
        <f>(C735-VLOOKUP(H735,Riders!$A$2:$E$7777,4,FALSE))/365</f>
        <v>26.780821917808218</v>
      </c>
      <c r="K735">
        <v>4</v>
      </c>
      <c r="L735">
        <v>2</v>
      </c>
      <c r="M735">
        <v>10.089</v>
      </c>
      <c r="N735" s="29">
        <f t="shared" si="11"/>
        <v>71.364852809991078</v>
      </c>
      <c r="O735">
        <v>31.643999999999998</v>
      </c>
      <c r="P735">
        <v>30.774000000000001</v>
      </c>
      <c r="Q735">
        <v>34.716000000000001</v>
      </c>
      <c r="R735">
        <v>1.9710000000000001</v>
      </c>
      <c r="S735">
        <v>1</v>
      </c>
      <c r="T735" t="s">
        <v>1162</v>
      </c>
    </row>
    <row r="736" spans="1:20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>
        <v>2</v>
      </c>
      <c r="G736" t="s">
        <v>539</v>
      </c>
      <c r="H736" t="s">
        <v>200</v>
      </c>
      <c r="I736" t="s">
        <v>44</v>
      </c>
      <c r="J736" s="10">
        <f>(C736-VLOOKUP(H736,Riders!$A$2:$E$7777,4,FALSE))/365</f>
        <v>24.402739726027399</v>
      </c>
      <c r="K736">
        <v>1</v>
      </c>
      <c r="L736">
        <v>1</v>
      </c>
      <c r="M736">
        <v>10.119999999999999</v>
      </c>
      <c r="N736" s="29">
        <f t="shared" si="11"/>
        <v>71.146245059288546</v>
      </c>
      <c r="O736">
        <v>32.022999999999897</v>
      </c>
      <c r="P736">
        <v>32.307000000000002</v>
      </c>
      <c r="Q736">
        <v>34.850999999999999</v>
      </c>
      <c r="R736">
        <v>1.272</v>
      </c>
      <c r="S736">
        <v>1</v>
      </c>
      <c r="T736" t="s">
        <v>1162</v>
      </c>
    </row>
    <row r="737" spans="1:20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>
        <v>2</v>
      </c>
      <c r="G737" t="s">
        <v>539</v>
      </c>
      <c r="H737" t="s">
        <v>255</v>
      </c>
      <c r="I737" t="s">
        <v>30</v>
      </c>
      <c r="J737" s="10">
        <f>(C737-VLOOKUP(H737,Riders!$A$2:$E$7777,4,FALSE))/365</f>
        <v>29.947945205479453</v>
      </c>
      <c r="K737">
        <v>2</v>
      </c>
      <c r="L737">
        <v>2</v>
      </c>
      <c r="M737">
        <v>10.187999999999899</v>
      </c>
      <c r="N737" s="29">
        <f t="shared" si="11"/>
        <v>70.671378091873493</v>
      </c>
      <c r="O737">
        <v>31.931000000000001</v>
      </c>
      <c r="P737">
        <v>31.588999999999999</v>
      </c>
      <c r="Q737">
        <v>34.841000000000001</v>
      </c>
      <c r="R737">
        <v>1.6259999999999999</v>
      </c>
      <c r="S737">
        <v>2</v>
      </c>
      <c r="T737" t="s">
        <v>1162</v>
      </c>
    </row>
    <row r="738" spans="1:20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>
        <v>2</v>
      </c>
      <c r="G738" t="s">
        <v>540</v>
      </c>
      <c r="H738" t="s">
        <v>191</v>
      </c>
      <c r="I738" t="s">
        <v>30</v>
      </c>
      <c r="J738" s="10">
        <f>(C738-VLOOKUP(H738,Riders!$A$2:$E$7777,4,FALSE))/365</f>
        <v>33.890410958904113</v>
      </c>
      <c r="K738">
        <v>3</v>
      </c>
      <c r="L738">
        <v>1</v>
      </c>
      <c r="M738">
        <v>10.37</v>
      </c>
      <c r="N738" s="29">
        <f t="shared" si="11"/>
        <v>69.431051108968177</v>
      </c>
      <c r="O738">
        <v>25.099</v>
      </c>
      <c r="P738">
        <v>26.797000000000001</v>
      </c>
      <c r="Q738">
        <v>31.766999999999999</v>
      </c>
      <c r="R738">
        <v>2.4849999999999999</v>
      </c>
      <c r="S738">
        <v>2</v>
      </c>
      <c r="T738" t="s">
        <v>1162</v>
      </c>
    </row>
    <row r="739" spans="1:20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>
        <v>2</v>
      </c>
      <c r="G739" t="s">
        <v>540</v>
      </c>
      <c r="H739" t="s">
        <v>240</v>
      </c>
      <c r="I739" t="s">
        <v>100</v>
      </c>
      <c r="J739" s="10">
        <f>(C739-VLOOKUP(H739,Riders!$A$2:$E$7777,4,FALSE))/365</f>
        <v>26.780821917808218</v>
      </c>
      <c r="K739">
        <v>4</v>
      </c>
      <c r="L739">
        <v>2</v>
      </c>
      <c r="M739">
        <v>10.553999999999901</v>
      </c>
      <c r="N739" s="29">
        <f t="shared" si="11"/>
        <v>68.220579874929584</v>
      </c>
      <c r="O739">
        <v>30.774000000000001</v>
      </c>
      <c r="P739">
        <v>30.135999999999999</v>
      </c>
      <c r="Q739">
        <v>33.950000000000003</v>
      </c>
      <c r="R739">
        <v>1.907</v>
      </c>
      <c r="S739">
        <v>1</v>
      </c>
      <c r="T739" t="s">
        <v>1162</v>
      </c>
    </row>
    <row r="740" spans="1:20">
      <c r="A740" t="s">
        <v>220</v>
      </c>
      <c r="B740">
        <v>2019</v>
      </c>
      <c r="C740" s="9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 s="10">
        <f>(C740-VLOOKUP(H740,Riders!$A$2:$E$7777,4,FALSE))/365</f>
        <v>26.172602739726027</v>
      </c>
      <c r="K740">
        <v>4</v>
      </c>
      <c r="L740">
        <v>1</v>
      </c>
      <c r="M740">
        <v>10.303000000000001</v>
      </c>
      <c r="N740" s="29">
        <f t="shared" si="11"/>
        <v>69.882558478113168</v>
      </c>
      <c r="O740">
        <v>25.216999999999999</v>
      </c>
      <c r="P740">
        <v>25.564</v>
      </c>
      <c r="Q740">
        <v>30.128</v>
      </c>
      <c r="R740">
        <v>2.282</v>
      </c>
      <c r="S740">
        <v>1</v>
      </c>
      <c r="T740" t="s">
        <v>1162</v>
      </c>
    </row>
    <row r="741" spans="1:20">
      <c r="A741" t="s">
        <v>220</v>
      </c>
      <c r="B741">
        <v>2019</v>
      </c>
      <c r="C741" s="9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 s="10">
        <f>(C741-VLOOKUP(H741,Riders!$A$2:$E$7777,4,FALSE))/365</f>
        <v>26.704109589041096</v>
      </c>
      <c r="K741">
        <v>28</v>
      </c>
      <c r="L741">
        <v>2</v>
      </c>
      <c r="M741">
        <v>10.326000000000001</v>
      </c>
      <c r="N741" s="29">
        <f t="shared" si="11"/>
        <v>69.726902963393371</v>
      </c>
      <c r="O741">
        <v>9</v>
      </c>
      <c r="P741">
        <v>7.7430000000000003</v>
      </c>
      <c r="Q741">
        <v>21.241</v>
      </c>
      <c r="R741">
        <v>6.7489999999999997</v>
      </c>
      <c r="S741">
        <v>2</v>
      </c>
      <c r="T741" t="s">
        <v>1162</v>
      </c>
    </row>
    <row r="742" spans="1:20">
      <c r="A742" t="s">
        <v>220</v>
      </c>
      <c r="B742">
        <v>2019</v>
      </c>
      <c r="C742" s="9">
        <v>43814</v>
      </c>
      <c r="D742" t="s">
        <v>64</v>
      </c>
      <c r="E742" t="s">
        <v>533</v>
      </c>
      <c r="F742">
        <v>1</v>
      </c>
      <c r="G742">
        <v>2</v>
      </c>
      <c r="H742" t="s">
        <v>240</v>
      </c>
      <c r="I742" t="s">
        <v>100</v>
      </c>
      <c r="J742" s="10">
        <f>(C742-VLOOKUP(H742,Riders!$A$2:$E$7777,4,FALSE))/365</f>
        <v>26.8</v>
      </c>
      <c r="K742">
        <v>11</v>
      </c>
      <c r="L742">
        <v>1</v>
      </c>
      <c r="M742">
        <v>10.167999999999999</v>
      </c>
      <c r="N742" s="29">
        <f t="shared" si="11"/>
        <v>70.810385523210073</v>
      </c>
      <c r="O742">
        <v>30.135999999999999</v>
      </c>
      <c r="P742">
        <v>30.29</v>
      </c>
      <c r="Q742">
        <v>34.08</v>
      </c>
      <c r="R742">
        <v>1.895</v>
      </c>
      <c r="S742">
        <v>1</v>
      </c>
      <c r="T742" t="s">
        <v>1162</v>
      </c>
    </row>
    <row r="743" spans="1:20">
      <c r="A743" t="s">
        <v>220</v>
      </c>
      <c r="B743">
        <v>2019</v>
      </c>
      <c r="C743" s="9">
        <v>43814</v>
      </c>
      <c r="D743" t="s">
        <v>64</v>
      </c>
      <c r="E743" t="s">
        <v>533</v>
      </c>
      <c r="F743">
        <v>1</v>
      </c>
      <c r="G743">
        <v>2</v>
      </c>
      <c r="H743" t="s">
        <v>952</v>
      </c>
      <c r="I743" t="s">
        <v>953</v>
      </c>
      <c r="J743" s="10">
        <f>(C743-VLOOKUP(H743,Riders!$A$2:$E$7777,4,FALSE))/365</f>
        <v>23.512328767123286</v>
      </c>
      <c r="K743">
        <v>27</v>
      </c>
      <c r="L743">
        <v>2</v>
      </c>
      <c r="M743">
        <v>10.354999999999899</v>
      </c>
      <c r="N743" s="29">
        <f t="shared" si="11"/>
        <v>69.531627233221343</v>
      </c>
      <c r="O743">
        <v>9</v>
      </c>
      <c r="P743">
        <v>8.3550000000000004</v>
      </c>
      <c r="Q743">
        <v>22.515000000000001</v>
      </c>
      <c r="R743">
        <v>7.08</v>
      </c>
      <c r="S743">
        <v>2</v>
      </c>
      <c r="T743" t="s">
        <v>1162</v>
      </c>
    </row>
    <row r="744" spans="1:20">
      <c r="A744" t="s">
        <v>220</v>
      </c>
      <c r="B744">
        <v>2019</v>
      </c>
      <c r="C744" s="9">
        <v>43814</v>
      </c>
      <c r="D744" t="s">
        <v>64</v>
      </c>
      <c r="E744" t="s">
        <v>533</v>
      </c>
      <c r="F744">
        <v>1</v>
      </c>
      <c r="G744">
        <v>3</v>
      </c>
      <c r="H744" t="s">
        <v>127</v>
      </c>
      <c r="I744" t="s">
        <v>33</v>
      </c>
      <c r="J744" s="10">
        <f>(C744-VLOOKUP(H744,Riders!$A$2:$E$7777,4,FALSE))/365</f>
        <v>28.435616438356163</v>
      </c>
      <c r="K744">
        <v>2</v>
      </c>
      <c r="L744">
        <v>1</v>
      </c>
      <c r="M744">
        <v>10.319000000000001</v>
      </c>
      <c r="N744" s="29">
        <f t="shared" si="11"/>
        <v>69.774202926640172</v>
      </c>
      <c r="O744">
        <v>24.706</v>
      </c>
      <c r="P744">
        <v>25.132999999999999</v>
      </c>
      <c r="Q744">
        <v>30.126999999999999</v>
      </c>
      <c r="R744">
        <v>2.4969999999999999</v>
      </c>
      <c r="S744">
        <v>1</v>
      </c>
      <c r="T744" t="s">
        <v>1162</v>
      </c>
    </row>
    <row r="745" spans="1:20">
      <c r="A745" t="s">
        <v>220</v>
      </c>
      <c r="B745">
        <v>2019</v>
      </c>
      <c r="C745" s="9">
        <v>43814</v>
      </c>
      <c r="D745" t="s">
        <v>64</v>
      </c>
      <c r="E745" t="s">
        <v>533</v>
      </c>
      <c r="F745">
        <v>1</v>
      </c>
      <c r="G745">
        <v>3</v>
      </c>
      <c r="H745" t="s">
        <v>151</v>
      </c>
      <c r="I745" t="s">
        <v>152</v>
      </c>
      <c r="J745" s="10">
        <f>(C745-VLOOKUP(H745,Riders!$A$2:$E$7777,4,FALSE))/365</f>
        <v>31.038356164383561</v>
      </c>
      <c r="K745">
        <v>26</v>
      </c>
      <c r="L745">
        <v>2</v>
      </c>
      <c r="M745">
        <v>10.4</v>
      </c>
      <c r="N745" s="29">
        <f t="shared" si="11"/>
        <v>69.230769230769226</v>
      </c>
      <c r="O745">
        <v>9</v>
      </c>
      <c r="P745">
        <v>7.7119999999999997</v>
      </c>
      <c r="Q745">
        <v>21.231999999999999</v>
      </c>
      <c r="R745">
        <v>6.76</v>
      </c>
      <c r="S745">
        <v>2</v>
      </c>
      <c r="T745" t="s">
        <v>1162</v>
      </c>
    </row>
    <row r="746" spans="1:20">
      <c r="A746" t="s">
        <v>220</v>
      </c>
      <c r="B746">
        <v>2019</v>
      </c>
      <c r="C746" s="9">
        <v>43814</v>
      </c>
      <c r="D746" t="s">
        <v>64</v>
      </c>
      <c r="E746" t="s">
        <v>533</v>
      </c>
      <c r="F746">
        <v>1</v>
      </c>
      <c r="G746">
        <v>4</v>
      </c>
      <c r="H746" t="s">
        <v>55</v>
      </c>
      <c r="I746" t="s">
        <v>56</v>
      </c>
      <c r="J746" s="10">
        <f>(C746-VLOOKUP(H746,Riders!$A$2:$E$7777,4,FALSE))/365</f>
        <v>19.923287671232877</v>
      </c>
      <c r="K746">
        <v>16</v>
      </c>
      <c r="L746">
        <v>1</v>
      </c>
      <c r="M746">
        <v>10.210000000000001</v>
      </c>
      <c r="N746" s="29">
        <f t="shared" si="11"/>
        <v>70.519098922624877</v>
      </c>
      <c r="O746">
        <v>6.1099999999999897</v>
      </c>
      <c r="P746">
        <v>10.119</v>
      </c>
      <c r="Q746">
        <v>20.405000000000001</v>
      </c>
      <c r="R746">
        <v>5.1429999999999998</v>
      </c>
      <c r="S746">
        <v>1</v>
      </c>
      <c r="T746" t="s">
        <v>1162</v>
      </c>
    </row>
    <row r="747" spans="1:20">
      <c r="A747" t="s">
        <v>220</v>
      </c>
      <c r="B747">
        <v>2019</v>
      </c>
      <c r="C747" s="9">
        <v>43814</v>
      </c>
      <c r="D747" t="s">
        <v>64</v>
      </c>
      <c r="E747" t="s">
        <v>533</v>
      </c>
      <c r="F747">
        <v>1</v>
      </c>
      <c r="G747">
        <v>4</v>
      </c>
      <c r="H747" t="s">
        <v>103</v>
      </c>
      <c r="I747" t="s">
        <v>37</v>
      </c>
      <c r="J747" s="10">
        <f>(C747-VLOOKUP(H747,Riders!$A$2:$E$7777,4,FALSE))/365</f>
        <v>20.956164383561642</v>
      </c>
      <c r="K747">
        <v>17</v>
      </c>
      <c r="L747">
        <v>2</v>
      </c>
      <c r="M747">
        <v>10.236000000000001</v>
      </c>
      <c r="N747" s="29">
        <f t="shared" si="11"/>
        <v>70.339976553341145</v>
      </c>
      <c r="O747">
        <v>5.9269999999999996</v>
      </c>
      <c r="P747">
        <v>4.71</v>
      </c>
      <c r="Q747">
        <v>14.396000000000001</v>
      </c>
      <c r="R747">
        <v>4.843</v>
      </c>
      <c r="S747">
        <v>2</v>
      </c>
      <c r="T747" t="s">
        <v>1162</v>
      </c>
    </row>
    <row r="748" spans="1:20">
      <c r="A748" t="s">
        <v>220</v>
      </c>
      <c r="B748">
        <v>2019</v>
      </c>
      <c r="C748" s="9">
        <v>43814</v>
      </c>
      <c r="D748" t="s">
        <v>64</v>
      </c>
      <c r="E748" t="s">
        <v>533</v>
      </c>
      <c r="F748">
        <v>1</v>
      </c>
      <c r="G748">
        <v>5</v>
      </c>
      <c r="H748" t="s">
        <v>123</v>
      </c>
      <c r="I748" t="s">
        <v>111</v>
      </c>
      <c r="J748" s="10">
        <f>(C748-VLOOKUP(H748,Riders!$A$2:$E$7777,4,FALSE))/365</f>
        <v>22.846575342465755</v>
      </c>
      <c r="K748">
        <v>5</v>
      </c>
      <c r="L748">
        <v>1</v>
      </c>
      <c r="M748">
        <v>10.106999999999999</v>
      </c>
      <c r="N748" s="29">
        <f t="shared" si="11"/>
        <v>71.237756010685672</v>
      </c>
      <c r="O748">
        <v>23.797999999999998</v>
      </c>
      <c r="P748">
        <v>24.108999999999899</v>
      </c>
      <c r="Q748">
        <v>31.806999999999999</v>
      </c>
      <c r="R748">
        <v>3.8490000000000002</v>
      </c>
      <c r="S748">
        <v>1</v>
      </c>
      <c r="T748" t="s">
        <v>1162</v>
      </c>
    </row>
    <row r="749" spans="1:20">
      <c r="A749" t="s">
        <v>220</v>
      </c>
      <c r="B749">
        <v>2019</v>
      </c>
      <c r="C749" s="9">
        <v>43814</v>
      </c>
      <c r="D749" t="s">
        <v>64</v>
      </c>
      <c r="E749" t="s">
        <v>533</v>
      </c>
      <c r="F749">
        <v>1</v>
      </c>
      <c r="G749">
        <v>5</v>
      </c>
      <c r="H749" t="s">
        <v>57</v>
      </c>
      <c r="I749" t="s">
        <v>35</v>
      </c>
      <c r="J749" s="10">
        <f>(C749-VLOOKUP(H749,Riders!$A$2:$E$7777,4,FALSE))/365</f>
        <v>26.090410958904108</v>
      </c>
      <c r="K749">
        <v>25</v>
      </c>
      <c r="L749">
        <v>2</v>
      </c>
      <c r="M749">
        <v>10.232999999999899</v>
      </c>
      <c r="N749" s="29">
        <f t="shared" si="11"/>
        <v>70.360598065084247</v>
      </c>
      <c r="O749">
        <v>8.3469999999999995</v>
      </c>
      <c r="P749">
        <v>8.3339999999999996</v>
      </c>
      <c r="Q749">
        <v>16.308</v>
      </c>
      <c r="R749">
        <v>3.9870000000000001</v>
      </c>
      <c r="S749">
        <v>2</v>
      </c>
      <c r="T749" t="s">
        <v>1162</v>
      </c>
    </row>
    <row r="750" spans="1:20">
      <c r="A750" t="s">
        <v>220</v>
      </c>
      <c r="B750">
        <v>2019</v>
      </c>
      <c r="C750" s="9">
        <v>43814</v>
      </c>
      <c r="D750" t="s">
        <v>64</v>
      </c>
      <c r="E750" t="s">
        <v>533</v>
      </c>
      <c r="F750">
        <v>1</v>
      </c>
      <c r="G750">
        <v>6</v>
      </c>
      <c r="H750" t="s">
        <v>170</v>
      </c>
      <c r="I750" t="s">
        <v>40</v>
      </c>
      <c r="J750" s="10">
        <f>(C750-VLOOKUP(H750,Riders!$A$2:$E$7777,4,FALSE))/365</f>
        <v>21.167123287671235</v>
      </c>
      <c r="K750">
        <v>12</v>
      </c>
      <c r="L750">
        <v>1</v>
      </c>
      <c r="M750">
        <v>10.474</v>
      </c>
      <c r="N750" s="29">
        <f t="shared" si="11"/>
        <v>68.741645980523202</v>
      </c>
      <c r="O750">
        <v>3.109</v>
      </c>
      <c r="P750">
        <v>6.7759999999999998</v>
      </c>
      <c r="Q750">
        <v>15.816000000000001</v>
      </c>
      <c r="R750">
        <v>4.5199999999999996</v>
      </c>
      <c r="S750">
        <v>2</v>
      </c>
      <c r="T750" t="s">
        <v>1162</v>
      </c>
    </row>
    <row r="751" spans="1:20">
      <c r="A751" t="s">
        <v>220</v>
      </c>
      <c r="B751">
        <v>2019</v>
      </c>
      <c r="C751" s="9">
        <v>43814</v>
      </c>
      <c r="D751" t="s">
        <v>64</v>
      </c>
      <c r="E751" t="s">
        <v>533</v>
      </c>
      <c r="F751">
        <v>1</v>
      </c>
      <c r="G751">
        <v>6</v>
      </c>
      <c r="H751" t="s">
        <v>213</v>
      </c>
      <c r="I751" t="s">
        <v>214</v>
      </c>
      <c r="J751" s="10">
        <f>(C751-VLOOKUP(H751,Riders!$A$2:$E$7777,4,FALSE))/365</f>
        <v>27.706849315068492</v>
      </c>
      <c r="K751">
        <v>24</v>
      </c>
      <c r="L751">
        <v>2</v>
      </c>
      <c r="M751">
        <v>10.555999999999999</v>
      </c>
      <c r="N751" s="29">
        <f t="shared" si="11"/>
        <v>68.207654414550973</v>
      </c>
      <c r="O751">
        <v>4.0999999999999996</v>
      </c>
      <c r="P751">
        <v>2.2200000000000002</v>
      </c>
      <c r="Q751">
        <v>12.05</v>
      </c>
      <c r="R751">
        <v>4.915</v>
      </c>
      <c r="S751">
        <v>1</v>
      </c>
      <c r="T751" t="s">
        <v>1162</v>
      </c>
    </row>
    <row r="752" spans="1:20">
      <c r="A752" t="s">
        <v>220</v>
      </c>
      <c r="B752">
        <v>2019</v>
      </c>
      <c r="C752" s="9">
        <v>43814</v>
      </c>
      <c r="D752" t="s">
        <v>64</v>
      </c>
      <c r="E752" t="s">
        <v>533</v>
      </c>
      <c r="F752">
        <v>1</v>
      </c>
      <c r="G752">
        <v>7</v>
      </c>
      <c r="H752" t="s">
        <v>193</v>
      </c>
      <c r="I752" t="s">
        <v>30</v>
      </c>
      <c r="J752" s="10">
        <f>(C752-VLOOKUP(H752,Riders!$A$2:$E$7777,4,FALSE))/365</f>
        <v>30.756164383561643</v>
      </c>
      <c r="K752">
        <v>6</v>
      </c>
      <c r="L752">
        <v>1</v>
      </c>
      <c r="M752">
        <v>10.374000000000001</v>
      </c>
      <c r="N752" s="29">
        <f t="shared" si="11"/>
        <v>69.40427993059572</v>
      </c>
      <c r="O752">
        <v>11.399999999999901</v>
      </c>
      <c r="P752">
        <v>13.5389999999999</v>
      </c>
      <c r="Q752">
        <v>22.614999999999998</v>
      </c>
      <c r="R752">
        <v>4.5380000000000003</v>
      </c>
      <c r="S752">
        <v>1</v>
      </c>
      <c r="T752" t="s">
        <v>1162</v>
      </c>
    </row>
    <row r="753" spans="1:20">
      <c r="A753" t="s">
        <v>220</v>
      </c>
      <c r="B753">
        <v>2019</v>
      </c>
      <c r="C753" s="9">
        <v>43814</v>
      </c>
      <c r="D753" t="s">
        <v>64</v>
      </c>
      <c r="E753" t="s">
        <v>533</v>
      </c>
      <c r="F753">
        <v>1</v>
      </c>
      <c r="G753">
        <v>7</v>
      </c>
      <c r="H753" t="s">
        <v>227</v>
      </c>
      <c r="I753" t="s">
        <v>150</v>
      </c>
      <c r="J753" s="10">
        <f>(C753-VLOOKUP(H753,Riders!$A$2:$E$7777,4,FALSE))/365</f>
        <v>21.80821917808219</v>
      </c>
      <c r="K753">
        <v>23</v>
      </c>
      <c r="L753">
        <v>2</v>
      </c>
      <c r="M753">
        <v>10.471</v>
      </c>
      <c r="N753" s="29">
        <f t="shared" si="11"/>
        <v>68.761340846146496</v>
      </c>
      <c r="O753">
        <v>5.0540000000000003</v>
      </c>
      <c r="P753">
        <v>4.2519999999999998</v>
      </c>
      <c r="Q753">
        <v>14.762</v>
      </c>
      <c r="R753">
        <v>5.2549999999999999</v>
      </c>
      <c r="S753">
        <v>2</v>
      </c>
      <c r="T753" t="s">
        <v>1162</v>
      </c>
    </row>
    <row r="754" spans="1:20">
      <c r="A754" t="s">
        <v>220</v>
      </c>
      <c r="B754">
        <v>2019</v>
      </c>
      <c r="C754" s="9">
        <v>43814</v>
      </c>
      <c r="D754" t="s">
        <v>64</v>
      </c>
      <c r="E754" t="s">
        <v>533</v>
      </c>
      <c r="F754">
        <v>1</v>
      </c>
      <c r="G754">
        <v>8</v>
      </c>
      <c r="H754" t="s">
        <v>219</v>
      </c>
      <c r="I754" t="s">
        <v>225</v>
      </c>
      <c r="J754" s="10">
        <f>(C754-VLOOKUP(H754,Riders!$A$2:$E$7777,4,FALSE))/365</f>
        <v>34.873972602739727</v>
      </c>
      <c r="K754">
        <v>13</v>
      </c>
      <c r="L754">
        <v>1</v>
      </c>
      <c r="M754">
        <v>10.16</v>
      </c>
      <c r="N754" s="29">
        <f t="shared" si="11"/>
        <v>70.866141732283467</v>
      </c>
      <c r="O754">
        <v>18.798999999999999</v>
      </c>
      <c r="P754">
        <v>19.577999999999999</v>
      </c>
      <c r="Q754">
        <v>26.373999999999999</v>
      </c>
      <c r="R754">
        <v>3.3980000000000001</v>
      </c>
      <c r="S754">
        <v>1</v>
      </c>
      <c r="T754" t="s">
        <v>1162</v>
      </c>
    </row>
    <row r="755" spans="1:20">
      <c r="A755" t="s">
        <v>220</v>
      </c>
      <c r="B755">
        <v>2019</v>
      </c>
      <c r="C755" s="9">
        <v>43814</v>
      </c>
      <c r="D755" t="s">
        <v>64</v>
      </c>
      <c r="E755" t="s">
        <v>533</v>
      </c>
      <c r="F755">
        <v>1</v>
      </c>
      <c r="G755">
        <v>8</v>
      </c>
      <c r="H755" t="s">
        <v>48</v>
      </c>
      <c r="I755" t="s">
        <v>42</v>
      </c>
      <c r="J755" s="10">
        <f>(C755-VLOOKUP(H755,Riders!$A$2:$E$7777,4,FALSE))/365</f>
        <v>25.421917808219177</v>
      </c>
      <c r="K755">
        <v>22</v>
      </c>
      <c r="L755">
        <v>2</v>
      </c>
      <c r="M755">
        <v>10.355</v>
      </c>
      <c r="N755" s="29">
        <f t="shared" si="11"/>
        <v>69.531627233220661</v>
      </c>
      <c r="O755">
        <v>6.7569999999999997</v>
      </c>
      <c r="P755">
        <v>6.4239999999999897</v>
      </c>
      <c r="Q755">
        <v>16.899999999999999</v>
      </c>
      <c r="R755">
        <v>5.2380000000000004</v>
      </c>
      <c r="S755">
        <v>2</v>
      </c>
      <c r="T755" t="s">
        <v>1162</v>
      </c>
    </row>
    <row r="756" spans="1:20">
      <c r="A756" t="s">
        <v>220</v>
      </c>
      <c r="B756">
        <v>2019</v>
      </c>
      <c r="C756" s="9">
        <v>43814</v>
      </c>
      <c r="D756" t="s">
        <v>64</v>
      </c>
      <c r="E756" t="s">
        <v>533</v>
      </c>
      <c r="F756">
        <v>1</v>
      </c>
      <c r="G756">
        <v>9</v>
      </c>
      <c r="H756" t="s">
        <v>904</v>
      </c>
      <c r="I756" t="s">
        <v>33</v>
      </c>
      <c r="J756" s="10">
        <f>(C756-VLOOKUP(H756,Riders!$A$2:$E$7777,4,FALSE))/365</f>
        <v>28.838356164383562</v>
      </c>
      <c r="K756">
        <v>7</v>
      </c>
      <c r="L756">
        <v>1</v>
      </c>
      <c r="M756">
        <v>10.234</v>
      </c>
      <c r="N756" s="29">
        <f t="shared" si="11"/>
        <v>70.353722884502645</v>
      </c>
      <c r="O756">
        <v>23.027000000000001</v>
      </c>
      <c r="P756">
        <v>23.321999999999999</v>
      </c>
      <c r="Q756">
        <v>27.78</v>
      </c>
      <c r="R756">
        <v>2.2290000000000001</v>
      </c>
      <c r="S756">
        <v>1</v>
      </c>
      <c r="T756" t="s">
        <v>1162</v>
      </c>
    </row>
    <row r="757" spans="1:20">
      <c r="A757" t="s">
        <v>220</v>
      </c>
      <c r="B757">
        <v>2019</v>
      </c>
      <c r="C757" s="9">
        <v>43814</v>
      </c>
      <c r="D757" t="s">
        <v>64</v>
      </c>
      <c r="E757" t="s">
        <v>533</v>
      </c>
      <c r="F757">
        <v>1</v>
      </c>
      <c r="G757">
        <v>9</v>
      </c>
      <c r="H757" t="s">
        <v>98</v>
      </c>
      <c r="I757" t="s">
        <v>42</v>
      </c>
      <c r="J757" s="10">
        <f>(C757-VLOOKUP(H757,Riders!$A$2:$E$7777,4,FALSE))/365</f>
        <v>21.145205479452056</v>
      </c>
      <c r="K757">
        <v>21</v>
      </c>
      <c r="L757">
        <v>2</v>
      </c>
      <c r="M757">
        <v>10.257</v>
      </c>
      <c r="N757" s="29">
        <f t="shared" si="11"/>
        <v>70.195963732085403</v>
      </c>
      <c r="O757">
        <v>11.785</v>
      </c>
      <c r="P757">
        <v>11.573</v>
      </c>
      <c r="Q757">
        <v>19.155000000000001</v>
      </c>
      <c r="R757">
        <v>3.7909999999999999</v>
      </c>
      <c r="S757">
        <v>2</v>
      </c>
      <c r="T757" t="s">
        <v>1162</v>
      </c>
    </row>
    <row r="758" spans="1:20">
      <c r="A758" t="s">
        <v>220</v>
      </c>
      <c r="B758">
        <v>2019</v>
      </c>
      <c r="C758" s="9">
        <v>43814</v>
      </c>
      <c r="D758" t="s">
        <v>64</v>
      </c>
      <c r="E758" t="s">
        <v>533</v>
      </c>
      <c r="F758">
        <v>1</v>
      </c>
      <c r="G758">
        <v>10</v>
      </c>
      <c r="H758" t="s">
        <v>172</v>
      </c>
      <c r="I758" t="s">
        <v>35</v>
      </c>
      <c r="J758" s="10">
        <f>(C758-VLOOKUP(H758,Riders!$A$2:$E$7777,4,FALSE))/365</f>
        <v>29.6</v>
      </c>
      <c r="K758">
        <v>14</v>
      </c>
      <c r="L758">
        <v>1</v>
      </c>
      <c r="M758">
        <v>10.513</v>
      </c>
      <c r="N758" s="29">
        <f t="shared" si="11"/>
        <v>68.486635594026438</v>
      </c>
      <c r="O758">
        <v>17.693999999999999</v>
      </c>
      <c r="P758">
        <v>18.954000000000001</v>
      </c>
      <c r="Q758">
        <v>24.364000000000001</v>
      </c>
      <c r="R758">
        <v>2.7050000000000001</v>
      </c>
      <c r="S758">
        <v>1</v>
      </c>
      <c r="T758" t="s">
        <v>1162</v>
      </c>
    </row>
    <row r="759" spans="1:20">
      <c r="A759" t="s">
        <v>220</v>
      </c>
      <c r="B759">
        <v>2019</v>
      </c>
      <c r="C759" s="9">
        <v>43814</v>
      </c>
      <c r="D759" t="s">
        <v>64</v>
      </c>
      <c r="E759" t="s">
        <v>533</v>
      </c>
      <c r="F759">
        <v>1</v>
      </c>
      <c r="G759">
        <v>10</v>
      </c>
      <c r="H759" t="s">
        <v>181</v>
      </c>
      <c r="I759" t="s">
        <v>32</v>
      </c>
      <c r="J759" s="10">
        <f>(C759-VLOOKUP(H759,Riders!$A$2:$E$7777,4,FALSE))/365</f>
        <v>28.468493150684932</v>
      </c>
      <c r="K759">
        <v>20</v>
      </c>
      <c r="L759">
        <v>2</v>
      </c>
      <c r="M759">
        <v>10.6009999999999</v>
      </c>
      <c r="N759" s="29">
        <f t="shared" si="11"/>
        <v>67.918120931988184</v>
      </c>
      <c r="O759">
        <v>17.309999999999999</v>
      </c>
      <c r="P759">
        <v>16.625</v>
      </c>
      <c r="Q759">
        <v>22.164999999999999</v>
      </c>
      <c r="R759">
        <v>2.77</v>
      </c>
      <c r="S759">
        <v>2</v>
      </c>
      <c r="T759" t="s">
        <v>1162</v>
      </c>
    </row>
    <row r="760" spans="1:20">
      <c r="A760" t="s">
        <v>220</v>
      </c>
      <c r="B760">
        <v>2019</v>
      </c>
      <c r="C760" s="9">
        <v>43814</v>
      </c>
      <c r="D760" t="s">
        <v>64</v>
      </c>
      <c r="E760" t="s">
        <v>533</v>
      </c>
      <c r="F760">
        <v>1</v>
      </c>
      <c r="G760">
        <v>11</v>
      </c>
      <c r="H760" t="s">
        <v>237</v>
      </c>
      <c r="I760" t="s">
        <v>196</v>
      </c>
      <c r="J760" s="10">
        <f>(C760-VLOOKUP(H760,Riders!$A$2:$E$7777,4,FALSE))/365</f>
        <v>32.246575342465754</v>
      </c>
      <c r="K760">
        <v>8</v>
      </c>
      <c r="L760">
        <v>1</v>
      </c>
      <c r="M760">
        <v>10.260999999999999</v>
      </c>
      <c r="N760" s="29">
        <f t="shared" si="11"/>
        <v>70.168599551700623</v>
      </c>
      <c r="O760">
        <v>15.4979999999999</v>
      </c>
      <c r="P760">
        <v>17.149999999999999</v>
      </c>
      <c r="Q760">
        <v>23.61</v>
      </c>
      <c r="R760">
        <v>3.23</v>
      </c>
      <c r="S760">
        <v>1</v>
      </c>
      <c r="T760" t="s">
        <v>1162</v>
      </c>
    </row>
    <row r="761" spans="1:20">
      <c r="A761" t="s">
        <v>220</v>
      </c>
      <c r="B761">
        <v>2019</v>
      </c>
      <c r="C761" s="9">
        <v>43814</v>
      </c>
      <c r="D761" t="s">
        <v>64</v>
      </c>
      <c r="E761" t="s">
        <v>533</v>
      </c>
      <c r="F761">
        <v>1</v>
      </c>
      <c r="G761">
        <v>11</v>
      </c>
      <c r="H761" t="s">
        <v>91</v>
      </c>
      <c r="I761" t="s">
        <v>896</v>
      </c>
      <c r="J761" s="10">
        <f>(C761-VLOOKUP(H761,Riders!$A$2:$E$7777,4,FALSE))/365</f>
        <v>24.068493150684933</v>
      </c>
      <c r="K761">
        <v>19</v>
      </c>
      <c r="L761">
        <v>2</v>
      </c>
      <c r="M761">
        <v>10.266</v>
      </c>
      <c r="N761" s="29">
        <f t="shared" si="11"/>
        <v>70.13442431326709</v>
      </c>
      <c r="O761">
        <v>13.93</v>
      </c>
      <c r="P761">
        <v>13.015000000000001</v>
      </c>
      <c r="Q761">
        <v>20.169</v>
      </c>
      <c r="R761">
        <v>3.577</v>
      </c>
      <c r="S761">
        <v>2</v>
      </c>
      <c r="T761" t="s">
        <v>1162</v>
      </c>
    </row>
    <row r="762" spans="1:20">
      <c r="A762" t="s">
        <v>220</v>
      </c>
      <c r="B762">
        <v>2019</v>
      </c>
      <c r="C762" s="9">
        <v>43814</v>
      </c>
      <c r="D762" t="s">
        <v>64</v>
      </c>
      <c r="E762" t="s">
        <v>533</v>
      </c>
      <c r="F762">
        <v>1</v>
      </c>
      <c r="G762">
        <v>12</v>
      </c>
      <c r="H762" t="s">
        <v>110</v>
      </c>
      <c r="I762" t="s">
        <v>111</v>
      </c>
      <c r="J762" s="10">
        <f>(C762-VLOOKUP(H762,Riders!$A$2:$E$7777,4,FALSE))/365</f>
        <v>22.660273972602738</v>
      </c>
      <c r="K762">
        <v>15</v>
      </c>
      <c r="L762">
        <v>1</v>
      </c>
      <c r="M762">
        <v>10.422000000000001</v>
      </c>
      <c r="N762" s="29">
        <f t="shared" si="11"/>
        <v>69.084628670120892</v>
      </c>
      <c r="O762">
        <v>31.358000000000001</v>
      </c>
      <c r="P762">
        <v>31.451000000000001</v>
      </c>
      <c r="Q762">
        <v>35.389000000000003</v>
      </c>
      <c r="R762">
        <v>1.9690000000000001</v>
      </c>
      <c r="S762">
        <v>1</v>
      </c>
      <c r="T762" t="s">
        <v>1162</v>
      </c>
    </row>
    <row r="763" spans="1:20">
      <c r="A763" t="s">
        <v>220</v>
      </c>
      <c r="B763">
        <v>2019</v>
      </c>
      <c r="C763" s="9">
        <v>43814</v>
      </c>
      <c r="D763" t="s">
        <v>64</v>
      </c>
      <c r="E763" t="s">
        <v>533</v>
      </c>
      <c r="F763">
        <v>1</v>
      </c>
      <c r="G763">
        <v>12</v>
      </c>
      <c r="H763" t="s">
        <v>211</v>
      </c>
      <c r="I763" t="s">
        <v>40</v>
      </c>
      <c r="J763" s="10">
        <f>(C763-VLOOKUP(H763,Riders!$A$2:$E$7777,4,FALSE))/365</f>
        <v>28.56986301369863</v>
      </c>
      <c r="K763">
        <v>18</v>
      </c>
      <c r="L763">
        <v>2</v>
      </c>
      <c r="M763">
        <v>10.436</v>
      </c>
      <c r="N763" s="29">
        <f t="shared" si="11"/>
        <v>68.991950939057105</v>
      </c>
      <c r="O763">
        <v>18.11</v>
      </c>
      <c r="P763">
        <v>18.073</v>
      </c>
      <c r="Q763">
        <v>23.324999999999999</v>
      </c>
      <c r="R763">
        <v>2.6259999999999999</v>
      </c>
      <c r="S763">
        <v>2</v>
      </c>
      <c r="T763" t="s">
        <v>1162</v>
      </c>
    </row>
    <row r="764" spans="1:20">
      <c r="A764" t="s">
        <v>220</v>
      </c>
      <c r="B764">
        <v>2019</v>
      </c>
      <c r="C764" s="9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 s="10">
        <f>(C764-VLOOKUP(H764,Riders!$A$2:$E$7777,4,FALSE))/365</f>
        <v>24.421917808219177</v>
      </c>
      <c r="K764">
        <v>1</v>
      </c>
      <c r="L764">
        <v>1</v>
      </c>
      <c r="M764">
        <v>10.191000000000001</v>
      </c>
      <c r="N764" s="29">
        <f t="shared" si="11"/>
        <v>70.650574035914033</v>
      </c>
      <c r="O764">
        <v>32.307000000000002</v>
      </c>
      <c r="P764">
        <v>32.574999999999903</v>
      </c>
      <c r="Q764">
        <v>35.088999999999999</v>
      </c>
      <c r="R764">
        <v>1.2569999999999999</v>
      </c>
      <c r="S764">
        <v>1</v>
      </c>
      <c r="T764" t="s">
        <v>1162</v>
      </c>
    </row>
    <row r="765" spans="1:20">
      <c r="A765" t="s">
        <v>220</v>
      </c>
      <c r="B765">
        <v>2019</v>
      </c>
      <c r="C765" s="9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 s="10">
        <f>(C765-VLOOKUP(H765,Riders!$A$2:$E$7777,4,FALSE))/365</f>
        <v>22.660273972602738</v>
      </c>
      <c r="K765">
        <v>15</v>
      </c>
      <c r="L765">
        <v>2</v>
      </c>
      <c r="M765">
        <v>10.27</v>
      </c>
      <c r="N765" s="29">
        <f t="shared" si="11"/>
        <v>70.107108081791623</v>
      </c>
      <c r="O765">
        <v>31.451000000000001</v>
      </c>
      <c r="P765">
        <v>31.009</v>
      </c>
      <c r="Q765">
        <v>34.819000000000003</v>
      </c>
      <c r="R765">
        <v>1.905</v>
      </c>
      <c r="S765">
        <v>2</v>
      </c>
      <c r="T765" t="s">
        <v>1162</v>
      </c>
    </row>
    <row r="766" spans="1:20">
      <c r="A766" t="s">
        <v>220</v>
      </c>
      <c r="B766">
        <v>2019</v>
      </c>
      <c r="C766" s="9">
        <v>43814</v>
      </c>
      <c r="D766" t="s">
        <v>64</v>
      </c>
      <c r="E766" t="s">
        <v>536</v>
      </c>
      <c r="F766">
        <v>1</v>
      </c>
      <c r="G766">
        <v>2</v>
      </c>
      <c r="H766" t="s">
        <v>237</v>
      </c>
      <c r="I766" t="s">
        <v>196</v>
      </c>
      <c r="J766" s="10">
        <f>(C766-VLOOKUP(H766,Riders!$A$2:$E$7777,4,FALSE))/365</f>
        <v>32.246575342465754</v>
      </c>
      <c r="K766">
        <v>8</v>
      </c>
      <c r="L766">
        <v>1</v>
      </c>
      <c r="M766">
        <v>10.342000000000001</v>
      </c>
      <c r="N766" s="29">
        <f t="shared" si="11"/>
        <v>69.619029201315016</v>
      </c>
      <c r="O766">
        <v>17.149999999999999</v>
      </c>
      <c r="P766">
        <v>18.873999999999999</v>
      </c>
      <c r="Q766">
        <v>24.896000000000001</v>
      </c>
      <c r="R766">
        <v>3.0110000000000001</v>
      </c>
      <c r="S766">
        <v>2</v>
      </c>
      <c r="T766" t="s">
        <v>1162</v>
      </c>
    </row>
    <row r="767" spans="1:20">
      <c r="A767" t="s">
        <v>220</v>
      </c>
      <c r="B767">
        <v>2019</v>
      </c>
      <c r="C767" s="9">
        <v>43814</v>
      </c>
      <c r="D767" t="s">
        <v>64</v>
      </c>
      <c r="E767" t="s">
        <v>536</v>
      </c>
      <c r="F767">
        <v>1</v>
      </c>
      <c r="G767">
        <v>2</v>
      </c>
      <c r="H767" t="s">
        <v>169</v>
      </c>
      <c r="I767" t="s">
        <v>80</v>
      </c>
      <c r="J767" s="10">
        <f>(C767-VLOOKUP(H767,Riders!$A$2:$E$7777,4,FALSE))/365</f>
        <v>29.471232876712328</v>
      </c>
      <c r="K767">
        <v>9</v>
      </c>
      <c r="L767">
        <v>2</v>
      </c>
      <c r="M767">
        <v>10.37</v>
      </c>
      <c r="N767" s="29">
        <f t="shared" si="11"/>
        <v>69.431051108968177</v>
      </c>
      <c r="O767">
        <v>18.381</v>
      </c>
      <c r="P767">
        <v>17.698</v>
      </c>
      <c r="Q767">
        <v>23.007999999999999</v>
      </c>
      <c r="R767">
        <v>2.6549999999999998</v>
      </c>
      <c r="S767">
        <v>1</v>
      </c>
      <c r="T767" t="s">
        <v>1162</v>
      </c>
    </row>
    <row r="768" spans="1:20">
      <c r="A768" t="s">
        <v>220</v>
      </c>
      <c r="B768">
        <v>2019</v>
      </c>
      <c r="C768" s="9">
        <v>43814</v>
      </c>
      <c r="D768" t="s">
        <v>64</v>
      </c>
      <c r="E768" t="s">
        <v>536</v>
      </c>
      <c r="F768">
        <v>1</v>
      </c>
      <c r="G768">
        <v>3</v>
      </c>
      <c r="H768" t="s">
        <v>104</v>
      </c>
      <c r="I768" t="s">
        <v>100</v>
      </c>
      <c r="J768" s="10">
        <f>(C768-VLOOKUP(H768,Riders!$A$2:$E$7777,4,FALSE))/365</f>
        <v>27.326027397260273</v>
      </c>
      <c r="K768">
        <v>3</v>
      </c>
      <c r="L768">
        <v>1</v>
      </c>
      <c r="M768">
        <v>10.204000000000001</v>
      </c>
      <c r="N768" s="29">
        <f t="shared" si="11"/>
        <v>70.560564484515865</v>
      </c>
      <c r="O768">
        <v>34.293999999999997</v>
      </c>
      <c r="P768">
        <v>34.326000000000001</v>
      </c>
      <c r="Q768">
        <v>37.276000000000003</v>
      </c>
      <c r="R768">
        <v>1.4750000000000001</v>
      </c>
      <c r="S768">
        <v>1</v>
      </c>
      <c r="T768" t="s">
        <v>1162</v>
      </c>
    </row>
    <row r="769" spans="1:20">
      <c r="A769" t="s">
        <v>220</v>
      </c>
      <c r="B769">
        <v>2019</v>
      </c>
      <c r="C769" s="9">
        <v>43814</v>
      </c>
      <c r="D769" t="s">
        <v>64</v>
      </c>
      <c r="E769" t="s">
        <v>536</v>
      </c>
      <c r="F769">
        <v>1</v>
      </c>
      <c r="G769">
        <v>3</v>
      </c>
      <c r="H769" t="s">
        <v>172</v>
      </c>
      <c r="I769" t="s">
        <v>35</v>
      </c>
      <c r="J769" s="10">
        <f>(C769-VLOOKUP(H769,Riders!$A$2:$E$7777,4,FALSE))/365</f>
        <v>29.6</v>
      </c>
      <c r="K769">
        <v>14</v>
      </c>
      <c r="L769">
        <v>2</v>
      </c>
      <c r="M769">
        <v>10.276</v>
      </c>
      <c r="N769" s="29">
        <f t="shared" si="11"/>
        <v>70.066173608407937</v>
      </c>
      <c r="O769">
        <v>18.954000000000001</v>
      </c>
      <c r="P769">
        <v>18.931999999999999</v>
      </c>
      <c r="Q769">
        <v>24.277999999999999</v>
      </c>
      <c r="R769">
        <v>2.673</v>
      </c>
      <c r="S769">
        <v>2</v>
      </c>
      <c r="T769" t="s">
        <v>1162</v>
      </c>
    </row>
    <row r="770" spans="1:20">
      <c r="A770" t="s">
        <v>220</v>
      </c>
      <c r="B770">
        <v>2019</v>
      </c>
      <c r="C770" s="9">
        <v>43814</v>
      </c>
      <c r="D770" t="s">
        <v>64</v>
      </c>
      <c r="E770" t="s">
        <v>536</v>
      </c>
      <c r="F770">
        <v>1</v>
      </c>
      <c r="G770">
        <v>4</v>
      </c>
      <c r="H770" t="s">
        <v>904</v>
      </c>
      <c r="I770" t="s">
        <v>33</v>
      </c>
      <c r="J770" s="10">
        <f>(C770-VLOOKUP(H770,Riders!$A$2:$E$7777,4,FALSE))/365</f>
        <v>28.838356164383562</v>
      </c>
      <c r="K770">
        <v>7</v>
      </c>
      <c r="L770">
        <v>1</v>
      </c>
      <c r="M770">
        <v>10.164999999999999</v>
      </c>
      <c r="N770" s="29">
        <f t="shared" si="11"/>
        <v>70.831283817019184</v>
      </c>
      <c r="O770">
        <v>23.321999999999999</v>
      </c>
      <c r="P770">
        <v>24.288</v>
      </c>
      <c r="Q770">
        <v>28.568000000000001</v>
      </c>
      <c r="R770">
        <v>2.14</v>
      </c>
      <c r="S770">
        <v>2</v>
      </c>
      <c r="T770" t="s">
        <v>1162</v>
      </c>
    </row>
    <row r="771" spans="1:20">
      <c r="A771" t="s">
        <v>220</v>
      </c>
      <c r="B771">
        <v>2019</v>
      </c>
      <c r="C771" s="9">
        <v>43814</v>
      </c>
      <c r="D771" t="s">
        <v>64</v>
      </c>
      <c r="E771" t="s">
        <v>536</v>
      </c>
      <c r="F771">
        <v>1</v>
      </c>
      <c r="G771">
        <v>4</v>
      </c>
      <c r="H771" t="s">
        <v>126</v>
      </c>
      <c r="I771" t="s">
        <v>102</v>
      </c>
      <c r="J771" s="10">
        <f>(C771-VLOOKUP(H771,Riders!$A$2:$E$7777,4,FALSE))/365</f>
        <v>21.241095890410961</v>
      </c>
      <c r="K771">
        <v>10</v>
      </c>
      <c r="L771">
        <v>2</v>
      </c>
      <c r="M771">
        <v>11.69</v>
      </c>
      <c r="N771" s="29">
        <f t="shared" ref="N771:N834" si="12">IF(OR(M771="REL",M771="",M771="DNS",M771="DSQ"),"",3.6*200/M771)</f>
        <v>61.591103507271171</v>
      </c>
      <c r="O771">
        <v>25.21</v>
      </c>
      <c r="P771">
        <v>24.617999999999999</v>
      </c>
      <c r="Q771">
        <v>28.832000000000001</v>
      </c>
      <c r="R771">
        <v>2.1070000000000002</v>
      </c>
      <c r="S771">
        <v>1</v>
      </c>
      <c r="T771" t="s">
        <v>1162</v>
      </c>
    </row>
    <row r="772" spans="1:20">
      <c r="A772" t="s">
        <v>220</v>
      </c>
      <c r="B772">
        <v>2019</v>
      </c>
      <c r="C772" s="9">
        <v>43814</v>
      </c>
      <c r="D772" t="s">
        <v>64</v>
      </c>
      <c r="E772" t="s">
        <v>536</v>
      </c>
      <c r="F772">
        <v>1</v>
      </c>
      <c r="G772">
        <v>5</v>
      </c>
      <c r="H772" t="s">
        <v>106</v>
      </c>
      <c r="I772" t="s">
        <v>107</v>
      </c>
      <c r="J772" s="10">
        <f>(C772-VLOOKUP(H772,Riders!$A$2:$E$7777,4,FALSE))/365</f>
        <v>26.172602739726027</v>
      </c>
      <c r="K772">
        <v>4</v>
      </c>
      <c r="L772">
        <v>1</v>
      </c>
      <c r="M772">
        <v>9.9879999999999995</v>
      </c>
      <c r="N772" s="29">
        <f t="shared" si="12"/>
        <v>72.086503804565481</v>
      </c>
      <c r="O772">
        <v>25.564</v>
      </c>
      <c r="P772">
        <v>26.087</v>
      </c>
      <c r="Q772">
        <v>30.529</v>
      </c>
      <c r="R772">
        <v>2.2210000000000001</v>
      </c>
      <c r="S772">
        <v>1</v>
      </c>
      <c r="T772" t="s">
        <v>1162</v>
      </c>
    </row>
    <row r="773" spans="1:20">
      <c r="A773" t="s">
        <v>220</v>
      </c>
      <c r="B773">
        <v>2019</v>
      </c>
      <c r="C773" s="9">
        <v>43814</v>
      </c>
      <c r="D773" t="s">
        <v>64</v>
      </c>
      <c r="E773" t="s">
        <v>536</v>
      </c>
      <c r="F773">
        <v>1</v>
      </c>
      <c r="G773">
        <v>5</v>
      </c>
      <c r="H773" t="s">
        <v>219</v>
      </c>
      <c r="I773" t="s">
        <v>225</v>
      </c>
      <c r="J773" s="10">
        <f>(C773-VLOOKUP(H773,Riders!$A$2:$E$7777,4,FALSE))/365</f>
        <v>34.873972602739727</v>
      </c>
      <c r="K773">
        <v>13</v>
      </c>
      <c r="L773">
        <v>2</v>
      </c>
      <c r="M773">
        <v>10.061999999999999</v>
      </c>
      <c r="N773" s="29">
        <f t="shared" si="12"/>
        <v>71.556350626118075</v>
      </c>
      <c r="O773">
        <v>19.577999999999999</v>
      </c>
      <c r="P773">
        <v>19.110999999999901</v>
      </c>
      <c r="Q773">
        <v>25.486999999999998</v>
      </c>
      <c r="R773">
        <v>3.1880000000000002</v>
      </c>
      <c r="S773">
        <v>2</v>
      </c>
      <c r="T773" t="s">
        <v>1162</v>
      </c>
    </row>
    <row r="774" spans="1:20">
      <c r="A774" t="s">
        <v>220</v>
      </c>
      <c r="B774">
        <v>2019</v>
      </c>
      <c r="C774" s="9">
        <v>43814</v>
      </c>
      <c r="D774" t="s">
        <v>64</v>
      </c>
      <c r="E774" t="s">
        <v>536</v>
      </c>
      <c r="F774">
        <v>1</v>
      </c>
      <c r="G774">
        <v>6</v>
      </c>
      <c r="H774" t="s">
        <v>193</v>
      </c>
      <c r="I774" t="s">
        <v>30</v>
      </c>
      <c r="J774" s="10">
        <f>(C774-VLOOKUP(H774,Riders!$A$2:$E$7777,4,FALSE))/365</f>
        <v>30.756164383561643</v>
      </c>
      <c r="K774">
        <v>6</v>
      </c>
      <c r="L774">
        <v>1</v>
      </c>
      <c r="M774">
        <v>10.164999999999999</v>
      </c>
      <c r="N774" s="29">
        <f t="shared" si="12"/>
        <v>70.831283817019184</v>
      </c>
      <c r="O774">
        <v>13.5389999999999</v>
      </c>
      <c r="P774">
        <v>20.428000000000001</v>
      </c>
      <c r="Q774">
        <v>28.024000000000001</v>
      </c>
      <c r="R774">
        <v>3.798</v>
      </c>
      <c r="S774">
        <v>2</v>
      </c>
      <c r="T774" t="s">
        <v>1162</v>
      </c>
    </row>
    <row r="775" spans="1:20">
      <c r="A775" t="s">
        <v>220</v>
      </c>
      <c r="B775">
        <v>2019</v>
      </c>
      <c r="C775" s="9">
        <v>43814</v>
      </c>
      <c r="D775" t="s">
        <v>64</v>
      </c>
      <c r="E775" t="s">
        <v>536</v>
      </c>
      <c r="F775">
        <v>1</v>
      </c>
      <c r="G775">
        <v>6</v>
      </c>
      <c r="H775" t="s">
        <v>240</v>
      </c>
      <c r="I775" t="s">
        <v>100</v>
      </c>
      <c r="J775" s="10">
        <f>(C775-VLOOKUP(H775,Riders!$A$2:$E$7777,4,FALSE))/365</f>
        <v>26.8</v>
      </c>
      <c r="K775">
        <v>11</v>
      </c>
      <c r="L775">
        <v>2</v>
      </c>
      <c r="M775">
        <v>10.1779999999999</v>
      </c>
      <c r="N775" s="29">
        <f t="shared" si="12"/>
        <v>70.740813519356166</v>
      </c>
      <c r="O775">
        <v>30.29</v>
      </c>
      <c r="P775">
        <v>29.442999999999898</v>
      </c>
      <c r="Q775">
        <v>33.134999999999998</v>
      </c>
      <c r="R775">
        <v>1.8460000000000001</v>
      </c>
      <c r="S775">
        <v>1</v>
      </c>
      <c r="T775" t="s">
        <v>1162</v>
      </c>
    </row>
    <row r="776" spans="1:20">
      <c r="A776" t="s">
        <v>220</v>
      </c>
      <c r="B776">
        <v>2019</v>
      </c>
      <c r="C776" s="9">
        <v>43814</v>
      </c>
      <c r="D776" t="s">
        <v>64</v>
      </c>
      <c r="E776" t="s">
        <v>536</v>
      </c>
      <c r="F776">
        <v>1</v>
      </c>
      <c r="G776">
        <v>7</v>
      </c>
      <c r="H776" t="s">
        <v>127</v>
      </c>
      <c r="I776" t="s">
        <v>33</v>
      </c>
      <c r="J776" s="10">
        <f>(C776-VLOOKUP(H776,Riders!$A$2:$E$7777,4,FALSE))/365</f>
        <v>28.435616438356163</v>
      </c>
      <c r="K776">
        <v>2</v>
      </c>
      <c r="L776">
        <v>1</v>
      </c>
      <c r="M776">
        <v>10.148</v>
      </c>
      <c r="N776" s="29">
        <f t="shared" si="12"/>
        <v>70.949940875049279</v>
      </c>
      <c r="O776">
        <v>25.132999999999999</v>
      </c>
      <c r="P776">
        <v>25.247</v>
      </c>
      <c r="Q776">
        <v>30.201000000000001</v>
      </c>
      <c r="R776">
        <v>2.4769999999999999</v>
      </c>
      <c r="S776">
        <v>1</v>
      </c>
      <c r="T776" t="s">
        <v>1162</v>
      </c>
    </row>
    <row r="777" spans="1:20">
      <c r="A777" t="s">
        <v>220</v>
      </c>
      <c r="B777">
        <v>2019</v>
      </c>
      <c r="C777" s="9">
        <v>43814</v>
      </c>
      <c r="D777" t="s">
        <v>64</v>
      </c>
      <c r="E777" t="s">
        <v>536</v>
      </c>
      <c r="F777">
        <v>1</v>
      </c>
      <c r="G777">
        <v>7</v>
      </c>
      <c r="H777" t="s">
        <v>170</v>
      </c>
      <c r="I777" t="s">
        <v>40</v>
      </c>
      <c r="J777" s="10">
        <f>(C777-VLOOKUP(H777,Riders!$A$2:$E$7777,4,FALSE))/365</f>
        <v>21.167123287671235</v>
      </c>
      <c r="K777">
        <v>12</v>
      </c>
      <c r="L777">
        <v>2</v>
      </c>
      <c r="M777">
        <v>10.231</v>
      </c>
      <c r="N777" s="29">
        <f t="shared" si="12"/>
        <v>70.374352458215228</v>
      </c>
      <c r="O777">
        <v>6.7759999999999998</v>
      </c>
      <c r="P777">
        <v>6.7919999999999998</v>
      </c>
      <c r="Q777">
        <v>15.574</v>
      </c>
      <c r="R777">
        <v>4.391</v>
      </c>
      <c r="S777">
        <v>2</v>
      </c>
      <c r="T777" t="s">
        <v>1162</v>
      </c>
    </row>
    <row r="778" spans="1:20">
      <c r="A778" t="s">
        <v>220</v>
      </c>
      <c r="B778">
        <v>2019</v>
      </c>
      <c r="C778" s="9">
        <v>43814</v>
      </c>
      <c r="D778" t="s">
        <v>64</v>
      </c>
      <c r="E778" t="s">
        <v>536</v>
      </c>
      <c r="F778">
        <v>1</v>
      </c>
      <c r="G778">
        <v>8</v>
      </c>
      <c r="H778" t="s">
        <v>123</v>
      </c>
      <c r="I778" t="s">
        <v>111</v>
      </c>
      <c r="J778" s="10">
        <f>(C778-VLOOKUP(H778,Riders!$A$2:$E$7777,4,FALSE))/365</f>
        <v>22.846575342465755</v>
      </c>
      <c r="K778">
        <v>5</v>
      </c>
      <c r="L778">
        <v>1</v>
      </c>
      <c r="M778">
        <v>10.198</v>
      </c>
      <c r="N778" s="29">
        <f t="shared" si="12"/>
        <v>70.602078838988035</v>
      </c>
      <c r="O778">
        <v>24.108999999999899</v>
      </c>
      <c r="P778">
        <v>24.7</v>
      </c>
      <c r="Q778">
        <v>32.167999999999999</v>
      </c>
      <c r="R778">
        <v>3.734</v>
      </c>
      <c r="S778">
        <v>1</v>
      </c>
      <c r="T778" t="s">
        <v>1162</v>
      </c>
    </row>
    <row r="779" spans="1:20">
      <c r="A779" t="s">
        <v>220</v>
      </c>
      <c r="B779">
        <v>2019</v>
      </c>
      <c r="C779" s="9">
        <v>43814</v>
      </c>
      <c r="D779" t="s">
        <v>64</v>
      </c>
      <c r="E779" t="s">
        <v>536</v>
      </c>
      <c r="F779">
        <v>1</v>
      </c>
      <c r="G779">
        <v>8</v>
      </c>
      <c r="H779" t="s">
        <v>55</v>
      </c>
      <c r="I779" t="s">
        <v>56</v>
      </c>
      <c r="J779" s="10">
        <f>(C779-VLOOKUP(H779,Riders!$A$2:$E$7777,4,FALSE))/365</f>
        <v>19.923287671232877</v>
      </c>
      <c r="K779">
        <v>16</v>
      </c>
      <c r="L779">
        <v>2</v>
      </c>
      <c r="M779">
        <v>10.23</v>
      </c>
      <c r="N779" s="29">
        <f t="shared" si="12"/>
        <v>70.381231671554247</v>
      </c>
      <c r="O779">
        <v>10.119</v>
      </c>
      <c r="P779">
        <v>10.034999999999901</v>
      </c>
      <c r="Q779">
        <v>19.760999999999999</v>
      </c>
      <c r="R779">
        <v>4.8630000000000004</v>
      </c>
      <c r="S779">
        <v>2</v>
      </c>
      <c r="T779" t="s">
        <v>1162</v>
      </c>
    </row>
    <row r="780" spans="1:20">
      <c r="A780" t="s">
        <v>220</v>
      </c>
      <c r="B780">
        <v>2019</v>
      </c>
      <c r="C780" s="9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 s="10">
        <f>(C780-VLOOKUP(H780,Riders!$A$2:$E$7777,4,FALSE))/365</f>
        <v>24.421917808219177</v>
      </c>
      <c r="K780">
        <v>1</v>
      </c>
      <c r="L780">
        <v>1</v>
      </c>
      <c r="M780">
        <v>10.224</v>
      </c>
      <c r="N780" s="29">
        <f t="shared" si="12"/>
        <v>70.422535211267601</v>
      </c>
      <c r="O780">
        <v>32.574999999999903</v>
      </c>
      <c r="P780">
        <v>32.729999999999997</v>
      </c>
      <c r="Q780">
        <v>35.225999999999999</v>
      </c>
      <c r="R780">
        <v>1.248</v>
      </c>
      <c r="S780">
        <v>1</v>
      </c>
      <c r="T780" t="s">
        <v>1162</v>
      </c>
    </row>
    <row r="781" spans="1:20">
      <c r="A781" t="s">
        <v>220</v>
      </c>
      <c r="B781">
        <v>2019</v>
      </c>
      <c r="C781" s="9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 s="10">
        <f>(C781-VLOOKUP(H781,Riders!$A$2:$E$7777,4,FALSE))/365</f>
        <v>22.846575342465755</v>
      </c>
      <c r="K781">
        <v>5</v>
      </c>
      <c r="L781">
        <v>2</v>
      </c>
      <c r="M781">
        <v>10.416</v>
      </c>
      <c r="N781" s="29">
        <f t="shared" si="12"/>
        <v>69.124423963133637</v>
      </c>
      <c r="O781">
        <v>24.7</v>
      </c>
      <c r="P781">
        <v>24.102</v>
      </c>
      <c r="Q781">
        <v>30.962</v>
      </c>
      <c r="R781">
        <v>3.43</v>
      </c>
      <c r="S781">
        <v>2</v>
      </c>
      <c r="T781" t="s">
        <v>1162</v>
      </c>
    </row>
    <row r="782" spans="1:20">
      <c r="A782" t="s">
        <v>220</v>
      </c>
      <c r="B782">
        <v>2019</v>
      </c>
      <c r="C782" s="9">
        <v>43814</v>
      </c>
      <c r="D782" t="s">
        <v>64</v>
      </c>
      <c r="E782" t="s">
        <v>537</v>
      </c>
      <c r="F782">
        <v>1</v>
      </c>
      <c r="G782">
        <v>2</v>
      </c>
      <c r="H782" t="s">
        <v>127</v>
      </c>
      <c r="I782" t="s">
        <v>33</v>
      </c>
      <c r="J782" s="10">
        <f>(C782-VLOOKUP(H782,Riders!$A$2:$E$7777,4,FALSE))/365</f>
        <v>28.435616438356163</v>
      </c>
      <c r="K782">
        <v>2</v>
      </c>
      <c r="L782">
        <v>1</v>
      </c>
      <c r="M782">
        <v>10.436999999999999</v>
      </c>
      <c r="N782" s="29">
        <f t="shared" si="12"/>
        <v>68.985340615119284</v>
      </c>
      <c r="O782">
        <v>25.247</v>
      </c>
      <c r="P782">
        <v>25.771000000000001</v>
      </c>
      <c r="Q782">
        <v>30.581</v>
      </c>
      <c r="R782">
        <v>2.4049999999999998</v>
      </c>
      <c r="S782">
        <v>1</v>
      </c>
      <c r="T782" t="s">
        <v>1162</v>
      </c>
    </row>
    <row r="783" spans="1:20">
      <c r="A783" t="s">
        <v>220</v>
      </c>
      <c r="B783">
        <v>2019</v>
      </c>
      <c r="C783" s="9">
        <v>43814</v>
      </c>
      <c r="D783" t="s">
        <v>64</v>
      </c>
      <c r="E783" t="s">
        <v>537</v>
      </c>
      <c r="F783">
        <v>1</v>
      </c>
      <c r="G783">
        <v>2</v>
      </c>
      <c r="H783" t="s">
        <v>237</v>
      </c>
      <c r="I783" t="s">
        <v>196</v>
      </c>
      <c r="J783" s="10">
        <f>(C783-VLOOKUP(H783,Riders!$A$2:$E$7777,4,FALSE))/365</f>
        <v>32.246575342465754</v>
      </c>
      <c r="K783">
        <v>8</v>
      </c>
      <c r="L783">
        <v>2</v>
      </c>
      <c r="M783">
        <v>10.57</v>
      </c>
      <c r="N783" s="29">
        <f t="shared" si="12"/>
        <v>68.11731315042573</v>
      </c>
      <c r="O783">
        <v>18.873999999999999</v>
      </c>
      <c r="P783">
        <v>18.574999999999999</v>
      </c>
      <c r="Q783">
        <v>24.335000000000001</v>
      </c>
      <c r="R783">
        <v>2.88</v>
      </c>
      <c r="S783">
        <v>2</v>
      </c>
      <c r="T783" t="s">
        <v>1162</v>
      </c>
    </row>
    <row r="784" spans="1:20">
      <c r="A784" t="s">
        <v>220</v>
      </c>
      <c r="B784">
        <v>2019</v>
      </c>
      <c r="C784" s="9">
        <v>43814</v>
      </c>
      <c r="D784" t="s">
        <v>64</v>
      </c>
      <c r="E784" t="s">
        <v>537</v>
      </c>
      <c r="F784">
        <v>1</v>
      </c>
      <c r="G784">
        <v>3</v>
      </c>
      <c r="H784" t="s">
        <v>104</v>
      </c>
      <c r="I784" t="s">
        <v>100</v>
      </c>
      <c r="J784" s="10">
        <f>(C784-VLOOKUP(H784,Riders!$A$2:$E$7777,4,FALSE))/365</f>
        <v>27.326027397260273</v>
      </c>
      <c r="K784">
        <v>3</v>
      </c>
      <c r="L784">
        <v>1</v>
      </c>
      <c r="M784">
        <v>10.004</v>
      </c>
      <c r="N784" s="29">
        <f t="shared" si="12"/>
        <v>71.971211515393847</v>
      </c>
      <c r="O784">
        <v>34.326000000000001</v>
      </c>
      <c r="P784">
        <v>34.409999999999997</v>
      </c>
      <c r="Q784">
        <v>37.344000000000001</v>
      </c>
      <c r="R784">
        <v>1.4670000000000001</v>
      </c>
      <c r="S784">
        <v>1</v>
      </c>
      <c r="T784" t="s">
        <v>1162</v>
      </c>
    </row>
    <row r="785" spans="1:20">
      <c r="A785" t="s">
        <v>220</v>
      </c>
      <c r="B785">
        <v>2019</v>
      </c>
      <c r="C785" s="9">
        <v>43814</v>
      </c>
      <c r="D785" t="s">
        <v>64</v>
      </c>
      <c r="E785" t="s">
        <v>537</v>
      </c>
      <c r="F785">
        <v>1</v>
      </c>
      <c r="G785">
        <v>3</v>
      </c>
      <c r="H785" t="s">
        <v>193</v>
      </c>
      <c r="I785" t="s">
        <v>30</v>
      </c>
      <c r="J785" s="10">
        <f>(C785-VLOOKUP(H785,Riders!$A$2:$E$7777,4,FALSE))/365</f>
        <v>30.756164383561643</v>
      </c>
      <c r="K785">
        <v>6</v>
      </c>
      <c r="L785">
        <v>2</v>
      </c>
      <c r="M785">
        <v>10.0529999999999</v>
      </c>
      <c r="N785" s="29">
        <f t="shared" si="12"/>
        <v>71.620411817368662</v>
      </c>
      <c r="O785">
        <v>20.428000000000001</v>
      </c>
      <c r="P785">
        <v>20.32</v>
      </c>
      <c r="Q785">
        <v>27.574000000000002</v>
      </c>
      <c r="R785">
        <v>3.6269999999999998</v>
      </c>
      <c r="S785">
        <v>2</v>
      </c>
      <c r="T785" t="s">
        <v>1162</v>
      </c>
    </row>
    <row r="786" spans="1:20">
      <c r="A786" t="s">
        <v>220</v>
      </c>
      <c r="B786">
        <v>2019</v>
      </c>
      <c r="C786" s="9">
        <v>43814</v>
      </c>
      <c r="D786" t="s">
        <v>64</v>
      </c>
      <c r="E786" t="s">
        <v>537</v>
      </c>
      <c r="F786">
        <v>1</v>
      </c>
      <c r="G786">
        <v>4</v>
      </c>
      <c r="H786" t="s">
        <v>106</v>
      </c>
      <c r="I786" t="s">
        <v>107</v>
      </c>
      <c r="J786" s="10">
        <f>(C786-VLOOKUP(H786,Riders!$A$2:$E$7777,4,FALSE))/365</f>
        <v>26.172602739726027</v>
      </c>
      <c r="K786">
        <v>4</v>
      </c>
      <c r="L786">
        <v>1</v>
      </c>
      <c r="M786">
        <v>10.295999999999999</v>
      </c>
      <c r="N786" s="29">
        <f t="shared" si="12"/>
        <v>69.930069930069934</v>
      </c>
      <c r="O786">
        <v>26.087</v>
      </c>
      <c r="P786">
        <v>26.742000000000001</v>
      </c>
      <c r="Q786">
        <v>31.038</v>
      </c>
      <c r="R786">
        <v>2.1480000000000001</v>
      </c>
      <c r="S786">
        <v>1</v>
      </c>
      <c r="T786" t="s">
        <v>1162</v>
      </c>
    </row>
    <row r="787" spans="1:20">
      <c r="A787" t="s">
        <v>220</v>
      </c>
      <c r="B787">
        <v>2019</v>
      </c>
      <c r="C787" s="9">
        <v>43814</v>
      </c>
      <c r="D787" t="s">
        <v>64</v>
      </c>
      <c r="E787" t="s">
        <v>537</v>
      </c>
      <c r="F787">
        <v>1</v>
      </c>
      <c r="G787">
        <v>4</v>
      </c>
      <c r="H787" t="s">
        <v>904</v>
      </c>
      <c r="I787" t="s">
        <v>33</v>
      </c>
      <c r="J787" s="10">
        <f>(C787-VLOOKUP(H787,Riders!$A$2:$E$7777,4,FALSE))/365</f>
        <v>28.838356164383562</v>
      </c>
      <c r="K787">
        <v>7</v>
      </c>
      <c r="L787">
        <v>2</v>
      </c>
      <c r="M787">
        <v>10.798999999999999</v>
      </c>
      <c r="N787" s="29">
        <f t="shared" si="12"/>
        <v>66.672840077784983</v>
      </c>
      <c r="O787">
        <v>24.288</v>
      </c>
      <c r="P787">
        <v>23.945999999999898</v>
      </c>
      <c r="Q787">
        <v>28.096</v>
      </c>
      <c r="R787">
        <v>2.0750000000000002</v>
      </c>
      <c r="S787">
        <v>2</v>
      </c>
      <c r="T787" t="s">
        <v>1162</v>
      </c>
    </row>
    <row r="788" spans="1:20">
      <c r="A788" t="s">
        <v>220</v>
      </c>
      <c r="B788">
        <v>2019</v>
      </c>
      <c r="C788" s="9">
        <v>43814</v>
      </c>
      <c r="D788" t="s">
        <v>64</v>
      </c>
      <c r="E788" t="s">
        <v>537</v>
      </c>
      <c r="F788">
        <v>2</v>
      </c>
      <c r="G788">
        <v>1</v>
      </c>
      <c r="H788" t="s">
        <v>200</v>
      </c>
      <c r="I788" t="s">
        <v>44</v>
      </c>
      <c r="J788" s="10">
        <f>(C788-VLOOKUP(H788,Riders!$A$2:$E$7777,4,FALSE))/365</f>
        <v>24.421917808219177</v>
      </c>
      <c r="K788">
        <v>1</v>
      </c>
      <c r="L788">
        <v>1</v>
      </c>
      <c r="M788">
        <v>10.199</v>
      </c>
      <c r="N788" s="29">
        <f t="shared" si="12"/>
        <v>70.595156387881161</v>
      </c>
      <c r="O788">
        <v>32.729999999999997</v>
      </c>
      <c r="P788">
        <v>32.86</v>
      </c>
      <c r="Q788">
        <v>35.340000000000003</v>
      </c>
      <c r="R788">
        <v>1.24</v>
      </c>
      <c r="S788">
        <v>1</v>
      </c>
      <c r="T788" t="s">
        <v>1162</v>
      </c>
    </row>
    <row r="789" spans="1:20">
      <c r="A789" t="s">
        <v>220</v>
      </c>
      <c r="B789">
        <v>2019</v>
      </c>
      <c r="C789" s="9">
        <v>43814</v>
      </c>
      <c r="D789" t="s">
        <v>64</v>
      </c>
      <c r="E789" t="s">
        <v>537</v>
      </c>
      <c r="F789">
        <v>2</v>
      </c>
      <c r="G789">
        <v>1</v>
      </c>
      <c r="H789" t="s">
        <v>123</v>
      </c>
      <c r="I789" t="s">
        <v>111</v>
      </c>
      <c r="J789" s="10">
        <f>(C789-VLOOKUP(H789,Riders!$A$2:$E$7777,4,FALSE))/365</f>
        <v>22.846575342465755</v>
      </c>
      <c r="K789">
        <v>5</v>
      </c>
      <c r="L789">
        <v>2</v>
      </c>
      <c r="M789">
        <v>10.561</v>
      </c>
      <c r="N789" s="29">
        <f t="shared" si="12"/>
        <v>68.17536218161159</v>
      </c>
      <c r="O789">
        <v>24.102</v>
      </c>
      <c r="P789">
        <v>23.687000000000001</v>
      </c>
      <c r="Q789">
        <v>30.105</v>
      </c>
      <c r="R789">
        <v>3.2090000000000001</v>
      </c>
      <c r="S789">
        <v>2</v>
      </c>
      <c r="T789" t="s">
        <v>1162</v>
      </c>
    </row>
    <row r="790" spans="1:20">
      <c r="A790" t="s">
        <v>220</v>
      </c>
      <c r="B790">
        <v>2019</v>
      </c>
      <c r="C790" s="9">
        <v>43814</v>
      </c>
      <c r="D790" t="s">
        <v>64</v>
      </c>
      <c r="E790" t="s">
        <v>537</v>
      </c>
      <c r="F790">
        <v>2</v>
      </c>
      <c r="G790">
        <v>2</v>
      </c>
      <c r="H790" t="s">
        <v>127</v>
      </c>
      <c r="I790" t="s">
        <v>33</v>
      </c>
      <c r="J790" s="10">
        <f>(C790-VLOOKUP(H790,Riders!$A$2:$E$7777,4,FALSE))/365</f>
        <v>28.435616438356163</v>
      </c>
      <c r="K790">
        <v>2</v>
      </c>
      <c r="L790">
        <v>1</v>
      </c>
      <c r="M790">
        <v>10.16</v>
      </c>
      <c r="N790" s="29">
        <f t="shared" si="12"/>
        <v>70.866141732283467</v>
      </c>
      <c r="O790">
        <v>25.771000000000001</v>
      </c>
      <c r="P790">
        <v>26.202000000000002</v>
      </c>
      <c r="Q790">
        <v>30.89</v>
      </c>
      <c r="R790">
        <v>2.3439999999999999</v>
      </c>
      <c r="S790">
        <v>1</v>
      </c>
      <c r="T790" t="s">
        <v>1162</v>
      </c>
    </row>
    <row r="791" spans="1:20">
      <c r="A791" t="s">
        <v>220</v>
      </c>
      <c r="B791">
        <v>2019</v>
      </c>
      <c r="C791" s="9">
        <v>43814</v>
      </c>
      <c r="D791" t="s">
        <v>64</v>
      </c>
      <c r="E791" t="s">
        <v>537</v>
      </c>
      <c r="F791">
        <v>2</v>
      </c>
      <c r="G791">
        <v>2</v>
      </c>
      <c r="H791" t="s">
        <v>237</v>
      </c>
      <c r="I791" t="s">
        <v>196</v>
      </c>
      <c r="J791" s="10">
        <f>(C791-VLOOKUP(H791,Riders!$A$2:$E$7777,4,FALSE))/365</f>
        <v>32.246575342465754</v>
      </c>
      <c r="K791">
        <v>8</v>
      </c>
      <c r="L791">
        <v>2</v>
      </c>
      <c r="M791">
        <v>10.186</v>
      </c>
      <c r="N791" s="29">
        <f t="shared" si="12"/>
        <v>70.685254270567441</v>
      </c>
      <c r="O791">
        <v>18.574999999999999</v>
      </c>
      <c r="P791">
        <v>18.346</v>
      </c>
      <c r="Q791">
        <v>23.891999999999999</v>
      </c>
      <c r="R791">
        <v>2.7730000000000001</v>
      </c>
      <c r="S791">
        <v>2</v>
      </c>
      <c r="T791" t="s">
        <v>1162</v>
      </c>
    </row>
    <row r="792" spans="1:20">
      <c r="A792" t="s">
        <v>220</v>
      </c>
      <c r="B792">
        <v>2019</v>
      </c>
      <c r="C792" s="9">
        <v>43814</v>
      </c>
      <c r="D792" t="s">
        <v>64</v>
      </c>
      <c r="E792" t="s">
        <v>537</v>
      </c>
      <c r="F792">
        <v>2</v>
      </c>
      <c r="G792">
        <v>3</v>
      </c>
      <c r="H792" t="s">
        <v>104</v>
      </c>
      <c r="I792" t="s">
        <v>100</v>
      </c>
      <c r="J792" s="10">
        <f>(C792-VLOOKUP(H792,Riders!$A$2:$E$7777,4,FALSE))/365</f>
        <v>27.326027397260273</v>
      </c>
      <c r="K792">
        <v>3</v>
      </c>
      <c r="L792">
        <v>1</v>
      </c>
      <c r="M792">
        <v>9.9489999999999998</v>
      </c>
      <c r="N792" s="29">
        <f t="shared" si="12"/>
        <v>72.369082319831136</v>
      </c>
      <c r="O792">
        <v>34.409999999999997</v>
      </c>
      <c r="P792">
        <v>34.484000000000002</v>
      </c>
      <c r="Q792">
        <v>37.404000000000003</v>
      </c>
      <c r="R792">
        <v>1.46</v>
      </c>
      <c r="S792">
        <v>1</v>
      </c>
      <c r="T792" t="s">
        <v>1162</v>
      </c>
    </row>
    <row r="793" spans="1:20">
      <c r="A793" t="s">
        <v>220</v>
      </c>
      <c r="B793">
        <v>2019</v>
      </c>
      <c r="C793" s="9">
        <v>43814</v>
      </c>
      <c r="D793" t="s">
        <v>64</v>
      </c>
      <c r="E793" t="s">
        <v>537</v>
      </c>
      <c r="F793">
        <v>2</v>
      </c>
      <c r="G793">
        <v>3</v>
      </c>
      <c r="H793" t="s">
        <v>193</v>
      </c>
      <c r="I793" t="s">
        <v>30</v>
      </c>
      <c r="J793" s="10">
        <f>(C793-VLOOKUP(H793,Riders!$A$2:$E$7777,4,FALSE))/365</f>
        <v>30.756164383561643</v>
      </c>
      <c r="K793">
        <v>6</v>
      </c>
      <c r="L793">
        <v>2</v>
      </c>
      <c r="M793">
        <v>10.4919999999999</v>
      </c>
      <c r="N793" s="29">
        <f t="shared" si="12"/>
        <v>68.623713305376185</v>
      </c>
      <c r="O793">
        <v>20.32</v>
      </c>
      <c r="P793">
        <v>20.233999999999899</v>
      </c>
      <c r="Q793">
        <v>27.207999999999998</v>
      </c>
      <c r="R793">
        <v>3.4870000000000001</v>
      </c>
      <c r="S793">
        <v>2</v>
      </c>
      <c r="T793" t="s">
        <v>1162</v>
      </c>
    </row>
    <row r="794" spans="1:20">
      <c r="A794" t="s">
        <v>220</v>
      </c>
      <c r="B794">
        <v>2019</v>
      </c>
      <c r="C794" s="9">
        <v>43814</v>
      </c>
      <c r="D794" t="s">
        <v>64</v>
      </c>
      <c r="E794" t="s">
        <v>537</v>
      </c>
      <c r="F794">
        <v>2</v>
      </c>
      <c r="G794">
        <v>4</v>
      </c>
      <c r="H794" t="s">
        <v>106</v>
      </c>
      <c r="I794" t="s">
        <v>107</v>
      </c>
      <c r="J794" s="10">
        <f>(C794-VLOOKUP(H794,Riders!$A$2:$E$7777,4,FALSE))/365</f>
        <v>26.172602739726027</v>
      </c>
      <c r="K794">
        <v>4</v>
      </c>
      <c r="L794">
        <v>1</v>
      </c>
      <c r="M794">
        <v>10.311</v>
      </c>
      <c r="N794" s="29">
        <f t="shared" si="12"/>
        <v>69.828338667442537</v>
      </c>
      <c r="O794">
        <v>26.742000000000001</v>
      </c>
      <c r="P794">
        <v>27.286999999999999</v>
      </c>
      <c r="Q794">
        <v>31.457000000000001</v>
      </c>
      <c r="R794">
        <v>2.085</v>
      </c>
      <c r="S794">
        <v>1</v>
      </c>
      <c r="T794" t="s">
        <v>1162</v>
      </c>
    </row>
    <row r="795" spans="1:20">
      <c r="A795" t="s">
        <v>220</v>
      </c>
      <c r="B795">
        <v>2019</v>
      </c>
      <c r="C795" s="9">
        <v>43814</v>
      </c>
      <c r="D795" t="s">
        <v>64</v>
      </c>
      <c r="E795" t="s">
        <v>537</v>
      </c>
      <c r="F795">
        <v>2</v>
      </c>
      <c r="G795">
        <v>4</v>
      </c>
      <c r="H795" t="s">
        <v>904</v>
      </c>
      <c r="I795" t="s">
        <v>33</v>
      </c>
      <c r="J795" s="10">
        <f>(C795-VLOOKUP(H795,Riders!$A$2:$E$7777,4,FALSE))/365</f>
        <v>28.838356164383562</v>
      </c>
      <c r="K795">
        <v>7</v>
      </c>
      <c r="L795">
        <v>2</v>
      </c>
      <c r="M795">
        <v>10.353999999999999</v>
      </c>
      <c r="N795" s="29">
        <f t="shared" si="12"/>
        <v>69.538342669499713</v>
      </c>
      <c r="O795">
        <v>23.945999999999898</v>
      </c>
      <c r="P795">
        <v>23.666999999999899</v>
      </c>
      <c r="Q795">
        <v>27.704999999999998</v>
      </c>
      <c r="R795">
        <v>2.0190000000000001</v>
      </c>
      <c r="S795">
        <v>2</v>
      </c>
      <c r="T795" t="s">
        <v>1162</v>
      </c>
    </row>
    <row r="796" spans="1:20">
      <c r="A796" t="s">
        <v>220</v>
      </c>
      <c r="B796">
        <v>2019</v>
      </c>
      <c r="C796" s="9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 s="10">
        <f>(C796-VLOOKUP(H796,Riders!$A$2:$E$7777,4,FALSE))/365</f>
        <v>24.421917808219177</v>
      </c>
      <c r="K796">
        <v>1</v>
      </c>
      <c r="L796">
        <v>1</v>
      </c>
      <c r="M796">
        <v>10.151</v>
      </c>
      <c r="N796" s="29">
        <f t="shared" si="12"/>
        <v>70.928972515023148</v>
      </c>
      <c r="O796">
        <v>32.86</v>
      </c>
      <c r="P796">
        <v>33.001999999999903</v>
      </c>
      <c r="Q796">
        <v>35.463999999999999</v>
      </c>
      <c r="R796">
        <v>1.2310000000000001</v>
      </c>
      <c r="S796">
        <v>1</v>
      </c>
      <c r="T796" t="s">
        <v>1162</v>
      </c>
    </row>
    <row r="797" spans="1:20">
      <c r="A797" t="s">
        <v>220</v>
      </c>
      <c r="B797">
        <v>2019</v>
      </c>
      <c r="C797" s="9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 s="10">
        <f>(C797-VLOOKUP(H797,Riders!$A$2:$E$7777,4,FALSE))/365</f>
        <v>26.172602739726027</v>
      </c>
      <c r="K797">
        <v>4</v>
      </c>
      <c r="L797">
        <v>2</v>
      </c>
      <c r="M797">
        <v>10.215999999999999</v>
      </c>
      <c r="N797" s="29">
        <f t="shared" si="12"/>
        <v>70.477682067345341</v>
      </c>
      <c r="O797">
        <v>27.286999999999999</v>
      </c>
      <c r="P797">
        <v>27.050999999999998</v>
      </c>
      <c r="Q797">
        <v>31.106999999999999</v>
      </c>
      <c r="R797">
        <v>2.028</v>
      </c>
      <c r="S797">
        <v>2</v>
      </c>
      <c r="T797" t="s">
        <v>1162</v>
      </c>
    </row>
    <row r="798" spans="1:20">
      <c r="A798" t="s">
        <v>220</v>
      </c>
      <c r="B798">
        <v>2019</v>
      </c>
      <c r="C798" s="9">
        <v>43814</v>
      </c>
      <c r="D798" t="s">
        <v>64</v>
      </c>
      <c r="E798" t="s">
        <v>538</v>
      </c>
      <c r="F798">
        <v>1</v>
      </c>
      <c r="G798">
        <v>2</v>
      </c>
      <c r="H798" t="s">
        <v>127</v>
      </c>
      <c r="I798" t="s">
        <v>33</v>
      </c>
      <c r="J798" s="10">
        <f>(C798-VLOOKUP(H798,Riders!$A$2:$E$7777,4,FALSE))/365</f>
        <v>28.435616438356163</v>
      </c>
      <c r="K798">
        <v>2</v>
      </c>
      <c r="L798">
        <v>1</v>
      </c>
      <c r="M798">
        <v>10.324</v>
      </c>
      <c r="N798" s="29">
        <f t="shared" si="12"/>
        <v>69.74041069352964</v>
      </c>
      <c r="O798">
        <v>26.202000000000002</v>
      </c>
      <c r="P798">
        <v>27.820999999999898</v>
      </c>
      <c r="Q798">
        <v>32.256999999999998</v>
      </c>
      <c r="R798">
        <v>2.218</v>
      </c>
      <c r="S798">
        <v>2</v>
      </c>
      <c r="T798" t="s">
        <v>1162</v>
      </c>
    </row>
    <row r="799" spans="1:20">
      <c r="A799" t="s">
        <v>220</v>
      </c>
      <c r="B799">
        <v>2019</v>
      </c>
      <c r="C799" s="9">
        <v>43814</v>
      </c>
      <c r="D799" t="s">
        <v>64</v>
      </c>
      <c r="E799" t="s">
        <v>538</v>
      </c>
      <c r="F799">
        <v>1</v>
      </c>
      <c r="G799">
        <v>2</v>
      </c>
      <c r="H799" t="s">
        <v>104</v>
      </c>
      <c r="I799" t="s">
        <v>100</v>
      </c>
      <c r="J799" s="10">
        <f>(C799-VLOOKUP(H799,Riders!$A$2:$E$7777,4,FALSE))/365</f>
        <v>27.326027397260273</v>
      </c>
      <c r="K799">
        <v>3</v>
      </c>
      <c r="L799">
        <v>2</v>
      </c>
      <c r="M799">
        <v>10.358000000000001</v>
      </c>
      <c r="N799" s="29">
        <f t="shared" si="12"/>
        <v>69.511488704383083</v>
      </c>
      <c r="O799">
        <v>34.484000000000002</v>
      </c>
      <c r="P799">
        <v>34.008000000000003</v>
      </c>
      <c r="Q799">
        <v>36.872</v>
      </c>
      <c r="R799">
        <v>1.4319999999999999</v>
      </c>
      <c r="S799">
        <v>1</v>
      </c>
      <c r="T799" t="s">
        <v>1162</v>
      </c>
    </row>
    <row r="800" spans="1:20">
      <c r="A800" t="s">
        <v>220</v>
      </c>
      <c r="B800">
        <v>2019</v>
      </c>
      <c r="C800" s="9">
        <v>43814</v>
      </c>
      <c r="D800" t="s">
        <v>64</v>
      </c>
      <c r="E800" t="s">
        <v>538</v>
      </c>
      <c r="F800">
        <v>2</v>
      </c>
      <c r="G800">
        <v>1</v>
      </c>
      <c r="H800" t="s">
        <v>200</v>
      </c>
      <c r="I800" t="s">
        <v>44</v>
      </c>
      <c r="J800" s="10">
        <f>(C800-VLOOKUP(H800,Riders!$A$2:$E$7777,4,FALSE))/365</f>
        <v>24.421917808219177</v>
      </c>
      <c r="K800">
        <v>1</v>
      </c>
      <c r="L800">
        <v>1</v>
      </c>
      <c r="M800">
        <v>10.353</v>
      </c>
      <c r="N800" s="29">
        <f t="shared" si="12"/>
        <v>69.545059403071576</v>
      </c>
      <c r="O800">
        <v>33.001999999999903</v>
      </c>
      <c r="P800">
        <v>33.134</v>
      </c>
      <c r="Q800">
        <v>35.578000000000003</v>
      </c>
      <c r="R800">
        <v>1.222</v>
      </c>
      <c r="S800">
        <v>1</v>
      </c>
      <c r="T800" t="s">
        <v>1162</v>
      </c>
    </row>
    <row r="801" spans="1:20">
      <c r="A801" t="s">
        <v>220</v>
      </c>
      <c r="B801">
        <v>2019</v>
      </c>
      <c r="C801" s="9">
        <v>43814</v>
      </c>
      <c r="D801" t="s">
        <v>64</v>
      </c>
      <c r="E801" t="s">
        <v>538</v>
      </c>
      <c r="F801">
        <v>2</v>
      </c>
      <c r="G801">
        <v>1</v>
      </c>
      <c r="H801" t="s">
        <v>106</v>
      </c>
      <c r="I801" t="s">
        <v>107</v>
      </c>
      <c r="J801" s="10">
        <f>(C801-VLOOKUP(H801,Riders!$A$2:$E$7777,4,FALSE))/365</f>
        <v>26.172602739726027</v>
      </c>
      <c r="K801">
        <v>4</v>
      </c>
      <c r="L801">
        <v>2</v>
      </c>
      <c r="M801">
        <v>10.426</v>
      </c>
      <c r="N801" s="29">
        <f t="shared" si="12"/>
        <v>69.058123920966807</v>
      </c>
      <c r="O801">
        <v>27.050999999999998</v>
      </c>
      <c r="P801">
        <v>26.843</v>
      </c>
      <c r="Q801">
        <v>30.798999999999999</v>
      </c>
      <c r="R801">
        <v>1.978</v>
      </c>
      <c r="S801">
        <v>2</v>
      </c>
      <c r="T801" t="s">
        <v>1162</v>
      </c>
    </row>
    <row r="802" spans="1:20">
      <c r="A802" t="s">
        <v>220</v>
      </c>
      <c r="B802">
        <v>2019</v>
      </c>
      <c r="C802" s="9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 s="10">
        <f>(C802-VLOOKUP(H802,Riders!$A$2:$E$7777,4,FALSE))/365</f>
        <v>28.435616438356163</v>
      </c>
      <c r="K802">
        <v>2</v>
      </c>
      <c r="L802">
        <v>1</v>
      </c>
      <c r="M802">
        <v>9.8309999999999995</v>
      </c>
      <c r="N802" s="29">
        <f t="shared" si="12"/>
        <v>73.237717424473601</v>
      </c>
      <c r="O802">
        <v>27.820999999999898</v>
      </c>
      <c r="P802">
        <v>29.087</v>
      </c>
      <c r="Q802">
        <v>33.317</v>
      </c>
      <c r="R802">
        <v>2.1150000000000002</v>
      </c>
      <c r="S802">
        <v>2</v>
      </c>
      <c r="T802" t="s">
        <v>1162</v>
      </c>
    </row>
    <row r="803" spans="1:20">
      <c r="A803" t="s">
        <v>220</v>
      </c>
      <c r="B803">
        <v>2019</v>
      </c>
      <c r="C803" s="9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 s="10">
        <f>(C803-VLOOKUP(H803,Riders!$A$2:$E$7777,4,FALSE))/365</f>
        <v>27.326027397260273</v>
      </c>
      <c r="K803">
        <v>3</v>
      </c>
      <c r="L803">
        <v>2</v>
      </c>
      <c r="M803">
        <v>9.8569999999999993</v>
      </c>
      <c r="N803" s="29">
        <f t="shared" si="12"/>
        <v>73.044536877346047</v>
      </c>
      <c r="O803">
        <v>34.008000000000003</v>
      </c>
      <c r="P803">
        <v>33.615000000000002</v>
      </c>
      <c r="Q803">
        <v>36.429000000000002</v>
      </c>
      <c r="R803">
        <v>1.407</v>
      </c>
      <c r="S803">
        <v>1</v>
      </c>
      <c r="T803" t="s">
        <v>1162</v>
      </c>
    </row>
    <row r="804" spans="1:20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>
        <v>1</v>
      </c>
      <c r="G804" t="s">
        <v>539</v>
      </c>
      <c r="H804" t="s">
        <v>200</v>
      </c>
      <c r="I804" t="s">
        <v>44</v>
      </c>
      <c r="J804" s="10">
        <f>(C804-VLOOKUP(H804,Riders!$A$2:$E$7777,4,FALSE))/365</f>
        <v>24.421917808219177</v>
      </c>
      <c r="K804">
        <v>1</v>
      </c>
      <c r="L804">
        <v>1</v>
      </c>
      <c r="M804">
        <v>10.163</v>
      </c>
      <c r="N804" s="29">
        <f t="shared" si="12"/>
        <v>70.845222867263601</v>
      </c>
      <c r="O804">
        <v>33.134</v>
      </c>
      <c r="P804">
        <v>33.307000000000002</v>
      </c>
      <c r="Q804">
        <v>35.731000000000002</v>
      </c>
      <c r="R804">
        <v>1.212</v>
      </c>
      <c r="S804">
        <v>1</v>
      </c>
      <c r="T804" t="s">
        <v>1162</v>
      </c>
    </row>
    <row r="805" spans="1:20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>
        <v>1</v>
      </c>
      <c r="G805" t="s">
        <v>539</v>
      </c>
      <c r="H805" t="s">
        <v>127</v>
      </c>
      <c r="I805" t="s">
        <v>33</v>
      </c>
      <c r="J805" s="10">
        <f>(C805-VLOOKUP(H805,Riders!$A$2:$E$7777,4,FALSE))/365</f>
        <v>28.435616438356163</v>
      </c>
      <c r="K805">
        <v>2</v>
      </c>
      <c r="L805">
        <v>2</v>
      </c>
      <c r="M805">
        <v>10.195</v>
      </c>
      <c r="N805" s="29">
        <f t="shared" si="12"/>
        <v>70.62285434036292</v>
      </c>
      <c r="O805">
        <v>29.087</v>
      </c>
      <c r="P805">
        <v>28.763000000000002</v>
      </c>
      <c r="Q805">
        <v>32.859000000000002</v>
      </c>
      <c r="R805">
        <v>2.048</v>
      </c>
      <c r="S805">
        <v>2</v>
      </c>
      <c r="T805" t="s">
        <v>1162</v>
      </c>
    </row>
    <row r="806" spans="1:20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>
        <v>1</v>
      </c>
      <c r="G806" t="s">
        <v>540</v>
      </c>
      <c r="H806" t="s">
        <v>104</v>
      </c>
      <c r="I806" t="s">
        <v>100</v>
      </c>
      <c r="J806" s="10">
        <f>(C806-VLOOKUP(H806,Riders!$A$2:$E$7777,4,FALSE))/365</f>
        <v>27.326027397260273</v>
      </c>
      <c r="K806">
        <v>3</v>
      </c>
      <c r="L806">
        <v>1</v>
      </c>
      <c r="M806">
        <v>10.407</v>
      </c>
      <c r="N806" s="29">
        <f t="shared" si="12"/>
        <v>69.184202940328632</v>
      </c>
      <c r="O806">
        <v>33.615000000000002</v>
      </c>
      <c r="P806">
        <v>33.76</v>
      </c>
      <c r="Q806">
        <v>36.548000000000002</v>
      </c>
      <c r="R806">
        <v>1.3939999999999999</v>
      </c>
      <c r="S806">
        <v>1</v>
      </c>
      <c r="T806" t="s">
        <v>1162</v>
      </c>
    </row>
    <row r="807" spans="1:20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>
        <v>1</v>
      </c>
      <c r="G807" t="s">
        <v>540</v>
      </c>
      <c r="H807" t="s">
        <v>106</v>
      </c>
      <c r="I807" t="s">
        <v>107</v>
      </c>
      <c r="J807" s="10">
        <f>(C807-VLOOKUP(H807,Riders!$A$2:$E$7777,4,FALSE))/365</f>
        <v>26.172602739726027</v>
      </c>
      <c r="K807">
        <v>4</v>
      </c>
      <c r="L807">
        <v>2</v>
      </c>
      <c r="M807">
        <v>10.409000000000001</v>
      </c>
      <c r="N807" s="29">
        <f t="shared" si="12"/>
        <v>69.170909789605147</v>
      </c>
      <c r="O807">
        <v>26.843</v>
      </c>
      <c r="P807">
        <v>26.69</v>
      </c>
      <c r="Q807">
        <v>30.564</v>
      </c>
      <c r="R807">
        <v>1.9370000000000001</v>
      </c>
      <c r="S807">
        <v>2</v>
      </c>
      <c r="T807" t="s">
        <v>1162</v>
      </c>
    </row>
    <row r="808" spans="1:20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>
        <v>2</v>
      </c>
      <c r="G808" t="s">
        <v>539</v>
      </c>
      <c r="H808" t="s">
        <v>200</v>
      </c>
      <c r="I808" t="s">
        <v>44</v>
      </c>
      <c r="J808" s="10">
        <f>(C808-VLOOKUP(H808,Riders!$A$2:$E$7777,4,FALSE))/365</f>
        <v>24.421917808219177</v>
      </c>
      <c r="K808">
        <v>1</v>
      </c>
      <c r="L808">
        <v>1</v>
      </c>
      <c r="M808">
        <v>10.17</v>
      </c>
      <c r="N808" s="29">
        <f t="shared" si="12"/>
        <v>70.796460176991147</v>
      </c>
      <c r="O808">
        <v>33.307000000000002</v>
      </c>
      <c r="P808">
        <v>33.465999999999902</v>
      </c>
      <c r="Q808">
        <v>35.869999999999997</v>
      </c>
      <c r="R808">
        <v>1.202</v>
      </c>
      <c r="S808">
        <v>1</v>
      </c>
      <c r="T808" t="s">
        <v>1162</v>
      </c>
    </row>
    <row r="809" spans="1:20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>
        <v>2</v>
      </c>
      <c r="G809" t="s">
        <v>539</v>
      </c>
      <c r="H809" t="s">
        <v>127</v>
      </c>
      <c r="I809" t="s">
        <v>33</v>
      </c>
      <c r="J809" s="10">
        <f>(C809-VLOOKUP(H809,Riders!$A$2:$E$7777,4,FALSE))/365</f>
        <v>28.435616438356163</v>
      </c>
      <c r="K809">
        <v>2</v>
      </c>
      <c r="L809">
        <v>2</v>
      </c>
      <c r="M809">
        <v>10.749000000000001</v>
      </c>
      <c r="N809" s="29">
        <f t="shared" si="12"/>
        <v>66.982975160480038</v>
      </c>
      <c r="O809">
        <v>28.763000000000002</v>
      </c>
      <c r="P809">
        <v>28.485999999999901</v>
      </c>
      <c r="Q809">
        <v>32.463999999999999</v>
      </c>
      <c r="R809">
        <v>1.9890000000000001</v>
      </c>
      <c r="S809">
        <v>2</v>
      </c>
      <c r="T809" t="s">
        <v>1162</v>
      </c>
    </row>
    <row r="810" spans="1:20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>
        <v>2</v>
      </c>
      <c r="G810" t="s">
        <v>540</v>
      </c>
      <c r="H810" t="s">
        <v>104</v>
      </c>
      <c r="I810" t="s">
        <v>100</v>
      </c>
      <c r="J810" s="10">
        <f>(C810-VLOOKUP(H810,Riders!$A$2:$E$7777,4,FALSE))/365</f>
        <v>27.326027397260273</v>
      </c>
      <c r="K810">
        <v>3</v>
      </c>
      <c r="L810">
        <v>1</v>
      </c>
      <c r="M810">
        <v>10.16</v>
      </c>
      <c r="N810" s="29">
        <f t="shared" si="12"/>
        <v>70.866141732283467</v>
      </c>
      <c r="O810">
        <v>33.76</v>
      </c>
      <c r="P810">
        <v>33.893999999999998</v>
      </c>
      <c r="Q810">
        <v>36.658000000000001</v>
      </c>
      <c r="R810">
        <v>1.3819999999999999</v>
      </c>
      <c r="S810">
        <v>1</v>
      </c>
      <c r="T810" t="s">
        <v>1162</v>
      </c>
    </row>
    <row r="811" spans="1:20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>
        <v>2</v>
      </c>
      <c r="G811" t="s">
        <v>540</v>
      </c>
      <c r="H811" t="s">
        <v>106</v>
      </c>
      <c r="I811" t="s">
        <v>107</v>
      </c>
      <c r="J811" s="10">
        <f>(C811-VLOOKUP(H811,Riders!$A$2:$E$7777,4,FALSE))/365</f>
        <v>26.172602739726027</v>
      </c>
      <c r="K811">
        <v>4</v>
      </c>
      <c r="L811">
        <v>2</v>
      </c>
      <c r="M811">
        <v>10.605</v>
      </c>
      <c r="N811" s="29">
        <f t="shared" si="12"/>
        <v>67.892503536067892</v>
      </c>
      <c r="O811">
        <v>26.69</v>
      </c>
      <c r="P811">
        <v>26.553000000000001</v>
      </c>
      <c r="Q811">
        <v>30.353000000000002</v>
      </c>
      <c r="R811">
        <v>1.9</v>
      </c>
      <c r="S811">
        <v>2</v>
      </c>
      <c r="T811" t="s">
        <v>1162</v>
      </c>
    </row>
    <row r="812" spans="1:20">
      <c r="A812" t="s">
        <v>160</v>
      </c>
      <c r="B812">
        <v>2020</v>
      </c>
      <c r="C812" s="9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 s="10">
        <f>(C812-VLOOKUP(H812,Riders!$A$2:$E$7777,4,FALSE))/365</f>
        <v>21.027397260273972</v>
      </c>
      <c r="K812">
        <v>3</v>
      </c>
      <c r="L812">
        <v>1</v>
      </c>
      <c r="M812">
        <v>10.465</v>
      </c>
      <c r="N812" s="29">
        <f t="shared" si="12"/>
        <v>68.800764452938367</v>
      </c>
      <c r="O812">
        <v>28.784999999999901</v>
      </c>
      <c r="P812">
        <v>28.913</v>
      </c>
      <c r="Q812">
        <v>33.917000000000002</v>
      </c>
      <c r="R812">
        <v>2.5019999999999998</v>
      </c>
      <c r="S812">
        <v>1</v>
      </c>
      <c r="T812" t="s">
        <v>1162</v>
      </c>
    </row>
    <row r="813" spans="1:20">
      <c r="A813" t="s">
        <v>160</v>
      </c>
      <c r="B813">
        <v>2020</v>
      </c>
      <c r="C813" s="9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 s="10">
        <f>(C813-VLOOKUP(H813,Riders!$A$2:$E$7777,4,FALSE))/365</f>
        <v>20.038356164383561</v>
      </c>
      <c r="K813">
        <v>28</v>
      </c>
      <c r="L813">
        <v>2</v>
      </c>
      <c r="M813">
        <v>10.789</v>
      </c>
      <c r="N813" s="29">
        <f t="shared" si="12"/>
        <v>66.734637130410604</v>
      </c>
      <c r="O813">
        <v>10.034999999999901</v>
      </c>
      <c r="P813">
        <v>10.06</v>
      </c>
      <c r="Q813">
        <v>19.448</v>
      </c>
      <c r="R813">
        <v>4.694</v>
      </c>
      <c r="S813">
        <v>2</v>
      </c>
      <c r="T813" t="s">
        <v>1162</v>
      </c>
    </row>
    <row r="814" spans="1:20">
      <c r="A814" t="s">
        <v>160</v>
      </c>
      <c r="B814">
        <v>2020</v>
      </c>
      <c r="C814" s="9">
        <v>43856</v>
      </c>
      <c r="D814" t="s">
        <v>64</v>
      </c>
      <c r="E814" t="s">
        <v>533</v>
      </c>
      <c r="F814">
        <v>1</v>
      </c>
      <c r="G814">
        <v>2</v>
      </c>
      <c r="H814" t="s">
        <v>136</v>
      </c>
      <c r="I814" t="s">
        <v>102</v>
      </c>
      <c r="J814" s="10">
        <f>(C814-VLOOKUP(H814,Riders!$A$2:$E$7777,4,FALSE))/365</f>
        <v>26.093150684931508</v>
      </c>
      <c r="K814">
        <v>16</v>
      </c>
      <c r="L814">
        <v>1</v>
      </c>
      <c r="M814">
        <v>10.510999999999999</v>
      </c>
      <c r="N814" s="29">
        <f t="shared" si="12"/>
        <v>68.499667015507569</v>
      </c>
      <c r="O814">
        <v>9</v>
      </c>
      <c r="P814">
        <v>21.045999999999999</v>
      </c>
      <c r="Q814">
        <v>33.061999999999998</v>
      </c>
      <c r="R814">
        <v>6.008</v>
      </c>
      <c r="S814">
        <v>2</v>
      </c>
      <c r="T814" t="s">
        <v>1162</v>
      </c>
    </row>
    <row r="815" spans="1:20">
      <c r="A815" t="s">
        <v>160</v>
      </c>
      <c r="B815">
        <v>2020</v>
      </c>
      <c r="C815" s="9">
        <v>43856</v>
      </c>
      <c r="D815" t="s">
        <v>64</v>
      </c>
      <c r="E815" t="s">
        <v>533</v>
      </c>
      <c r="F815">
        <v>1</v>
      </c>
      <c r="G815">
        <v>2</v>
      </c>
      <c r="H815" t="s">
        <v>106</v>
      </c>
      <c r="I815" t="s">
        <v>107</v>
      </c>
      <c r="J815" s="10">
        <f>(C815-VLOOKUP(H815,Riders!$A$2:$E$7777,4,FALSE))/365</f>
        <v>26.287671232876711</v>
      </c>
      <c r="K815">
        <v>17</v>
      </c>
      <c r="L815">
        <v>2</v>
      </c>
      <c r="M815">
        <v>10.555</v>
      </c>
      <c r="N815" s="29">
        <f t="shared" si="12"/>
        <v>68.214116532449083</v>
      </c>
      <c r="O815">
        <v>26.553000000000001</v>
      </c>
      <c r="P815">
        <v>26.177</v>
      </c>
      <c r="Q815">
        <v>29.933</v>
      </c>
      <c r="R815">
        <v>1.8779999999999999</v>
      </c>
      <c r="S815">
        <v>1</v>
      </c>
      <c r="T815" t="s">
        <v>1162</v>
      </c>
    </row>
    <row r="816" spans="1:20">
      <c r="A816" t="s">
        <v>160</v>
      </c>
      <c r="B816">
        <v>2020</v>
      </c>
      <c r="C816" s="9">
        <v>43856</v>
      </c>
      <c r="D816" t="s">
        <v>64</v>
      </c>
      <c r="E816" t="s">
        <v>533</v>
      </c>
      <c r="F816">
        <v>1</v>
      </c>
      <c r="G816">
        <v>3</v>
      </c>
      <c r="H816" t="s">
        <v>203</v>
      </c>
      <c r="I816" t="s">
        <v>100</v>
      </c>
      <c r="J816" s="10">
        <f>(C816-VLOOKUP(H816,Riders!$A$2:$E$7777,4,FALSE))/365</f>
        <v>20.895890410958906</v>
      </c>
      <c r="K816">
        <v>5</v>
      </c>
      <c r="L816">
        <v>1</v>
      </c>
      <c r="M816">
        <v>10.489000000000001</v>
      </c>
      <c r="N816" s="29">
        <f t="shared" si="12"/>
        <v>68.64334064257794</v>
      </c>
      <c r="O816">
        <v>28.989000000000001</v>
      </c>
      <c r="P816">
        <v>29.177</v>
      </c>
      <c r="Q816">
        <v>35.593000000000004</v>
      </c>
      <c r="R816">
        <v>3.2080000000000002</v>
      </c>
      <c r="S816">
        <v>1</v>
      </c>
      <c r="T816" t="s">
        <v>1162</v>
      </c>
    </row>
    <row r="817" spans="1:20">
      <c r="A817" t="s">
        <v>160</v>
      </c>
      <c r="B817">
        <v>2020</v>
      </c>
      <c r="C817" s="9">
        <v>43856</v>
      </c>
      <c r="D817" t="s">
        <v>64</v>
      </c>
      <c r="E817" t="s">
        <v>533</v>
      </c>
      <c r="F817">
        <v>1</v>
      </c>
      <c r="G817">
        <v>3</v>
      </c>
      <c r="H817" t="s">
        <v>212</v>
      </c>
      <c r="I817" t="s">
        <v>162</v>
      </c>
      <c r="J817" s="10">
        <f>(C817-VLOOKUP(H817,Riders!$A$2:$E$7777,4,FALSE))/365</f>
        <v>24.052054794520547</v>
      </c>
      <c r="K817">
        <v>27</v>
      </c>
      <c r="L817">
        <v>2</v>
      </c>
      <c r="M817">
        <v>10.542</v>
      </c>
      <c r="N817" s="29">
        <f t="shared" si="12"/>
        <v>68.29823562891292</v>
      </c>
      <c r="O817">
        <v>5.6529999999999898</v>
      </c>
      <c r="P817">
        <v>5.7879999999999896</v>
      </c>
      <c r="Q817">
        <v>18.527999999999999</v>
      </c>
      <c r="R817">
        <v>6.37</v>
      </c>
      <c r="S817">
        <v>2</v>
      </c>
      <c r="T817" t="s">
        <v>1162</v>
      </c>
    </row>
    <row r="818" spans="1:20">
      <c r="A818" t="s">
        <v>160</v>
      </c>
      <c r="B818">
        <v>2020</v>
      </c>
      <c r="C818" s="9">
        <v>43856</v>
      </c>
      <c r="D818" t="s">
        <v>64</v>
      </c>
      <c r="E818" t="s">
        <v>533</v>
      </c>
      <c r="F818">
        <v>1</v>
      </c>
      <c r="G818">
        <v>4</v>
      </c>
      <c r="H818" t="s">
        <v>169</v>
      </c>
      <c r="I818" t="s">
        <v>80</v>
      </c>
      <c r="J818" s="10">
        <f>(C818-VLOOKUP(H818,Riders!$A$2:$E$7777,4,FALSE))/365</f>
        <v>29.586301369863012</v>
      </c>
      <c r="K818">
        <v>11</v>
      </c>
      <c r="L818">
        <v>1</v>
      </c>
      <c r="M818">
        <v>10.48</v>
      </c>
      <c r="N818" s="29">
        <f t="shared" si="12"/>
        <v>68.702290076335871</v>
      </c>
      <c r="O818">
        <v>17.698</v>
      </c>
      <c r="P818">
        <v>18.460999999999999</v>
      </c>
      <c r="Q818">
        <v>23.657</v>
      </c>
      <c r="R818">
        <v>2.5979999999999999</v>
      </c>
      <c r="S818">
        <v>1</v>
      </c>
      <c r="T818" t="s">
        <v>1162</v>
      </c>
    </row>
    <row r="819" spans="1:20">
      <c r="A819" t="s">
        <v>160</v>
      </c>
      <c r="B819">
        <v>2020</v>
      </c>
      <c r="C819" s="9">
        <v>43856</v>
      </c>
      <c r="D819" t="s">
        <v>64</v>
      </c>
      <c r="E819" t="s">
        <v>533</v>
      </c>
      <c r="F819">
        <v>1</v>
      </c>
      <c r="G819">
        <v>4</v>
      </c>
      <c r="H819" t="s">
        <v>942</v>
      </c>
      <c r="I819" t="s">
        <v>28</v>
      </c>
      <c r="J819" s="10">
        <f>(C819-VLOOKUP(H819,Riders!$A$2:$E$7777,4,FALSE))/365</f>
        <v>20.421917808219177</v>
      </c>
      <c r="K819">
        <v>26</v>
      </c>
      <c r="L819">
        <v>2</v>
      </c>
      <c r="M819">
        <v>10.689</v>
      </c>
      <c r="N819" s="29">
        <f t="shared" si="12"/>
        <v>67.358967162503504</v>
      </c>
      <c r="O819">
        <v>9</v>
      </c>
      <c r="P819">
        <v>6.0339999999999998</v>
      </c>
      <c r="Q819">
        <v>18.614000000000001</v>
      </c>
      <c r="R819">
        <v>6.29</v>
      </c>
      <c r="S819">
        <v>2</v>
      </c>
      <c r="T819" t="s">
        <v>1162</v>
      </c>
    </row>
    <row r="820" spans="1:20">
      <c r="A820" t="s">
        <v>160</v>
      </c>
      <c r="B820">
        <v>2020</v>
      </c>
      <c r="C820" s="9">
        <v>43856</v>
      </c>
      <c r="D820" t="s">
        <v>64</v>
      </c>
      <c r="E820" t="s">
        <v>533</v>
      </c>
      <c r="F820">
        <v>1</v>
      </c>
      <c r="G820">
        <v>5</v>
      </c>
      <c r="H820" t="s">
        <v>199</v>
      </c>
      <c r="I820" t="s">
        <v>37</v>
      </c>
      <c r="J820" s="10">
        <f>(C820-VLOOKUP(H820,Riders!$A$2:$E$7777,4,FALSE))/365</f>
        <v>25.241095890410961</v>
      </c>
      <c r="K820">
        <v>6</v>
      </c>
      <c r="L820">
        <v>1</v>
      </c>
      <c r="M820">
        <v>10.391999999999999</v>
      </c>
      <c r="N820" s="29">
        <f t="shared" si="12"/>
        <v>69.284064665127019</v>
      </c>
      <c r="O820">
        <v>24.908999999999999</v>
      </c>
      <c r="P820">
        <v>25.344000000000001</v>
      </c>
      <c r="Q820">
        <v>30.43</v>
      </c>
      <c r="R820">
        <v>2.5430000000000001</v>
      </c>
      <c r="S820">
        <v>1</v>
      </c>
      <c r="T820" t="s">
        <v>1162</v>
      </c>
    </row>
    <row r="821" spans="1:20">
      <c r="A821" t="s">
        <v>160</v>
      </c>
      <c r="B821">
        <v>2020</v>
      </c>
      <c r="C821" s="9">
        <v>43856</v>
      </c>
      <c r="D821" t="s">
        <v>64</v>
      </c>
      <c r="E821" t="s">
        <v>533</v>
      </c>
      <c r="F821">
        <v>1</v>
      </c>
      <c r="G821">
        <v>5</v>
      </c>
      <c r="H821" t="s">
        <v>1267</v>
      </c>
      <c r="I821" t="s">
        <v>28</v>
      </c>
      <c r="J821" s="10">
        <f>(C821-VLOOKUP(H821,Riders!$A$2:$E$7777,4,FALSE))/365</f>
        <v>18.80821917808219</v>
      </c>
      <c r="K821">
        <v>25</v>
      </c>
      <c r="L821">
        <v>2</v>
      </c>
      <c r="M821">
        <v>12.516</v>
      </c>
      <c r="N821" s="29">
        <f t="shared" si="12"/>
        <v>57.526366251198468</v>
      </c>
      <c r="O821">
        <v>9</v>
      </c>
      <c r="P821">
        <v>7.7619999999999898</v>
      </c>
      <c r="Q821">
        <v>21.335999999999999</v>
      </c>
      <c r="R821">
        <v>6.7869999999999999</v>
      </c>
      <c r="S821">
        <v>2</v>
      </c>
      <c r="T821" t="s">
        <v>1162</v>
      </c>
    </row>
    <row r="822" spans="1:20">
      <c r="A822" t="s">
        <v>160</v>
      </c>
      <c r="B822">
        <v>2020</v>
      </c>
      <c r="C822" s="9">
        <v>43856</v>
      </c>
      <c r="D822" t="s">
        <v>64</v>
      </c>
      <c r="E822" t="s">
        <v>533</v>
      </c>
      <c r="F822">
        <v>1</v>
      </c>
      <c r="G822">
        <v>6</v>
      </c>
      <c r="H822" t="s">
        <v>172</v>
      </c>
      <c r="I822" t="s">
        <v>35</v>
      </c>
      <c r="J822" s="10">
        <f>(C822-VLOOKUP(H822,Riders!$A$2:$E$7777,4,FALSE))/365</f>
        <v>29.715068493150685</v>
      </c>
      <c r="K822">
        <v>12</v>
      </c>
      <c r="L822">
        <v>1</v>
      </c>
      <c r="M822">
        <v>10.308</v>
      </c>
      <c r="N822" s="29">
        <f t="shared" si="12"/>
        <v>69.848661233993013</v>
      </c>
      <c r="O822">
        <v>9</v>
      </c>
      <c r="P822">
        <v>13.228999999999999</v>
      </c>
      <c r="Q822">
        <v>27.658999999999999</v>
      </c>
      <c r="R822">
        <v>7.2149999999999999</v>
      </c>
      <c r="S822">
        <v>1</v>
      </c>
      <c r="T822" t="s">
        <v>1162</v>
      </c>
    </row>
    <row r="823" spans="1:20">
      <c r="A823" t="s">
        <v>160</v>
      </c>
      <c r="B823">
        <v>2020</v>
      </c>
      <c r="C823" s="9">
        <v>43856</v>
      </c>
      <c r="D823" t="s">
        <v>64</v>
      </c>
      <c r="E823" t="s">
        <v>533</v>
      </c>
      <c r="F823">
        <v>1</v>
      </c>
      <c r="G823">
        <v>6</v>
      </c>
      <c r="H823" t="s">
        <v>48</v>
      </c>
      <c r="I823" t="s">
        <v>42</v>
      </c>
      <c r="J823" s="10">
        <f>(C823-VLOOKUP(H823,Riders!$A$2:$E$7777,4,FALSE))/365</f>
        <v>25.536986301369861</v>
      </c>
      <c r="K823">
        <v>24</v>
      </c>
      <c r="L823">
        <v>2</v>
      </c>
      <c r="M823">
        <v>10.516</v>
      </c>
      <c r="N823" s="29">
        <f t="shared" si="12"/>
        <v>68.46709775580068</v>
      </c>
      <c r="O823">
        <v>6.4239999999999897</v>
      </c>
      <c r="P823">
        <v>5.9029999999999996</v>
      </c>
      <c r="Q823">
        <v>15.849</v>
      </c>
      <c r="R823">
        <v>4.9729999999999999</v>
      </c>
      <c r="S823">
        <v>2</v>
      </c>
      <c r="T823" t="s">
        <v>1162</v>
      </c>
    </row>
    <row r="824" spans="1:20">
      <c r="A824" t="s">
        <v>160</v>
      </c>
      <c r="B824">
        <v>2020</v>
      </c>
      <c r="C824" s="9">
        <v>43856</v>
      </c>
      <c r="D824" t="s">
        <v>64</v>
      </c>
      <c r="E824" t="s">
        <v>533</v>
      </c>
      <c r="F824">
        <v>1</v>
      </c>
      <c r="G824">
        <v>7</v>
      </c>
      <c r="H824" t="s">
        <v>141</v>
      </c>
      <c r="I824" t="s">
        <v>93</v>
      </c>
      <c r="J824" s="10">
        <f>(C824-VLOOKUP(H824,Riders!$A$2:$E$7777,4,FALSE))/365</f>
        <v>24.816438356164383</v>
      </c>
      <c r="K824">
        <v>7</v>
      </c>
      <c r="L824">
        <v>1</v>
      </c>
      <c r="M824">
        <v>10.461</v>
      </c>
      <c r="N824" s="29">
        <f t="shared" si="12"/>
        <v>68.827071981646114</v>
      </c>
      <c r="O824">
        <v>22.428000000000001</v>
      </c>
      <c r="P824">
        <v>23.05</v>
      </c>
      <c r="Q824">
        <v>27.936</v>
      </c>
      <c r="R824">
        <v>2.4430000000000001</v>
      </c>
      <c r="S824">
        <v>1</v>
      </c>
      <c r="T824" t="s">
        <v>1162</v>
      </c>
    </row>
    <row r="825" spans="1:20">
      <c r="A825" t="s">
        <v>160</v>
      </c>
      <c r="B825">
        <v>2020</v>
      </c>
      <c r="C825" s="9">
        <v>43856</v>
      </c>
      <c r="D825" t="s">
        <v>64</v>
      </c>
      <c r="E825" t="s">
        <v>533</v>
      </c>
      <c r="F825">
        <v>1</v>
      </c>
      <c r="G825">
        <v>7</v>
      </c>
      <c r="H825" t="s">
        <v>787</v>
      </c>
      <c r="I825" t="s">
        <v>196</v>
      </c>
      <c r="J825" s="10">
        <f>(C825-VLOOKUP(H825,Riders!$A$2:$E$7777,4,FALSE))/365</f>
        <v>25.909589041095892</v>
      </c>
      <c r="K825">
        <v>23</v>
      </c>
      <c r="L825">
        <v>2</v>
      </c>
      <c r="M825">
        <v>10.486000000000001</v>
      </c>
      <c r="N825" s="29">
        <f t="shared" si="12"/>
        <v>68.662979210375738</v>
      </c>
      <c r="O825">
        <v>14.154</v>
      </c>
      <c r="P825">
        <v>13.317</v>
      </c>
      <c r="Q825">
        <v>22.469000000000001</v>
      </c>
      <c r="R825">
        <v>4.5759999999999996</v>
      </c>
      <c r="S825">
        <v>2</v>
      </c>
      <c r="T825" t="s">
        <v>1162</v>
      </c>
    </row>
    <row r="826" spans="1:20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1</v>
      </c>
      <c r="G826">
        <v>8</v>
      </c>
      <c r="H826" t="s">
        <v>98</v>
      </c>
      <c r="I826" t="s">
        <v>42</v>
      </c>
      <c r="J826" s="10">
        <f>(C826-VLOOKUP(H826,Riders!$A$2:$E$7777,4,FALSE))/365</f>
        <v>21.260273972602739</v>
      </c>
      <c r="K826">
        <v>15</v>
      </c>
      <c r="L826">
        <v>1</v>
      </c>
      <c r="M826">
        <v>10.378</v>
      </c>
      <c r="N826" s="29">
        <f t="shared" si="12"/>
        <v>69.377529389092317</v>
      </c>
      <c r="O826">
        <v>11.573</v>
      </c>
      <c r="P826">
        <v>14.483000000000001</v>
      </c>
      <c r="Q826">
        <v>21.329000000000001</v>
      </c>
      <c r="R826">
        <v>3.423</v>
      </c>
      <c r="S826">
        <v>2</v>
      </c>
      <c r="T826" t="s">
        <v>1162</v>
      </c>
    </row>
    <row r="827" spans="1:20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1</v>
      </c>
      <c r="G827">
        <v>8</v>
      </c>
      <c r="H827" t="s">
        <v>181</v>
      </c>
      <c r="I827" t="s">
        <v>32</v>
      </c>
      <c r="J827" s="10">
        <f>(C827-VLOOKUP(H827,Riders!$A$2:$E$7777,4,FALSE))/365</f>
        <v>28.583561643835615</v>
      </c>
      <c r="K827">
        <v>18</v>
      </c>
      <c r="L827">
        <v>2</v>
      </c>
      <c r="M827">
        <v>10.384</v>
      </c>
      <c r="N827" s="29">
        <f t="shared" si="12"/>
        <v>69.337442218798145</v>
      </c>
      <c r="O827">
        <v>16.625</v>
      </c>
      <c r="P827">
        <v>15.742000000000001</v>
      </c>
      <c r="Q827">
        <v>21.004000000000001</v>
      </c>
      <c r="R827">
        <v>2.6309999999999998</v>
      </c>
      <c r="S827">
        <v>1</v>
      </c>
      <c r="T827" t="s">
        <v>1162</v>
      </c>
    </row>
    <row r="828" spans="1:20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1</v>
      </c>
      <c r="G828">
        <v>9</v>
      </c>
      <c r="H828" t="s">
        <v>252</v>
      </c>
      <c r="I828" t="s">
        <v>30</v>
      </c>
      <c r="J828" s="10">
        <f>(C828-VLOOKUP(H828,Riders!$A$2:$E$7777,4,FALSE))/365</f>
        <v>30.052054794520547</v>
      </c>
      <c r="K828">
        <v>8</v>
      </c>
      <c r="L828">
        <v>1</v>
      </c>
      <c r="M828">
        <v>10.465</v>
      </c>
      <c r="N828" s="29">
        <f t="shared" si="12"/>
        <v>68.800764452938367</v>
      </c>
      <c r="O828">
        <v>9</v>
      </c>
      <c r="P828">
        <v>16.826999999999899</v>
      </c>
      <c r="Q828">
        <v>29.890999999999998</v>
      </c>
      <c r="R828">
        <v>6.532</v>
      </c>
      <c r="S828">
        <v>2</v>
      </c>
      <c r="T828" t="s">
        <v>1162</v>
      </c>
    </row>
    <row r="829" spans="1:20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1</v>
      </c>
      <c r="G829">
        <v>9</v>
      </c>
      <c r="H829" t="s">
        <v>211</v>
      </c>
      <c r="I829" t="s">
        <v>40</v>
      </c>
      <c r="J829" s="10">
        <f>(C829-VLOOKUP(H829,Riders!$A$2:$E$7777,4,FALSE))/365</f>
        <v>28.684931506849313</v>
      </c>
      <c r="K829">
        <v>22</v>
      </c>
      <c r="L829">
        <v>2</v>
      </c>
      <c r="M829">
        <v>10.695</v>
      </c>
      <c r="N829" s="29">
        <f t="shared" si="12"/>
        <v>67.321178120617105</v>
      </c>
      <c r="O829">
        <v>18.073</v>
      </c>
      <c r="P829">
        <v>17.686999999999902</v>
      </c>
      <c r="Q829">
        <v>22.838999999999999</v>
      </c>
      <c r="R829">
        <v>2.5760000000000001</v>
      </c>
      <c r="S829">
        <v>1</v>
      </c>
      <c r="T829" t="s">
        <v>1162</v>
      </c>
    </row>
    <row r="830" spans="1:20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1</v>
      </c>
      <c r="G830">
        <v>10</v>
      </c>
      <c r="H830" t="s">
        <v>227</v>
      </c>
      <c r="I830" t="s">
        <v>150</v>
      </c>
      <c r="J830" s="10">
        <f>(C830-VLOOKUP(H830,Riders!$A$2:$E$7777,4,FALSE))/365</f>
        <v>21.923287671232877</v>
      </c>
      <c r="K830">
        <v>4</v>
      </c>
      <c r="L830">
        <v>1</v>
      </c>
      <c r="M830">
        <v>10.492000000000001</v>
      </c>
      <c r="N830" s="29">
        <f t="shared" si="12"/>
        <v>68.623713305375517</v>
      </c>
      <c r="O830">
        <v>4.2519999999999998</v>
      </c>
      <c r="P830">
        <v>8.7520000000000007</v>
      </c>
      <c r="Q830">
        <v>18.184000000000001</v>
      </c>
      <c r="R830">
        <v>4.7160000000000002</v>
      </c>
      <c r="S830">
        <v>2</v>
      </c>
      <c r="T830" t="s">
        <v>1162</v>
      </c>
    </row>
    <row r="831" spans="1:20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1</v>
      </c>
      <c r="G831">
        <v>10</v>
      </c>
      <c r="H831" t="s">
        <v>325</v>
      </c>
      <c r="I831" t="s">
        <v>196</v>
      </c>
      <c r="J831" s="10">
        <f>(C831-VLOOKUP(H831,Riders!$A$2:$E$7777,4,FALSE))/365</f>
        <v>26.81917808219178</v>
      </c>
      <c r="K831">
        <v>21</v>
      </c>
      <c r="L831">
        <v>2</v>
      </c>
      <c r="M831">
        <v>10.516</v>
      </c>
      <c r="N831" s="29">
        <f t="shared" si="12"/>
        <v>68.46709775580068</v>
      </c>
      <c r="O831">
        <v>7.7430000000000003</v>
      </c>
      <c r="P831">
        <v>4.4779999999999998</v>
      </c>
      <c r="Q831">
        <v>15.598000000000001</v>
      </c>
      <c r="R831">
        <v>5.56</v>
      </c>
      <c r="S831">
        <v>1</v>
      </c>
      <c r="T831" t="s">
        <v>1162</v>
      </c>
    </row>
    <row r="832" spans="1:20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1</v>
      </c>
      <c r="G832">
        <v>11</v>
      </c>
      <c r="H832" t="s">
        <v>103</v>
      </c>
      <c r="I832" t="s">
        <v>37</v>
      </c>
      <c r="J832" s="10">
        <f>(C832-VLOOKUP(H832,Riders!$A$2:$E$7777,4,FALSE))/365</f>
        <v>21.07123287671233</v>
      </c>
      <c r="K832">
        <v>13</v>
      </c>
      <c r="L832">
        <v>1</v>
      </c>
      <c r="M832">
        <v>10.336</v>
      </c>
      <c r="N832" s="29">
        <f t="shared" si="12"/>
        <v>69.659442724458202</v>
      </c>
      <c r="O832">
        <v>4.71</v>
      </c>
      <c r="P832">
        <v>8.2759999999999891</v>
      </c>
      <c r="Q832">
        <v>16.905999999999999</v>
      </c>
      <c r="R832">
        <v>4.3150000000000004</v>
      </c>
      <c r="S832">
        <v>2</v>
      </c>
      <c r="T832" t="s">
        <v>1162</v>
      </c>
    </row>
    <row r="833" spans="1:20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1</v>
      </c>
      <c r="G833">
        <v>11</v>
      </c>
      <c r="H833" t="s">
        <v>170</v>
      </c>
      <c r="I833" t="s">
        <v>40</v>
      </c>
      <c r="J833" s="10">
        <f>(C833-VLOOKUP(H833,Riders!$A$2:$E$7777,4,FALSE))/365</f>
        <v>21.282191780821918</v>
      </c>
      <c r="K833">
        <v>20</v>
      </c>
      <c r="L833">
        <v>2</v>
      </c>
      <c r="M833">
        <v>10.583</v>
      </c>
      <c r="N833" s="29">
        <f t="shared" si="12"/>
        <v>68.033638854767077</v>
      </c>
      <c r="O833">
        <v>6.7919999999999998</v>
      </c>
      <c r="P833">
        <v>5.5069999999999997</v>
      </c>
      <c r="Q833">
        <v>13.510999999999999</v>
      </c>
      <c r="R833">
        <v>4.0019999999999998</v>
      </c>
      <c r="S833">
        <v>1</v>
      </c>
      <c r="T833" t="s">
        <v>1162</v>
      </c>
    </row>
    <row r="834" spans="1:20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1</v>
      </c>
      <c r="G834">
        <v>12</v>
      </c>
      <c r="H834" t="s">
        <v>57</v>
      </c>
      <c r="I834" t="s">
        <v>35</v>
      </c>
      <c r="J834" s="10">
        <f>(C834-VLOOKUP(H834,Riders!$A$2:$E$7777,4,FALSE))/365</f>
        <v>26.205479452054796</v>
      </c>
      <c r="K834">
        <v>14</v>
      </c>
      <c r="L834">
        <v>1</v>
      </c>
      <c r="M834">
        <v>10.244999999999999</v>
      </c>
      <c r="N834" s="29">
        <f t="shared" si="12"/>
        <v>70.278184480234259</v>
      </c>
      <c r="O834">
        <v>8.3339999999999996</v>
      </c>
      <c r="P834">
        <v>14.094999999999899</v>
      </c>
      <c r="Q834">
        <v>20.992999999999999</v>
      </c>
      <c r="R834">
        <v>3.4489999999999998</v>
      </c>
      <c r="S834">
        <v>2</v>
      </c>
      <c r="T834" t="s">
        <v>1162</v>
      </c>
    </row>
    <row r="835" spans="1:20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1</v>
      </c>
      <c r="G835">
        <v>12</v>
      </c>
      <c r="H835" t="s">
        <v>126</v>
      </c>
      <c r="I835" t="s">
        <v>102</v>
      </c>
      <c r="J835" s="10">
        <f>(C835-VLOOKUP(H835,Riders!$A$2:$E$7777,4,FALSE))/365</f>
        <v>21.356164383561644</v>
      </c>
      <c r="K835">
        <v>19</v>
      </c>
      <c r="L835">
        <v>2</v>
      </c>
      <c r="M835">
        <v>10.667</v>
      </c>
      <c r="N835" s="29">
        <f t="shared" ref="N835:N898" si="13">IF(OR(M835="REL",M835="",M835="DNS",M835="DSQ"),"",3.6*200/M835)</f>
        <v>67.497890690915909</v>
      </c>
      <c r="O835">
        <v>24.617999999999999</v>
      </c>
      <c r="P835">
        <v>23.456</v>
      </c>
      <c r="Q835">
        <v>27.521999999999998</v>
      </c>
      <c r="R835">
        <v>2.0329999999999999</v>
      </c>
      <c r="S835">
        <v>1</v>
      </c>
      <c r="T835" t="s">
        <v>1162</v>
      </c>
    </row>
    <row r="836" spans="1:20">
      <c r="A836" t="s">
        <v>160</v>
      </c>
      <c r="B836">
        <v>2020</v>
      </c>
      <c r="C836" s="9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 s="10">
        <f>(C836-VLOOKUP(H836,Riders!$A$2:$E$7777,4,FALSE))/365</f>
        <v>24.536986301369861</v>
      </c>
      <c r="K836">
        <v>1</v>
      </c>
      <c r="L836">
        <v>1</v>
      </c>
      <c r="M836">
        <v>9.9670000000000005</v>
      </c>
      <c r="N836" s="29">
        <f t="shared" si="13"/>
        <v>72.238386676030899</v>
      </c>
      <c r="O836">
        <v>33.465999999999902</v>
      </c>
      <c r="P836">
        <v>33.475000000000001</v>
      </c>
      <c r="Q836">
        <v>35.881</v>
      </c>
      <c r="R836">
        <v>1.2030000000000001</v>
      </c>
      <c r="S836">
        <v>1</v>
      </c>
      <c r="T836" t="s">
        <v>1162</v>
      </c>
    </row>
    <row r="837" spans="1:20">
      <c r="A837" t="s">
        <v>160</v>
      </c>
      <c r="B837">
        <v>2020</v>
      </c>
      <c r="C837" s="9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 s="10">
        <f>(C837-VLOOKUP(H837,Riders!$A$2:$E$7777,4,FALSE))/365</f>
        <v>26.205479452054796</v>
      </c>
      <c r="K837">
        <v>14</v>
      </c>
      <c r="L837">
        <v>2</v>
      </c>
      <c r="M837">
        <v>10.635</v>
      </c>
      <c r="N837" s="29">
        <f t="shared" si="13"/>
        <v>67.700987306064889</v>
      </c>
      <c r="O837">
        <v>14.094999999999899</v>
      </c>
      <c r="P837">
        <v>14.097</v>
      </c>
      <c r="Q837">
        <v>20.905000000000001</v>
      </c>
      <c r="R837">
        <v>3.4039999999999999</v>
      </c>
      <c r="S837">
        <v>2</v>
      </c>
      <c r="T837" t="s">
        <v>1162</v>
      </c>
    </row>
    <row r="838" spans="1:20">
      <c r="A838" t="s">
        <v>160</v>
      </c>
      <c r="B838">
        <v>2020</v>
      </c>
      <c r="C838" s="9">
        <v>43856</v>
      </c>
      <c r="D838" t="s">
        <v>64</v>
      </c>
      <c r="E838" t="s">
        <v>536</v>
      </c>
      <c r="F838">
        <v>1</v>
      </c>
      <c r="G838">
        <v>2</v>
      </c>
      <c r="H838" t="s">
        <v>871</v>
      </c>
      <c r="I838" t="s">
        <v>26</v>
      </c>
      <c r="J838" s="10">
        <f>(C838-VLOOKUP(H838,Riders!$A$2:$E$7777,4,FALSE))/365</f>
        <v>32.010958904109586</v>
      </c>
      <c r="K838">
        <v>2</v>
      </c>
      <c r="L838">
        <v>1</v>
      </c>
      <c r="M838">
        <v>10.257</v>
      </c>
      <c r="N838" s="29">
        <f t="shared" si="13"/>
        <v>70.195963732085403</v>
      </c>
      <c r="O838">
        <v>21.904</v>
      </c>
      <c r="P838">
        <v>22.15</v>
      </c>
      <c r="Q838">
        <v>26.93</v>
      </c>
      <c r="R838">
        <v>2.39</v>
      </c>
      <c r="S838">
        <v>1</v>
      </c>
      <c r="T838" t="s">
        <v>1162</v>
      </c>
    </row>
    <row r="839" spans="1:20">
      <c r="A839" t="s">
        <v>160</v>
      </c>
      <c r="B839">
        <v>2020</v>
      </c>
      <c r="C839" s="9">
        <v>43856</v>
      </c>
      <c r="D839" t="s">
        <v>64</v>
      </c>
      <c r="E839" t="s">
        <v>536</v>
      </c>
      <c r="F839">
        <v>1</v>
      </c>
      <c r="G839">
        <v>2</v>
      </c>
      <c r="H839" t="s">
        <v>103</v>
      </c>
      <c r="I839" t="s">
        <v>37</v>
      </c>
      <c r="J839" s="10">
        <f>(C839-VLOOKUP(H839,Riders!$A$2:$E$7777,4,FALSE))/365</f>
        <v>21.07123287671233</v>
      </c>
      <c r="K839">
        <v>13</v>
      </c>
      <c r="L839">
        <v>2</v>
      </c>
      <c r="M839">
        <v>10.703999999999899</v>
      </c>
      <c r="N839" s="29">
        <f t="shared" si="13"/>
        <v>67.264573991032023</v>
      </c>
      <c r="O839">
        <v>8.2759999999999891</v>
      </c>
      <c r="P839">
        <v>8.1709999999999994</v>
      </c>
      <c r="Q839">
        <v>16.363</v>
      </c>
      <c r="R839">
        <v>4.0960000000000001</v>
      </c>
      <c r="S839">
        <v>2</v>
      </c>
      <c r="T839" t="s">
        <v>1162</v>
      </c>
    </row>
    <row r="840" spans="1:20">
      <c r="A840" t="s">
        <v>160</v>
      </c>
      <c r="B840">
        <v>2020</v>
      </c>
      <c r="C840" s="9">
        <v>43856</v>
      </c>
      <c r="D840" t="s">
        <v>64</v>
      </c>
      <c r="E840" t="s">
        <v>536</v>
      </c>
      <c r="F840">
        <v>1</v>
      </c>
      <c r="G840">
        <v>3</v>
      </c>
      <c r="H840" t="s">
        <v>227</v>
      </c>
      <c r="I840" t="s">
        <v>150</v>
      </c>
      <c r="J840" s="10">
        <f>(C840-VLOOKUP(H840,Riders!$A$2:$E$7777,4,FALSE))/365</f>
        <v>21.923287671232877</v>
      </c>
      <c r="K840">
        <v>4</v>
      </c>
      <c r="L840">
        <v>1</v>
      </c>
      <c r="M840">
        <v>10.391999999999999</v>
      </c>
      <c r="N840" s="29">
        <f t="shared" si="13"/>
        <v>69.284064665127019</v>
      </c>
      <c r="O840">
        <v>8.7520000000000007</v>
      </c>
      <c r="P840">
        <v>11.5849999999999</v>
      </c>
      <c r="Q840">
        <v>20.248999999999999</v>
      </c>
      <c r="R840">
        <v>4.3319999999999999</v>
      </c>
      <c r="S840">
        <v>1</v>
      </c>
      <c r="T840" t="s">
        <v>1162</v>
      </c>
    </row>
    <row r="841" spans="1:20">
      <c r="A841" t="s">
        <v>160</v>
      </c>
      <c r="B841">
        <v>2020</v>
      </c>
      <c r="C841" s="9">
        <v>43856</v>
      </c>
      <c r="D841" t="s">
        <v>64</v>
      </c>
      <c r="E841" t="s">
        <v>536</v>
      </c>
      <c r="F841">
        <v>1</v>
      </c>
      <c r="G841">
        <v>3</v>
      </c>
      <c r="H841" t="s">
        <v>132</v>
      </c>
      <c r="I841" t="s">
        <v>214</v>
      </c>
      <c r="J841" s="10">
        <f>(C841-VLOOKUP(H841,Riders!$A$2:$E$7777,4,FALSE))/365</f>
        <v>20.279452054794522</v>
      </c>
      <c r="K841">
        <v>9</v>
      </c>
      <c r="L841">
        <v>2</v>
      </c>
      <c r="M841">
        <v>10.436999999999999</v>
      </c>
      <c r="N841" s="29">
        <f t="shared" si="13"/>
        <v>68.985340615119284</v>
      </c>
      <c r="O841">
        <v>6.6660000000000004</v>
      </c>
      <c r="P841">
        <v>4.9039999999999999</v>
      </c>
      <c r="Q841">
        <v>15.5</v>
      </c>
      <c r="R841">
        <v>5.298</v>
      </c>
      <c r="S841">
        <v>2</v>
      </c>
      <c r="T841" t="s">
        <v>1162</v>
      </c>
    </row>
    <row r="842" spans="1:20">
      <c r="A842" t="s">
        <v>160</v>
      </c>
      <c r="B842">
        <v>2020</v>
      </c>
      <c r="C842" s="9">
        <v>43856</v>
      </c>
      <c r="D842" t="s">
        <v>64</v>
      </c>
      <c r="E842" t="s">
        <v>536</v>
      </c>
      <c r="F842">
        <v>1</v>
      </c>
      <c r="G842">
        <v>4</v>
      </c>
      <c r="H842" t="s">
        <v>252</v>
      </c>
      <c r="I842" t="s">
        <v>30</v>
      </c>
      <c r="J842" s="10">
        <f>(C842-VLOOKUP(H842,Riders!$A$2:$E$7777,4,FALSE))/365</f>
        <v>30.052054794520547</v>
      </c>
      <c r="K842">
        <v>8</v>
      </c>
      <c r="L842">
        <v>1</v>
      </c>
      <c r="M842">
        <v>10.436999999999999</v>
      </c>
      <c r="N842" s="29">
        <f t="shared" si="13"/>
        <v>68.985340615119284</v>
      </c>
      <c r="O842">
        <v>16.826999999999899</v>
      </c>
      <c r="P842">
        <v>20.545999999999999</v>
      </c>
      <c r="Q842">
        <v>32.134</v>
      </c>
      <c r="R842">
        <v>5.7939999999999996</v>
      </c>
      <c r="S842">
        <v>1</v>
      </c>
      <c r="T842" t="s">
        <v>1162</v>
      </c>
    </row>
    <row r="843" spans="1:20">
      <c r="A843" t="s">
        <v>160</v>
      </c>
      <c r="B843">
        <v>2020</v>
      </c>
      <c r="C843" s="9">
        <v>43856</v>
      </c>
      <c r="D843" t="s">
        <v>64</v>
      </c>
      <c r="E843" t="s">
        <v>536</v>
      </c>
      <c r="F843">
        <v>1</v>
      </c>
      <c r="G843">
        <v>4</v>
      </c>
      <c r="H843" t="s">
        <v>29</v>
      </c>
      <c r="I843" t="s">
        <v>30</v>
      </c>
      <c r="J843" s="10">
        <f>(C843-VLOOKUP(H843,Riders!$A$2:$E$7777,4,FALSE))/365</f>
        <v>23.923287671232877</v>
      </c>
      <c r="K843">
        <v>10</v>
      </c>
      <c r="L843">
        <v>2</v>
      </c>
      <c r="M843">
        <v>10.453999999999899</v>
      </c>
      <c r="N843" s="29">
        <f t="shared" si="13"/>
        <v>68.873158599579767</v>
      </c>
      <c r="O843">
        <v>13.928999999999901</v>
      </c>
      <c r="P843">
        <v>13.218999999999999</v>
      </c>
      <c r="Q843">
        <v>23.126999999999999</v>
      </c>
      <c r="R843">
        <v>4.9539999999999997</v>
      </c>
      <c r="S843">
        <v>2</v>
      </c>
      <c r="T843" t="s">
        <v>1162</v>
      </c>
    </row>
    <row r="844" spans="1:20">
      <c r="A844" t="s">
        <v>160</v>
      </c>
      <c r="B844">
        <v>2020</v>
      </c>
      <c r="C844" s="9">
        <v>43856</v>
      </c>
      <c r="D844" t="s">
        <v>64</v>
      </c>
      <c r="E844" t="s">
        <v>536</v>
      </c>
      <c r="F844">
        <v>1</v>
      </c>
      <c r="G844">
        <v>5</v>
      </c>
      <c r="H844" t="s">
        <v>94</v>
      </c>
      <c r="I844" t="s">
        <v>26</v>
      </c>
      <c r="J844" s="10">
        <f>(C844-VLOOKUP(H844,Riders!$A$2:$E$7777,4,FALSE))/365</f>
        <v>21.027397260273972</v>
      </c>
      <c r="K844">
        <v>3</v>
      </c>
      <c r="L844">
        <v>1</v>
      </c>
      <c r="M844">
        <v>10.23</v>
      </c>
      <c r="N844" s="29">
        <f t="shared" si="13"/>
        <v>70.381231671554247</v>
      </c>
      <c r="O844">
        <v>28.913</v>
      </c>
      <c r="P844">
        <v>29.064999999999898</v>
      </c>
      <c r="Q844">
        <v>34.012999999999998</v>
      </c>
      <c r="R844">
        <v>2.4740000000000002</v>
      </c>
      <c r="S844">
        <v>1</v>
      </c>
      <c r="T844" t="s">
        <v>1162</v>
      </c>
    </row>
    <row r="845" spans="1:20">
      <c r="A845" t="s">
        <v>160</v>
      </c>
      <c r="B845">
        <v>2020</v>
      </c>
      <c r="C845" s="9">
        <v>43856</v>
      </c>
      <c r="D845" t="s">
        <v>64</v>
      </c>
      <c r="E845" t="s">
        <v>536</v>
      </c>
      <c r="F845">
        <v>1</v>
      </c>
      <c r="G845">
        <v>5</v>
      </c>
      <c r="H845" t="s">
        <v>98</v>
      </c>
      <c r="I845" t="s">
        <v>42</v>
      </c>
      <c r="J845" s="10">
        <f>(C845-VLOOKUP(H845,Riders!$A$2:$E$7777,4,FALSE))/365</f>
        <v>21.260273972602739</v>
      </c>
      <c r="K845">
        <v>15</v>
      </c>
      <c r="L845">
        <v>2</v>
      </c>
      <c r="M845">
        <v>10.268000000000001</v>
      </c>
      <c r="N845" s="29">
        <f t="shared" si="13"/>
        <v>70.120763537202961</v>
      </c>
      <c r="O845">
        <v>14.483000000000001</v>
      </c>
      <c r="P845">
        <v>14.4519999999999</v>
      </c>
      <c r="Q845">
        <v>21.15</v>
      </c>
      <c r="R845">
        <v>3.3490000000000002</v>
      </c>
      <c r="S845">
        <v>2</v>
      </c>
      <c r="T845" t="s">
        <v>1162</v>
      </c>
    </row>
    <row r="846" spans="1:20">
      <c r="A846" t="s">
        <v>160</v>
      </c>
      <c r="B846">
        <v>2020</v>
      </c>
      <c r="C846" s="9">
        <v>43856</v>
      </c>
      <c r="D846" t="s">
        <v>64</v>
      </c>
      <c r="E846" t="s">
        <v>536</v>
      </c>
      <c r="F846">
        <v>1</v>
      </c>
      <c r="G846">
        <v>6</v>
      </c>
      <c r="H846" t="s">
        <v>141</v>
      </c>
      <c r="I846" t="s">
        <v>93</v>
      </c>
      <c r="J846" s="10">
        <f>(C846-VLOOKUP(H846,Riders!$A$2:$E$7777,4,FALSE))/365</f>
        <v>24.816438356164383</v>
      </c>
      <c r="K846">
        <v>7</v>
      </c>
      <c r="L846">
        <v>1</v>
      </c>
      <c r="M846">
        <v>10.409000000000001</v>
      </c>
      <c r="N846" s="29">
        <f t="shared" si="13"/>
        <v>69.170909789605147</v>
      </c>
      <c r="O846">
        <v>23.05</v>
      </c>
      <c r="P846">
        <v>24.058</v>
      </c>
      <c r="Q846">
        <v>28.8</v>
      </c>
      <c r="R846">
        <v>2.371</v>
      </c>
      <c r="S846">
        <v>1</v>
      </c>
      <c r="T846" t="s">
        <v>1162</v>
      </c>
    </row>
    <row r="847" spans="1:20">
      <c r="A847" t="s">
        <v>160</v>
      </c>
      <c r="B847">
        <v>2020</v>
      </c>
      <c r="C847" s="9">
        <v>43856</v>
      </c>
      <c r="D847" t="s">
        <v>64</v>
      </c>
      <c r="E847" t="s">
        <v>536</v>
      </c>
      <c r="F847">
        <v>1</v>
      </c>
      <c r="G847">
        <v>6</v>
      </c>
      <c r="H847" t="s">
        <v>136</v>
      </c>
      <c r="I847" t="s">
        <v>102</v>
      </c>
      <c r="J847" s="10">
        <f>(C847-VLOOKUP(H847,Riders!$A$2:$E$7777,4,FALSE))/365</f>
        <v>26.093150684931508</v>
      </c>
      <c r="K847">
        <v>16</v>
      </c>
      <c r="L847">
        <v>2</v>
      </c>
      <c r="M847">
        <v>10.553000000000001</v>
      </c>
      <c r="N847" s="29">
        <f t="shared" si="13"/>
        <v>68.227044442338666</v>
      </c>
      <c r="O847">
        <v>21.045999999999999</v>
      </c>
      <c r="P847">
        <v>18.199000000000002</v>
      </c>
      <c r="Q847">
        <v>27.841000000000001</v>
      </c>
      <c r="R847">
        <v>4.8209999999999997</v>
      </c>
      <c r="S847">
        <v>2</v>
      </c>
      <c r="T847" t="s">
        <v>1162</v>
      </c>
    </row>
    <row r="848" spans="1:20">
      <c r="A848" t="s">
        <v>160</v>
      </c>
      <c r="B848">
        <v>2020</v>
      </c>
      <c r="C848" s="9">
        <v>43856</v>
      </c>
      <c r="D848" t="s">
        <v>64</v>
      </c>
      <c r="E848" t="s">
        <v>536</v>
      </c>
      <c r="F848">
        <v>1</v>
      </c>
      <c r="G848">
        <v>7</v>
      </c>
      <c r="H848" t="s">
        <v>203</v>
      </c>
      <c r="I848" t="s">
        <v>100</v>
      </c>
      <c r="J848" s="10">
        <f>(C848-VLOOKUP(H848,Riders!$A$2:$E$7777,4,FALSE))/365</f>
        <v>20.895890410958906</v>
      </c>
      <c r="K848">
        <v>5</v>
      </c>
      <c r="L848">
        <v>1</v>
      </c>
      <c r="M848">
        <v>10.036</v>
      </c>
      <c r="N848" s="29">
        <f t="shared" si="13"/>
        <v>71.741729772817862</v>
      </c>
      <c r="O848">
        <v>29.177</v>
      </c>
      <c r="P848">
        <v>29.745000000000001</v>
      </c>
      <c r="Q848">
        <v>36.009</v>
      </c>
      <c r="R848">
        <v>3.1320000000000001</v>
      </c>
      <c r="S848">
        <v>1</v>
      </c>
      <c r="T848" t="s">
        <v>1162</v>
      </c>
    </row>
    <row r="849" spans="1:20">
      <c r="A849" t="s">
        <v>160</v>
      </c>
      <c r="B849">
        <v>2020</v>
      </c>
      <c r="C849" s="9">
        <v>43856</v>
      </c>
      <c r="D849" t="s">
        <v>64</v>
      </c>
      <c r="E849" t="s">
        <v>536</v>
      </c>
      <c r="F849">
        <v>1</v>
      </c>
      <c r="G849">
        <v>7</v>
      </c>
      <c r="H849" t="s">
        <v>172</v>
      </c>
      <c r="I849" t="s">
        <v>35</v>
      </c>
      <c r="J849" s="10">
        <f>(C849-VLOOKUP(H849,Riders!$A$2:$E$7777,4,FALSE))/365</f>
        <v>29.715068493150685</v>
      </c>
      <c r="K849">
        <v>12</v>
      </c>
      <c r="L849">
        <v>2</v>
      </c>
      <c r="M849">
        <v>10.09</v>
      </c>
      <c r="N849" s="29">
        <f t="shared" si="13"/>
        <v>71.357779980178393</v>
      </c>
      <c r="O849">
        <v>13.228999999999999</v>
      </c>
      <c r="P849">
        <v>12.983000000000001</v>
      </c>
      <c r="Q849">
        <v>25.555</v>
      </c>
      <c r="R849">
        <v>6.2859999999999996</v>
      </c>
      <c r="S849">
        <v>2</v>
      </c>
      <c r="T849" t="s">
        <v>1162</v>
      </c>
    </row>
    <row r="850" spans="1:20">
      <c r="A850" t="s">
        <v>160</v>
      </c>
      <c r="B850">
        <v>2020</v>
      </c>
      <c r="C850" s="9">
        <v>43856</v>
      </c>
      <c r="D850" t="s">
        <v>64</v>
      </c>
      <c r="E850" t="s">
        <v>536</v>
      </c>
      <c r="F850">
        <v>1</v>
      </c>
      <c r="G850">
        <v>8</v>
      </c>
      <c r="H850" t="s">
        <v>199</v>
      </c>
      <c r="I850" t="s">
        <v>37</v>
      </c>
      <c r="J850" s="10">
        <f>(C850-VLOOKUP(H850,Riders!$A$2:$E$7777,4,FALSE))/365</f>
        <v>25.241095890410961</v>
      </c>
      <c r="K850">
        <v>6</v>
      </c>
      <c r="L850">
        <v>1</v>
      </c>
      <c r="M850">
        <v>10.327</v>
      </c>
      <c r="N850" s="29">
        <f t="shared" si="13"/>
        <v>69.720151060327296</v>
      </c>
      <c r="O850">
        <v>25.344000000000001</v>
      </c>
      <c r="P850">
        <v>25.799999999999901</v>
      </c>
      <c r="Q850">
        <v>30.745999999999999</v>
      </c>
      <c r="R850">
        <v>2.4729999999999999</v>
      </c>
      <c r="S850">
        <v>1</v>
      </c>
      <c r="T850" t="s">
        <v>1162</v>
      </c>
    </row>
    <row r="851" spans="1:20">
      <c r="A851" t="s">
        <v>160</v>
      </c>
      <c r="B851">
        <v>2020</v>
      </c>
      <c r="C851" s="9">
        <v>43856</v>
      </c>
      <c r="D851" t="s">
        <v>64</v>
      </c>
      <c r="E851" t="s">
        <v>536</v>
      </c>
      <c r="F851">
        <v>1</v>
      </c>
      <c r="G851">
        <v>8</v>
      </c>
      <c r="H851" t="s">
        <v>169</v>
      </c>
      <c r="I851" t="s">
        <v>80</v>
      </c>
      <c r="J851" s="10">
        <f>(C851-VLOOKUP(H851,Riders!$A$2:$E$7777,4,FALSE))/365</f>
        <v>29.586301369863012</v>
      </c>
      <c r="K851">
        <v>11</v>
      </c>
      <c r="L851">
        <v>2</v>
      </c>
      <c r="M851">
        <v>10.356999999999999</v>
      </c>
      <c r="N851" s="29">
        <f t="shared" si="13"/>
        <v>69.518200251037953</v>
      </c>
      <c r="O851">
        <v>18.460999999999999</v>
      </c>
      <c r="P851">
        <v>18.280999999999999</v>
      </c>
      <c r="Q851">
        <v>23.327000000000002</v>
      </c>
      <c r="R851">
        <v>2.5230000000000001</v>
      </c>
      <c r="S851">
        <v>2</v>
      </c>
      <c r="T851" t="s">
        <v>1162</v>
      </c>
    </row>
    <row r="852" spans="1:20">
      <c r="A852" t="s">
        <v>160</v>
      </c>
      <c r="B852">
        <v>2020</v>
      </c>
      <c r="C852" s="9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 s="10">
        <f>(C852-VLOOKUP(H852,Riders!$A$2:$E$7777,4,FALSE))/365</f>
        <v>24.536986301369861</v>
      </c>
      <c r="K852">
        <v>1</v>
      </c>
      <c r="L852">
        <v>1</v>
      </c>
      <c r="M852">
        <v>10.335000000000001</v>
      </c>
      <c r="N852" s="29">
        <f t="shared" si="13"/>
        <v>69.666182873730037</v>
      </c>
      <c r="O852">
        <v>33.475000000000001</v>
      </c>
      <c r="P852">
        <v>33.583999999999897</v>
      </c>
      <c r="Q852">
        <v>35.975999999999999</v>
      </c>
      <c r="R852">
        <v>1.196</v>
      </c>
      <c r="S852">
        <v>1</v>
      </c>
      <c r="T852" t="s">
        <v>1162</v>
      </c>
    </row>
    <row r="853" spans="1:20">
      <c r="A853" t="s">
        <v>160</v>
      </c>
      <c r="B853">
        <v>2020</v>
      </c>
      <c r="C853" s="9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 s="10">
        <f>(C853-VLOOKUP(H853,Riders!$A$2:$E$7777,4,FALSE))/365</f>
        <v>25.241095890410961</v>
      </c>
      <c r="K853">
        <v>6</v>
      </c>
      <c r="L853">
        <v>2</v>
      </c>
      <c r="M853">
        <v>10.448</v>
      </c>
      <c r="N853" s="29">
        <f t="shared" si="13"/>
        <v>68.912710566615615</v>
      </c>
      <c r="O853">
        <v>25.799999999999901</v>
      </c>
      <c r="P853">
        <v>25.567999999999898</v>
      </c>
      <c r="Q853">
        <v>30.347999999999999</v>
      </c>
      <c r="R853">
        <v>2.39</v>
      </c>
      <c r="S853">
        <v>2</v>
      </c>
      <c r="T853" t="s">
        <v>1162</v>
      </c>
    </row>
    <row r="854" spans="1:20">
      <c r="A854" t="s">
        <v>160</v>
      </c>
      <c r="B854">
        <v>2020</v>
      </c>
      <c r="C854" s="9">
        <v>43856</v>
      </c>
      <c r="D854" t="s">
        <v>64</v>
      </c>
      <c r="E854" t="s">
        <v>537</v>
      </c>
      <c r="F854">
        <v>1</v>
      </c>
      <c r="G854">
        <v>2</v>
      </c>
      <c r="H854" t="s">
        <v>871</v>
      </c>
      <c r="I854" t="s">
        <v>26</v>
      </c>
      <c r="J854" s="10">
        <f>(C854-VLOOKUP(H854,Riders!$A$2:$E$7777,4,FALSE))/365</f>
        <v>32.010958904109586</v>
      </c>
      <c r="K854">
        <v>2</v>
      </c>
      <c r="L854">
        <v>1</v>
      </c>
      <c r="M854">
        <v>10.297000000000001</v>
      </c>
      <c r="N854" s="29">
        <f t="shared" si="13"/>
        <v>69.923278624842183</v>
      </c>
      <c r="O854">
        <v>22.15</v>
      </c>
      <c r="P854">
        <v>23.867999999999999</v>
      </c>
      <c r="Q854">
        <v>28.416</v>
      </c>
      <c r="R854">
        <v>2.274</v>
      </c>
      <c r="S854">
        <v>2</v>
      </c>
      <c r="T854" t="s">
        <v>1162</v>
      </c>
    </row>
    <row r="855" spans="1:20">
      <c r="A855" t="s">
        <v>160</v>
      </c>
      <c r="B855">
        <v>2020</v>
      </c>
      <c r="C855" s="9">
        <v>43856</v>
      </c>
      <c r="D855" t="s">
        <v>64</v>
      </c>
      <c r="E855" t="s">
        <v>537</v>
      </c>
      <c r="F855">
        <v>1</v>
      </c>
      <c r="G855">
        <v>2</v>
      </c>
      <c r="H855" t="s">
        <v>203</v>
      </c>
      <c r="I855" t="s">
        <v>100</v>
      </c>
      <c r="J855" s="10">
        <f>(C855-VLOOKUP(H855,Riders!$A$2:$E$7777,4,FALSE))/365</f>
        <v>20.895890410958906</v>
      </c>
      <c r="K855">
        <v>5</v>
      </c>
      <c r="L855">
        <v>2</v>
      </c>
      <c r="M855">
        <v>10.359</v>
      </c>
      <c r="N855" s="29">
        <f t="shared" si="13"/>
        <v>69.504778453518682</v>
      </c>
      <c r="O855">
        <v>29.745000000000001</v>
      </c>
      <c r="P855">
        <v>27.731000000000002</v>
      </c>
      <c r="Q855">
        <v>33.459000000000003</v>
      </c>
      <c r="R855">
        <v>2.8639999999999999</v>
      </c>
      <c r="S855">
        <v>1</v>
      </c>
      <c r="T855" t="s">
        <v>1162</v>
      </c>
    </row>
    <row r="856" spans="1:20">
      <c r="A856" t="s">
        <v>160</v>
      </c>
      <c r="B856">
        <v>2020</v>
      </c>
      <c r="C856" s="9">
        <v>43856</v>
      </c>
      <c r="D856" t="s">
        <v>64</v>
      </c>
      <c r="E856" t="s">
        <v>537</v>
      </c>
      <c r="F856">
        <v>1</v>
      </c>
      <c r="G856">
        <v>3</v>
      </c>
      <c r="H856" t="s">
        <v>227</v>
      </c>
      <c r="I856" t="s">
        <v>150</v>
      </c>
      <c r="J856" s="10">
        <f>(C856-VLOOKUP(H856,Riders!$A$2:$E$7777,4,FALSE))/365</f>
        <v>21.923287671232877</v>
      </c>
      <c r="K856">
        <v>4</v>
      </c>
      <c r="L856">
        <v>1</v>
      </c>
      <c r="M856">
        <v>10.464</v>
      </c>
      <c r="N856" s="29">
        <f t="shared" si="13"/>
        <v>68.807339449541288</v>
      </c>
      <c r="O856">
        <v>11.5849999999999</v>
      </c>
      <c r="P856">
        <v>18.979999999999901</v>
      </c>
      <c r="Q856">
        <v>26.015999999999998</v>
      </c>
      <c r="R856">
        <v>3.5179999999999998</v>
      </c>
      <c r="S856">
        <v>2</v>
      </c>
      <c r="T856" t="s">
        <v>1162</v>
      </c>
    </row>
    <row r="857" spans="1:20">
      <c r="A857" t="s">
        <v>160</v>
      </c>
      <c r="B857">
        <v>2020</v>
      </c>
      <c r="C857" s="9">
        <v>43856</v>
      </c>
      <c r="D857" t="s">
        <v>64</v>
      </c>
      <c r="E857" t="s">
        <v>537</v>
      </c>
      <c r="F857">
        <v>1</v>
      </c>
      <c r="G857">
        <v>3</v>
      </c>
      <c r="H857" t="s">
        <v>141</v>
      </c>
      <c r="I857" t="s">
        <v>93</v>
      </c>
      <c r="J857" s="10">
        <f>(C857-VLOOKUP(H857,Riders!$A$2:$E$7777,4,FALSE))/365</f>
        <v>24.816438356164383</v>
      </c>
      <c r="K857">
        <v>7</v>
      </c>
      <c r="L857">
        <v>2</v>
      </c>
      <c r="M857">
        <v>10.544</v>
      </c>
      <c r="N857" s="29">
        <f t="shared" si="13"/>
        <v>68.285280728376321</v>
      </c>
      <c r="O857">
        <v>24.058</v>
      </c>
      <c r="P857">
        <v>24.17</v>
      </c>
      <c r="Q857">
        <v>28.552</v>
      </c>
      <c r="R857">
        <v>2.1909999999999998</v>
      </c>
      <c r="S857">
        <v>1</v>
      </c>
      <c r="T857" t="s">
        <v>1162</v>
      </c>
    </row>
    <row r="858" spans="1:20">
      <c r="A858" t="s">
        <v>160</v>
      </c>
      <c r="B858">
        <v>2020</v>
      </c>
      <c r="C858" s="9">
        <v>43856</v>
      </c>
      <c r="D858" t="s">
        <v>64</v>
      </c>
      <c r="E858" t="s">
        <v>537</v>
      </c>
      <c r="F858">
        <v>1</v>
      </c>
      <c r="G858">
        <v>4</v>
      </c>
      <c r="H858" t="s">
        <v>94</v>
      </c>
      <c r="I858" t="s">
        <v>26</v>
      </c>
      <c r="J858" s="10">
        <f>(C858-VLOOKUP(H858,Riders!$A$2:$E$7777,4,FALSE))/365</f>
        <v>21.027397260273972</v>
      </c>
      <c r="K858">
        <v>3</v>
      </c>
      <c r="L858">
        <v>2</v>
      </c>
      <c r="M858">
        <v>10.821</v>
      </c>
      <c r="N858" s="29">
        <f t="shared" si="13"/>
        <v>66.537288605489323</v>
      </c>
      <c r="O858">
        <v>29.064999999999898</v>
      </c>
      <c r="P858">
        <v>27.859000000000002</v>
      </c>
      <c r="Q858">
        <v>32.401000000000003</v>
      </c>
      <c r="R858">
        <v>2.2709999999999999</v>
      </c>
      <c r="S858">
        <v>1</v>
      </c>
      <c r="T858" t="s">
        <v>1162</v>
      </c>
    </row>
    <row r="859" spans="1:20">
      <c r="A859" t="s">
        <v>160</v>
      </c>
      <c r="B859">
        <v>2020</v>
      </c>
      <c r="C859" s="9">
        <v>43856</v>
      </c>
      <c r="D859" t="s">
        <v>64</v>
      </c>
      <c r="E859" t="s">
        <v>537</v>
      </c>
      <c r="F859">
        <v>1</v>
      </c>
      <c r="G859">
        <v>4</v>
      </c>
      <c r="H859" t="s">
        <v>252</v>
      </c>
      <c r="I859" t="s">
        <v>30</v>
      </c>
      <c r="J859" s="10">
        <f>(C859-VLOOKUP(H859,Riders!$A$2:$E$7777,4,FALSE))/365</f>
        <v>30.052054794520547</v>
      </c>
      <c r="K859">
        <v>8</v>
      </c>
      <c r="L859">
        <v>1</v>
      </c>
      <c r="M859">
        <v>10.25</v>
      </c>
      <c r="N859" s="29">
        <f t="shared" si="13"/>
        <v>70.243902439024396</v>
      </c>
      <c r="O859">
        <v>20.545999999999999</v>
      </c>
      <c r="P859">
        <v>26.539000000000001</v>
      </c>
      <c r="Q859">
        <v>34.637</v>
      </c>
      <c r="R859">
        <v>4.0490000000000004</v>
      </c>
      <c r="S859">
        <v>1</v>
      </c>
      <c r="T859" t="s">
        <v>1162</v>
      </c>
    </row>
    <row r="860" spans="1:20">
      <c r="A860" t="s">
        <v>160</v>
      </c>
      <c r="B860">
        <v>2020</v>
      </c>
      <c r="C860" s="9">
        <v>43856</v>
      </c>
      <c r="D860" t="s">
        <v>64</v>
      </c>
      <c r="E860" t="s">
        <v>537</v>
      </c>
      <c r="F860">
        <v>2</v>
      </c>
      <c r="G860">
        <v>1</v>
      </c>
      <c r="H860" t="s">
        <v>200</v>
      </c>
      <c r="I860" t="s">
        <v>44</v>
      </c>
      <c r="J860" s="10">
        <f>(C860-VLOOKUP(H860,Riders!$A$2:$E$7777,4,FALSE))/365</f>
        <v>24.536986301369861</v>
      </c>
      <c r="K860">
        <v>1</v>
      </c>
      <c r="L860">
        <v>1</v>
      </c>
      <c r="M860">
        <v>10.797000000000001</v>
      </c>
      <c r="N860" s="29">
        <f t="shared" si="13"/>
        <v>66.685190330647401</v>
      </c>
      <c r="O860">
        <v>33.583999999999897</v>
      </c>
      <c r="P860">
        <v>33.613999999999997</v>
      </c>
      <c r="Q860">
        <v>35.973999999999997</v>
      </c>
      <c r="R860">
        <v>1.18</v>
      </c>
      <c r="S860">
        <v>1</v>
      </c>
      <c r="T860" t="s">
        <v>1162</v>
      </c>
    </row>
    <row r="861" spans="1:20">
      <c r="A861" t="s">
        <v>160</v>
      </c>
      <c r="B861">
        <v>2020</v>
      </c>
      <c r="C861" s="9">
        <v>43856</v>
      </c>
      <c r="D861" t="s">
        <v>64</v>
      </c>
      <c r="E861" t="s">
        <v>537</v>
      </c>
      <c r="F861">
        <v>2</v>
      </c>
      <c r="G861">
        <v>1</v>
      </c>
      <c r="H861" t="s">
        <v>199</v>
      </c>
      <c r="I861" t="s">
        <v>37</v>
      </c>
      <c r="J861" s="10">
        <f>(C861-VLOOKUP(H861,Riders!$A$2:$E$7777,4,FALSE))/365</f>
        <v>25.241095890410961</v>
      </c>
      <c r="K861">
        <v>6</v>
      </c>
      <c r="L861">
        <v>2</v>
      </c>
      <c r="M861">
        <v>13.496</v>
      </c>
      <c r="N861" s="29">
        <f t="shared" si="13"/>
        <v>53.349140486069942</v>
      </c>
      <c r="O861">
        <v>25.567999999999898</v>
      </c>
      <c r="P861">
        <v>25.329000000000001</v>
      </c>
      <c r="Q861">
        <v>29.931000000000001</v>
      </c>
      <c r="R861">
        <v>2.3010000000000002</v>
      </c>
      <c r="S861">
        <v>2</v>
      </c>
      <c r="T861" t="s">
        <v>1162</v>
      </c>
    </row>
    <row r="862" spans="1:20">
      <c r="A862" t="s">
        <v>160</v>
      </c>
      <c r="B862">
        <v>2020</v>
      </c>
      <c r="C862" s="9">
        <v>43856</v>
      </c>
      <c r="D862" t="s">
        <v>64</v>
      </c>
      <c r="E862" t="s">
        <v>537</v>
      </c>
      <c r="F862">
        <v>2</v>
      </c>
      <c r="G862">
        <v>2</v>
      </c>
      <c r="H862" t="s">
        <v>871</v>
      </c>
      <c r="I862" t="s">
        <v>26</v>
      </c>
      <c r="J862" s="10">
        <f>(C862-VLOOKUP(H862,Riders!$A$2:$E$7777,4,FALSE))/365</f>
        <v>32.010958904109586</v>
      </c>
      <c r="K862">
        <v>2</v>
      </c>
      <c r="L862">
        <v>1</v>
      </c>
      <c r="M862">
        <v>10.038</v>
      </c>
      <c r="N862" s="29">
        <f t="shared" si="13"/>
        <v>71.727435744172141</v>
      </c>
      <c r="O862">
        <v>23.867999999999999</v>
      </c>
      <c r="P862">
        <v>25.1</v>
      </c>
      <c r="Q862">
        <v>29.456</v>
      </c>
      <c r="R862">
        <v>2.1779999999999999</v>
      </c>
      <c r="S862">
        <v>2</v>
      </c>
      <c r="T862" t="s">
        <v>1162</v>
      </c>
    </row>
    <row r="863" spans="1:20">
      <c r="A863" t="s">
        <v>160</v>
      </c>
      <c r="B863">
        <v>2020</v>
      </c>
      <c r="C863" s="9">
        <v>43856</v>
      </c>
      <c r="D863" t="s">
        <v>64</v>
      </c>
      <c r="E863" t="s">
        <v>537</v>
      </c>
      <c r="F863">
        <v>2</v>
      </c>
      <c r="G863">
        <v>2</v>
      </c>
      <c r="H863" t="s">
        <v>203</v>
      </c>
      <c r="I863" t="s">
        <v>100</v>
      </c>
      <c r="J863" s="10">
        <f>(C863-VLOOKUP(H863,Riders!$A$2:$E$7777,4,FALSE))/365</f>
        <v>20.895890410958906</v>
      </c>
      <c r="K863">
        <v>5</v>
      </c>
      <c r="L863">
        <v>2</v>
      </c>
      <c r="M863">
        <v>11.635999999999999</v>
      </c>
      <c r="N863" s="29">
        <f t="shared" si="13"/>
        <v>61.876933654176696</v>
      </c>
      <c r="O863">
        <v>27.731000000000002</v>
      </c>
      <c r="P863">
        <v>26.472999999999999</v>
      </c>
      <c r="Q863">
        <v>31.809000000000001</v>
      </c>
      <c r="R863">
        <v>2.6680000000000001</v>
      </c>
      <c r="S863">
        <v>1</v>
      </c>
      <c r="T863" t="s">
        <v>1162</v>
      </c>
    </row>
    <row r="864" spans="1:20">
      <c r="A864" t="s">
        <v>160</v>
      </c>
      <c r="B864">
        <v>2020</v>
      </c>
      <c r="C864" s="9">
        <v>43856</v>
      </c>
      <c r="D864" t="s">
        <v>64</v>
      </c>
      <c r="E864" t="s">
        <v>537</v>
      </c>
      <c r="F864">
        <v>2</v>
      </c>
      <c r="G864">
        <v>3</v>
      </c>
      <c r="H864" t="s">
        <v>227</v>
      </c>
      <c r="I864" t="s">
        <v>150</v>
      </c>
      <c r="J864" s="10">
        <f>(C864-VLOOKUP(H864,Riders!$A$2:$E$7777,4,FALSE))/365</f>
        <v>21.923287671232877</v>
      </c>
      <c r="K864">
        <v>4</v>
      </c>
      <c r="L864">
        <v>1</v>
      </c>
      <c r="M864">
        <v>10.641</v>
      </c>
      <c r="N864" s="29">
        <f t="shared" si="13"/>
        <v>67.662813645334083</v>
      </c>
      <c r="O864">
        <v>18.979999999999901</v>
      </c>
      <c r="P864">
        <v>21.518999999999998</v>
      </c>
      <c r="Q864">
        <v>27.920999999999999</v>
      </c>
      <c r="R864">
        <v>3.2010000000000001</v>
      </c>
      <c r="S864">
        <v>2</v>
      </c>
      <c r="T864" t="s">
        <v>1162</v>
      </c>
    </row>
    <row r="865" spans="1:20">
      <c r="A865" t="s">
        <v>160</v>
      </c>
      <c r="B865">
        <v>2020</v>
      </c>
      <c r="C865" s="9">
        <v>43856</v>
      </c>
      <c r="D865" t="s">
        <v>64</v>
      </c>
      <c r="E865" t="s">
        <v>537</v>
      </c>
      <c r="F865">
        <v>2</v>
      </c>
      <c r="G865">
        <v>3</v>
      </c>
      <c r="H865" t="s">
        <v>141</v>
      </c>
      <c r="I865" t="s">
        <v>93</v>
      </c>
      <c r="J865" s="10">
        <f>(C865-VLOOKUP(H865,Riders!$A$2:$E$7777,4,FALSE))/365</f>
        <v>24.816438356164383</v>
      </c>
      <c r="K865">
        <v>7</v>
      </c>
      <c r="L865">
        <v>2</v>
      </c>
      <c r="M865">
        <v>10.69</v>
      </c>
      <c r="N865" s="29">
        <f t="shared" si="13"/>
        <v>67.352666043030879</v>
      </c>
      <c r="O865">
        <v>24.17</v>
      </c>
      <c r="P865">
        <v>23.576999999999899</v>
      </c>
      <c r="Q865">
        <v>27.812999999999999</v>
      </c>
      <c r="R865">
        <v>2.1179999999999999</v>
      </c>
      <c r="S865">
        <v>1</v>
      </c>
      <c r="T865" t="s">
        <v>1162</v>
      </c>
    </row>
    <row r="866" spans="1:20">
      <c r="A866" t="s">
        <v>160</v>
      </c>
      <c r="B866">
        <v>2020</v>
      </c>
      <c r="C866" s="9">
        <v>43856</v>
      </c>
      <c r="D866" t="s">
        <v>64</v>
      </c>
      <c r="E866" t="s">
        <v>537</v>
      </c>
      <c r="F866">
        <v>2</v>
      </c>
      <c r="G866">
        <v>4</v>
      </c>
      <c r="H866" t="s">
        <v>94</v>
      </c>
      <c r="I866" t="s">
        <v>26</v>
      </c>
      <c r="J866" s="10">
        <f>(C866-VLOOKUP(H866,Riders!$A$2:$E$7777,4,FALSE))/365</f>
        <v>21.027397260273972</v>
      </c>
      <c r="K866">
        <v>3</v>
      </c>
      <c r="L866">
        <v>1</v>
      </c>
      <c r="M866">
        <v>10.324999999999999</v>
      </c>
      <c r="N866" s="29">
        <f t="shared" si="13"/>
        <v>69.733656174334143</v>
      </c>
      <c r="O866">
        <v>27.859000000000002</v>
      </c>
      <c r="P866">
        <v>28.741</v>
      </c>
      <c r="Q866">
        <v>33.134999999999998</v>
      </c>
      <c r="R866">
        <v>2.1970000000000001</v>
      </c>
      <c r="S866">
        <v>1</v>
      </c>
      <c r="T866" t="s">
        <v>1162</v>
      </c>
    </row>
    <row r="867" spans="1:20">
      <c r="A867" t="s">
        <v>160</v>
      </c>
      <c r="B867">
        <v>2020</v>
      </c>
      <c r="C867" s="9">
        <v>43856</v>
      </c>
      <c r="D867" t="s">
        <v>64</v>
      </c>
      <c r="E867" t="s">
        <v>537</v>
      </c>
      <c r="F867">
        <v>2</v>
      </c>
      <c r="G867">
        <v>4</v>
      </c>
      <c r="H867" t="s">
        <v>252</v>
      </c>
      <c r="I867" t="s">
        <v>30</v>
      </c>
      <c r="J867" s="10">
        <f>(C867-VLOOKUP(H867,Riders!$A$2:$E$7777,4,FALSE))/365</f>
        <v>30.052054794520547</v>
      </c>
      <c r="K867">
        <v>8</v>
      </c>
      <c r="L867">
        <v>2</v>
      </c>
      <c r="M867">
        <v>10.766</v>
      </c>
      <c r="N867" s="29">
        <f t="shared" si="13"/>
        <v>66.877206018948542</v>
      </c>
      <c r="O867">
        <v>26.539000000000001</v>
      </c>
      <c r="P867">
        <v>25.097999999999999</v>
      </c>
      <c r="Q867">
        <v>32.305999999999997</v>
      </c>
      <c r="R867">
        <v>3.6040000000000001</v>
      </c>
      <c r="S867">
        <v>2</v>
      </c>
      <c r="T867" t="s">
        <v>1162</v>
      </c>
    </row>
    <row r="868" spans="1:20">
      <c r="A868" t="s">
        <v>160</v>
      </c>
      <c r="B868">
        <v>2020</v>
      </c>
      <c r="C868" s="9">
        <v>43856</v>
      </c>
      <c r="D868" t="s">
        <v>64</v>
      </c>
      <c r="E868" t="s">
        <v>537</v>
      </c>
      <c r="F868">
        <v>3</v>
      </c>
      <c r="G868">
        <v>4</v>
      </c>
      <c r="H868" t="s">
        <v>94</v>
      </c>
      <c r="I868" t="s">
        <v>26</v>
      </c>
      <c r="J868" s="10">
        <f>(C868-VLOOKUP(H868,Riders!$A$2:$E$7777,4,FALSE))/365</f>
        <v>21.027397260273972</v>
      </c>
      <c r="K868">
        <v>3</v>
      </c>
      <c r="L868">
        <v>1</v>
      </c>
      <c r="M868">
        <v>10.496</v>
      </c>
      <c r="N868" s="29">
        <f t="shared" si="13"/>
        <v>68.597560975609753</v>
      </c>
      <c r="O868">
        <v>28.741</v>
      </c>
      <c r="P868">
        <v>29.838999999999999</v>
      </c>
      <c r="Q868">
        <v>34.006999999999998</v>
      </c>
      <c r="R868">
        <v>2.0840000000000001</v>
      </c>
      <c r="S868">
        <v>1</v>
      </c>
      <c r="T868" t="s">
        <v>1162</v>
      </c>
    </row>
    <row r="869" spans="1:20">
      <c r="A869" t="s">
        <v>160</v>
      </c>
      <c r="B869">
        <v>2020</v>
      </c>
      <c r="C869" s="9">
        <v>43856</v>
      </c>
      <c r="D869" t="s">
        <v>64</v>
      </c>
      <c r="E869" t="s">
        <v>537</v>
      </c>
      <c r="F869">
        <v>3</v>
      </c>
      <c r="G869">
        <v>4</v>
      </c>
      <c r="H869" t="s">
        <v>252</v>
      </c>
      <c r="I869" t="s">
        <v>30</v>
      </c>
      <c r="J869" s="10">
        <f>(C869-VLOOKUP(H869,Riders!$A$2:$E$7777,4,FALSE))/365</f>
        <v>30.052054794520547</v>
      </c>
      <c r="K869">
        <v>8</v>
      </c>
      <c r="L869">
        <v>2</v>
      </c>
      <c r="M869">
        <v>10.598000000000001</v>
      </c>
      <c r="N869" s="29">
        <f t="shared" si="13"/>
        <v>67.937346669182858</v>
      </c>
      <c r="O869">
        <v>25.097999999999999</v>
      </c>
      <c r="P869">
        <v>26.356000000000002</v>
      </c>
      <c r="Q869">
        <v>32.372</v>
      </c>
      <c r="R869">
        <v>3.008</v>
      </c>
      <c r="S869">
        <v>2</v>
      </c>
      <c r="T869" t="s">
        <v>1162</v>
      </c>
    </row>
    <row r="870" spans="1:20">
      <c r="A870" t="s">
        <v>160</v>
      </c>
      <c r="B870">
        <v>2020</v>
      </c>
      <c r="C870" s="9">
        <v>43856</v>
      </c>
      <c r="D870" t="s">
        <v>64</v>
      </c>
      <c r="E870" t="s">
        <v>538</v>
      </c>
      <c r="F870">
        <v>1</v>
      </c>
      <c r="G870">
        <v>1</v>
      </c>
      <c r="H870" t="s">
        <v>200</v>
      </c>
      <c r="I870" t="s">
        <v>44</v>
      </c>
      <c r="J870" s="10">
        <f>(C870-VLOOKUP(H870,Riders!$A$2:$E$7777,4,FALSE))/365</f>
        <v>24.536986301369861</v>
      </c>
      <c r="K870">
        <v>1</v>
      </c>
      <c r="L870">
        <v>2</v>
      </c>
      <c r="M870">
        <v>10.2389999999999</v>
      </c>
      <c r="N870" s="29">
        <f t="shared" si="13"/>
        <v>70.319367125696559</v>
      </c>
      <c r="O870">
        <v>33.613999999999997</v>
      </c>
      <c r="P870">
        <v>33.396000000000001</v>
      </c>
      <c r="Q870">
        <v>35.713999999999999</v>
      </c>
      <c r="R870">
        <v>1.159</v>
      </c>
      <c r="S870">
        <v>1</v>
      </c>
      <c r="T870" t="s">
        <v>1162</v>
      </c>
    </row>
    <row r="871" spans="1:20">
      <c r="A871" t="s">
        <v>160</v>
      </c>
      <c r="B871">
        <v>2020</v>
      </c>
      <c r="C871" s="9">
        <v>43856</v>
      </c>
      <c r="D871" t="s">
        <v>64</v>
      </c>
      <c r="E871" t="s">
        <v>538</v>
      </c>
      <c r="F871">
        <v>1</v>
      </c>
      <c r="G871">
        <v>1</v>
      </c>
      <c r="H871" t="s">
        <v>94</v>
      </c>
      <c r="I871" t="s">
        <v>26</v>
      </c>
      <c r="J871" s="10">
        <f>(C871-VLOOKUP(H871,Riders!$A$2:$E$7777,4,FALSE))/365</f>
        <v>21.027397260273972</v>
      </c>
      <c r="K871">
        <v>3</v>
      </c>
      <c r="L871">
        <v>1</v>
      </c>
      <c r="M871">
        <v>10.218999999999999</v>
      </c>
      <c r="N871" s="29">
        <f t="shared" si="13"/>
        <v>70.456991877874557</v>
      </c>
      <c r="O871">
        <v>29.838999999999999</v>
      </c>
      <c r="P871">
        <v>29.809000000000001</v>
      </c>
      <c r="Q871">
        <v>33.737000000000002</v>
      </c>
      <c r="R871">
        <v>1.964</v>
      </c>
      <c r="S871">
        <v>1</v>
      </c>
      <c r="T871" t="s">
        <v>1162</v>
      </c>
    </row>
    <row r="872" spans="1:20">
      <c r="A872" t="s">
        <v>160</v>
      </c>
      <c r="B872">
        <v>2020</v>
      </c>
      <c r="C872" s="9">
        <v>43856</v>
      </c>
      <c r="D872" t="s">
        <v>64</v>
      </c>
      <c r="E872" t="s">
        <v>538</v>
      </c>
      <c r="F872">
        <v>1</v>
      </c>
      <c r="G872">
        <v>2</v>
      </c>
      <c r="H872" t="s">
        <v>871</v>
      </c>
      <c r="I872" t="s">
        <v>26</v>
      </c>
      <c r="J872" s="10">
        <f>(C872-VLOOKUP(H872,Riders!$A$2:$E$7777,4,FALSE))/365</f>
        <v>32.010958904109586</v>
      </c>
      <c r="K872">
        <v>2</v>
      </c>
      <c r="L872">
        <v>1</v>
      </c>
      <c r="M872">
        <v>10.185</v>
      </c>
      <c r="N872" s="29">
        <f t="shared" si="13"/>
        <v>70.6921944035346</v>
      </c>
      <c r="O872">
        <v>25.1</v>
      </c>
      <c r="P872">
        <v>26.061999999999902</v>
      </c>
      <c r="Q872">
        <v>30.141999999999999</v>
      </c>
      <c r="R872">
        <v>2.04</v>
      </c>
      <c r="S872">
        <v>1</v>
      </c>
      <c r="T872" t="s">
        <v>1162</v>
      </c>
    </row>
    <row r="873" spans="1:20">
      <c r="A873" t="s">
        <v>160</v>
      </c>
      <c r="B873">
        <v>2020</v>
      </c>
      <c r="C873" s="9">
        <v>43856</v>
      </c>
      <c r="D873" t="s">
        <v>64</v>
      </c>
      <c r="E873" t="s">
        <v>538</v>
      </c>
      <c r="F873">
        <v>1</v>
      </c>
      <c r="G873">
        <v>2</v>
      </c>
      <c r="H873" t="s">
        <v>227</v>
      </c>
      <c r="I873" t="s">
        <v>150</v>
      </c>
      <c r="J873" s="10">
        <f>(C873-VLOOKUP(H873,Riders!$A$2:$E$7777,4,FALSE))/365</f>
        <v>21.923287671232877</v>
      </c>
      <c r="K873">
        <v>4</v>
      </c>
      <c r="L873">
        <v>2</v>
      </c>
      <c r="M873">
        <v>11.067</v>
      </c>
      <c r="N873" s="29">
        <f t="shared" si="13"/>
        <v>65.058281377066962</v>
      </c>
      <c r="O873">
        <v>21.518999999999998</v>
      </c>
      <c r="P873">
        <v>21.126999999999999</v>
      </c>
      <c r="Q873">
        <v>27.077000000000002</v>
      </c>
      <c r="R873">
        <v>2.9750000000000001</v>
      </c>
      <c r="S873">
        <v>2</v>
      </c>
      <c r="T873" t="s">
        <v>1162</v>
      </c>
    </row>
    <row r="874" spans="1:20">
      <c r="A874" t="s">
        <v>160</v>
      </c>
      <c r="B874">
        <v>2020</v>
      </c>
      <c r="C874" s="9">
        <v>43856</v>
      </c>
      <c r="D874" t="s">
        <v>64</v>
      </c>
      <c r="E874" t="s">
        <v>538</v>
      </c>
      <c r="F874">
        <v>2</v>
      </c>
      <c r="G874">
        <v>1</v>
      </c>
      <c r="H874" t="s">
        <v>200</v>
      </c>
      <c r="I874" t="s">
        <v>44</v>
      </c>
      <c r="J874" s="10">
        <f>(C874-VLOOKUP(H874,Riders!$A$2:$E$7777,4,FALSE))/365</f>
        <v>24.536986301369861</v>
      </c>
      <c r="K874">
        <v>1</v>
      </c>
      <c r="L874">
        <v>1</v>
      </c>
      <c r="M874">
        <v>10.311999999999999</v>
      </c>
      <c r="N874" s="29">
        <f t="shared" si="13"/>
        <v>69.82156710628395</v>
      </c>
      <c r="O874">
        <v>33.396000000000001</v>
      </c>
      <c r="P874">
        <v>33.536000000000001</v>
      </c>
      <c r="Q874">
        <v>35.834000000000003</v>
      </c>
      <c r="R874">
        <v>1.149</v>
      </c>
      <c r="S874">
        <v>1</v>
      </c>
      <c r="T874" t="s">
        <v>1162</v>
      </c>
    </row>
    <row r="875" spans="1:20">
      <c r="A875" t="s">
        <v>160</v>
      </c>
      <c r="B875">
        <v>2020</v>
      </c>
      <c r="C875" s="9">
        <v>43856</v>
      </c>
      <c r="D875" t="s">
        <v>64</v>
      </c>
      <c r="E875" t="s">
        <v>538</v>
      </c>
      <c r="F875">
        <v>2</v>
      </c>
      <c r="G875">
        <v>1</v>
      </c>
      <c r="H875" t="s">
        <v>94</v>
      </c>
      <c r="I875" t="s">
        <v>26</v>
      </c>
      <c r="J875" s="10">
        <f>(C875-VLOOKUP(H875,Riders!$A$2:$E$7777,4,FALSE))/365</f>
        <v>21.027397260273972</v>
      </c>
      <c r="K875">
        <v>3</v>
      </c>
      <c r="L875">
        <v>2</v>
      </c>
      <c r="M875" t="s">
        <v>534</v>
      </c>
      <c r="N875" s="29" t="str">
        <f t="shared" si="13"/>
        <v/>
      </c>
      <c r="O875">
        <v>29.809000000000001</v>
      </c>
      <c r="P875">
        <v>29.524000000000001</v>
      </c>
      <c r="Q875">
        <v>33.24</v>
      </c>
      <c r="R875">
        <v>1.8580000000000001</v>
      </c>
      <c r="S875">
        <v>2</v>
      </c>
      <c r="T875" t="s">
        <v>1162</v>
      </c>
    </row>
    <row r="876" spans="1:20">
      <c r="A876" t="s">
        <v>160</v>
      </c>
      <c r="B876">
        <v>2020</v>
      </c>
      <c r="C876" s="9">
        <v>43856</v>
      </c>
      <c r="D876" t="s">
        <v>64</v>
      </c>
      <c r="E876" t="s">
        <v>538</v>
      </c>
      <c r="F876">
        <v>2</v>
      </c>
      <c r="G876">
        <v>2</v>
      </c>
      <c r="H876" t="s">
        <v>871</v>
      </c>
      <c r="I876" t="s">
        <v>26</v>
      </c>
      <c r="J876" s="10">
        <f>(C876-VLOOKUP(H876,Riders!$A$2:$E$7777,4,FALSE))/365</f>
        <v>32.010958904109586</v>
      </c>
      <c r="K876">
        <v>2</v>
      </c>
      <c r="L876">
        <v>2</v>
      </c>
      <c r="M876">
        <v>10.319999999999901</v>
      </c>
      <c r="N876" s="29">
        <f t="shared" si="13"/>
        <v>69.76744186046578</v>
      </c>
      <c r="O876">
        <v>26.061999999999902</v>
      </c>
      <c r="P876">
        <v>26.466000000000001</v>
      </c>
      <c r="Q876">
        <v>30.308</v>
      </c>
      <c r="R876">
        <v>1.921</v>
      </c>
      <c r="S876">
        <v>1</v>
      </c>
      <c r="T876" t="s">
        <v>1162</v>
      </c>
    </row>
    <row r="877" spans="1:20">
      <c r="A877" t="s">
        <v>160</v>
      </c>
      <c r="B877">
        <v>2020</v>
      </c>
      <c r="C877" s="9">
        <v>43856</v>
      </c>
      <c r="D877" t="s">
        <v>64</v>
      </c>
      <c r="E877" t="s">
        <v>538</v>
      </c>
      <c r="F877">
        <v>2</v>
      </c>
      <c r="G877">
        <v>2</v>
      </c>
      <c r="H877" t="s">
        <v>227</v>
      </c>
      <c r="I877" t="s">
        <v>150</v>
      </c>
      <c r="J877" s="10">
        <f>(C877-VLOOKUP(H877,Riders!$A$2:$E$7777,4,FALSE))/365</f>
        <v>21.923287671232877</v>
      </c>
      <c r="K877">
        <v>4</v>
      </c>
      <c r="L877">
        <v>1</v>
      </c>
      <c r="M877">
        <v>10.292999999999999</v>
      </c>
      <c r="N877" s="29">
        <f t="shared" si="13"/>
        <v>69.950451763334314</v>
      </c>
      <c r="O877">
        <v>21.126999999999999</v>
      </c>
      <c r="P877">
        <v>24.23</v>
      </c>
      <c r="Q877">
        <v>29.454000000000001</v>
      </c>
      <c r="R877">
        <v>2.6120000000000001</v>
      </c>
      <c r="S877">
        <v>1</v>
      </c>
      <c r="T877" t="s">
        <v>1162</v>
      </c>
    </row>
    <row r="878" spans="1:20">
      <c r="A878" t="s">
        <v>160</v>
      </c>
      <c r="B878">
        <v>2020</v>
      </c>
      <c r="C878" s="9">
        <v>43856</v>
      </c>
      <c r="D878" t="s">
        <v>64</v>
      </c>
      <c r="E878" t="s">
        <v>538</v>
      </c>
      <c r="F878">
        <v>3</v>
      </c>
      <c r="G878">
        <v>1</v>
      </c>
      <c r="H878" t="s">
        <v>200</v>
      </c>
      <c r="I878" t="s">
        <v>44</v>
      </c>
      <c r="J878" s="10">
        <f>(C878-VLOOKUP(H878,Riders!$A$2:$E$7777,4,FALSE))/365</f>
        <v>24.536986301369861</v>
      </c>
      <c r="K878">
        <v>1</v>
      </c>
      <c r="L878">
        <v>1</v>
      </c>
      <c r="M878">
        <v>10.206</v>
      </c>
      <c r="N878" s="29">
        <f t="shared" si="13"/>
        <v>70.546737213403887</v>
      </c>
      <c r="O878">
        <v>33.536000000000001</v>
      </c>
      <c r="P878">
        <v>33.457000000000001</v>
      </c>
      <c r="Q878">
        <v>35.715000000000003</v>
      </c>
      <c r="R878">
        <v>1.129</v>
      </c>
      <c r="S878">
        <v>1</v>
      </c>
      <c r="T878" t="s">
        <v>1162</v>
      </c>
    </row>
    <row r="879" spans="1:20">
      <c r="A879" t="s">
        <v>160</v>
      </c>
      <c r="B879">
        <v>2020</v>
      </c>
      <c r="C879" s="9">
        <v>43856</v>
      </c>
      <c r="D879" t="s">
        <v>64</v>
      </c>
      <c r="E879" t="s">
        <v>538</v>
      </c>
      <c r="F879">
        <v>3</v>
      </c>
      <c r="G879">
        <v>1</v>
      </c>
      <c r="H879" t="s">
        <v>94</v>
      </c>
      <c r="I879" t="s">
        <v>26</v>
      </c>
      <c r="J879" s="10">
        <f>(C879-VLOOKUP(H879,Riders!$A$2:$E$7777,4,FALSE))/365</f>
        <v>21.027397260273972</v>
      </c>
      <c r="K879">
        <v>3</v>
      </c>
      <c r="L879">
        <v>2</v>
      </c>
      <c r="M879">
        <v>10.221</v>
      </c>
      <c r="N879" s="29">
        <f t="shared" si="13"/>
        <v>70.443205165835039</v>
      </c>
      <c r="O879">
        <v>29.524000000000001</v>
      </c>
      <c r="P879">
        <v>29.045000000000002</v>
      </c>
      <c r="Q879">
        <v>32.621000000000002</v>
      </c>
      <c r="R879">
        <v>1.788</v>
      </c>
      <c r="S879">
        <v>2</v>
      </c>
      <c r="T879" t="s">
        <v>1162</v>
      </c>
    </row>
    <row r="880" spans="1:20">
      <c r="A880" t="s">
        <v>160</v>
      </c>
      <c r="B880">
        <v>2020</v>
      </c>
      <c r="C880" s="9">
        <v>43856</v>
      </c>
      <c r="D880" t="s">
        <v>64</v>
      </c>
      <c r="E880" t="s">
        <v>538</v>
      </c>
      <c r="F880">
        <v>3</v>
      </c>
      <c r="G880">
        <v>2</v>
      </c>
      <c r="H880" t="s">
        <v>871</v>
      </c>
      <c r="I880" t="s">
        <v>26</v>
      </c>
      <c r="J880" s="10">
        <f>(C880-VLOOKUP(H880,Riders!$A$2:$E$7777,4,FALSE))/365</f>
        <v>32.010958904109586</v>
      </c>
      <c r="K880">
        <v>2</v>
      </c>
      <c r="L880">
        <v>1</v>
      </c>
      <c r="M880">
        <v>10.308</v>
      </c>
      <c r="N880" s="29">
        <f t="shared" si="13"/>
        <v>69.848661233993013</v>
      </c>
      <c r="O880">
        <v>26.466000000000001</v>
      </c>
      <c r="P880">
        <v>26.997</v>
      </c>
      <c r="Q880">
        <v>30.741</v>
      </c>
      <c r="R880">
        <v>1.8720000000000001</v>
      </c>
      <c r="S880">
        <v>1</v>
      </c>
      <c r="T880" t="s">
        <v>1162</v>
      </c>
    </row>
    <row r="881" spans="1:20">
      <c r="A881" t="s">
        <v>160</v>
      </c>
      <c r="B881">
        <v>2020</v>
      </c>
      <c r="C881" s="9">
        <v>43856</v>
      </c>
      <c r="D881" t="s">
        <v>64</v>
      </c>
      <c r="E881" t="s">
        <v>538</v>
      </c>
      <c r="F881">
        <v>3</v>
      </c>
      <c r="G881">
        <v>2</v>
      </c>
      <c r="H881" t="s">
        <v>227</v>
      </c>
      <c r="I881" t="s">
        <v>150</v>
      </c>
      <c r="J881" s="10">
        <f>(C881-VLOOKUP(H881,Riders!$A$2:$E$7777,4,FALSE))/365</f>
        <v>21.923287671232877</v>
      </c>
      <c r="K881">
        <v>4</v>
      </c>
      <c r="L881">
        <v>2</v>
      </c>
      <c r="M881">
        <v>12.875</v>
      </c>
      <c r="N881" s="29">
        <f t="shared" si="13"/>
        <v>55.922330097087375</v>
      </c>
      <c r="O881">
        <v>24.23</v>
      </c>
      <c r="P881">
        <v>23.684999999999999</v>
      </c>
      <c r="Q881">
        <v>28.655000000000001</v>
      </c>
      <c r="R881">
        <v>2.4849999999999999</v>
      </c>
      <c r="S881">
        <v>2</v>
      </c>
      <c r="T881" t="s">
        <v>1162</v>
      </c>
    </row>
    <row r="882" spans="1:20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>
        <v>1</v>
      </c>
      <c r="G882" t="s">
        <v>539</v>
      </c>
      <c r="H882" t="s">
        <v>200</v>
      </c>
      <c r="I882" t="s">
        <v>44</v>
      </c>
      <c r="J882" s="10">
        <f>(C882-VLOOKUP(H882,Riders!$A$2:$E$7777,4,FALSE))/365</f>
        <v>24.536986301369861</v>
      </c>
      <c r="K882">
        <v>1</v>
      </c>
      <c r="L882">
        <v>1</v>
      </c>
      <c r="M882">
        <v>10.388</v>
      </c>
      <c r="N882" s="29">
        <f t="shared" si="13"/>
        <v>69.310743165190601</v>
      </c>
      <c r="O882">
        <v>33.457000000000001</v>
      </c>
      <c r="P882">
        <v>33.555</v>
      </c>
      <c r="Q882">
        <v>35.801000000000002</v>
      </c>
      <c r="R882">
        <v>1.123</v>
      </c>
      <c r="S882">
        <v>1</v>
      </c>
      <c r="T882" t="s">
        <v>1162</v>
      </c>
    </row>
    <row r="883" spans="1:20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>
        <v>1</v>
      </c>
      <c r="G883" t="s">
        <v>539</v>
      </c>
      <c r="H883" t="s">
        <v>871</v>
      </c>
      <c r="I883" t="s">
        <v>26</v>
      </c>
      <c r="J883" s="10">
        <f>(C883-VLOOKUP(H883,Riders!$A$2:$E$7777,4,FALSE))/365</f>
        <v>32.010958904109586</v>
      </c>
      <c r="K883">
        <v>2</v>
      </c>
      <c r="L883">
        <v>2</v>
      </c>
      <c r="M883">
        <v>10.468999999999999</v>
      </c>
      <c r="N883" s="29">
        <f t="shared" si="13"/>
        <v>68.774477027414278</v>
      </c>
      <c r="O883">
        <v>26.997</v>
      </c>
      <c r="P883">
        <v>26.834</v>
      </c>
      <c r="Q883">
        <v>30.504000000000001</v>
      </c>
      <c r="R883">
        <v>1.835</v>
      </c>
      <c r="S883">
        <v>2</v>
      </c>
      <c r="T883" t="s">
        <v>1162</v>
      </c>
    </row>
    <row r="884" spans="1:20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>
        <v>1</v>
      </c>
      <c r="G884" t="s">
        <v>540</v>
      </c>
      <c r="H884" t="s">
        <v>94</v>
      </c>
      <c r="I884" t="s">
        <v>26</v>
      </c>
      <c r="J884" s="10">
        <f>(C884-VLOOKUP(H884,Riders!$A$2:$E$7777,4,FALSE))/365</f>
        <v>21.027397260273972</v>
      </c>
      <c r="K884">
        <v>3</v>
      </c>
      <c r="L884">
        <v>1</v>
      </c>
      <c r="M884">
        <v>10.581</v>
      </c>
      <c r="N884" s="29">
        <f t="shared" si="13"/>
        <v>68.046498440601084</v>
      </c>
      <c r="O884">
        <v>29.045000000000002</v>
      </c>
      <c r="P884">
        <v>29.357999999999901</v>
      </c>
      <c r="Q884">
        <v>32.869999999999997</v>
      </c>
      <c r="R884">
        <v>1.756</v>
      </c>
      <c r="S884">
        <v>1</v>
      </c>
      <c r="T884" t="s">
        <v>1162</v>
      </c>
    </row>
    <row r="885" spans="1:20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>
        <v>1</v>
      </c>
      <c r="G885" t="s">
        <v>540</v>
      </c>
      <c r="H885" t="s">
        <v>227</v>
      </c>
      <c r="I885" t="s">
        <v>150</v>
      </c>
      <c r="J885" s="10">
        <f>(C885-VLOOKUP(H885,Riders!$A$2:$E$7777,4,FALSE))/365</f>
        <v>21.923287671232877</v>
      </c>
      <c r="K885">
        <v>4</v>
      </c>
      <c r="L885">
        <v>2</v>
      </c>
      <c r="M885">
        <v>10.619</v>
      </c>
      <c r="N885" s="29">
        <f t="shared" si="13"/>
        <v>67.802994632262923</v>
      </c>
      <c r="O885">
        <v>23.684999999999999</v>
      </c>
      <c r="P885">
        <v>23.385999999999999</v>
      </c>
      <c r="Q885">
        <v>28.173999999999999</v>
      </c>
      <c r="R885">
        <v>2.3940000000000001</v>
      </c>
      <c r="S885">
        <v>2</v>
      </c>
      <c r="T885" t="s">
        <v>1162</v>
      </c>
    </row>
    <row r="886" spans="1:20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>
        <v>2</v>
      </c>
      <c r="G886" t="s">
        <v>539</v>
      </c>
      <c r="H886" t="s">
        <v>200</v>
      </c>
      <c r="I886" t="s">
        <v>44</v>
      </c>
      <c r="J886" s="10">
        <f>(C886-VLOOKUP(H886,Riders!$A$2:$E$7777,4,FALSE))/365</f>
        <v>24.536986301369861</v>
      </c>
      <c r="K886">
        <v>1</v>
      </c>
      <c r="L886">
        <v>1</v>
      </c>
      <c r="M886">
        <v>10.29</v>
      </c>
      <c r="N886" s="29">
        <f t="shared" si="13"/>
        <v>69.970845481049565</v>
      </c>
      <c r="O886">
        <v>33.555</v>
      </c>
      <c r="P886">
        <v>33.646000000000001</v>
      </c>
      <c r="Q886">
        <v>35.881999999999998</v>
      </c>
      <c r="R886">
        <v>1.1180000000000001</v>
      </c>
      <c r="S886">
        <v>1</v>
      </c>
      <c r="T886" t="s">
        <v>1162</v>
      </c>
    </row>
    <row r="887" spans="1:20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>
        <v>2</v>
      </c>
      <c r="G887" t="s">
        <v>539</v>
      </c>
      <c r="H887" t="s">
        <v>871</v>
      </c>
      <c r="I887" t="s">
        <v>26</v>
      </c>
      <c r="J887" s="10">
        <f>(C887-VLOOKUP(H887,Riders!$A$2:$E$7777,4,FALSE))/365</f>
        <v>32.010958904109586</v>
      </c>
      <c r="K887">
        <v>2</v>
      </c>
      <c r="L887">
        <v>2</v>
      </c>
      <c r="M887">
        <v>10.412999999999901</v>
      </c>
      <c r="N887" s="29">
        <f t="shared" si="13"/>
        <v>69.144338807260809</v>
      </c>
      <c r="O887">
        <v>26.834</v>
      </c>
      <c r="P887">
        <v>26.687000000000001</v>
      </c>
      <c r="Q887">
        <v>30.289000000000001</v>
      </c>
      <c r="R887">
        <v>1.8009999999999999</v>
      </c>
      <c r="S887">
        <v>2</v>
      </c>
      <c r="T887" t="s">
        <v>1162</v>
      </c>
    </row>
    <row r="888" spans="1:20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>
        <v>2</v>
      </c>
      <c r="G888" t="s">
        <v>540</v>
      </c>
      <c r="H888" t="s">
        <v>94</v>
      </c>
      <c r="I888" t="s">
        <v>26</v>
      </c>
      <c r="J888" s="10">
        <f>(C888-VLOOKUP(H888,Riders!$A$2:$E$7777,4,FALSE))/365</f>
        <v>21.027397260273972</v>
      </c>
      <c r="K888">
        <v>3</v>
      </c>
      <c r="L888">
        <v>1</v>
      </c>
      <c r="M888">
        <v>10.343</v>
      </c>
      <c r="N888" s="29">
        <f t="shared" si="13"/>
        <v>69.612298172677171</v>
      </c>
      <c r="O888">
        <v>29.357999999999901</v>
      </c>
      <c r="P888">
        <v>29.631</v>
      </c>
      <c r="Q888">
        <v>33.085000000000001</v>
      </c>
      <c r="R888">
        <v>1.7270000000000001</v>
      </c>
      <c r="S888">
        <v>1</v>
      </c>
      <c r="T888" t="s">
        <v>1162</v>
      </c>
    </row>
    <row r="889" spans="1:20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>
        <v>2</v>
      </c>
      <c r="G889" t="s">
        <v>540</v>
      </c>
      <c r="H889" t="s">
        <v>227</v>
      </c>
      <c r="I889" t="s">
        <v>150</v>
      </c>
      <c r="J889" s="10">
        <f>(C889-VLOOKUP(H889,Riders!$A$2:$E$7777,4,FALSE))/365</f>
        <v>21.923287671232877</v>
      </c>
      <c r="K889">
        <v>4</v>
      </c>
      <c r="L889">
        <v>2</v>
      </c>
      <c r="M889">
        <v>11.233000000000001</v>
      </c>
      <c r="N889" s="29">
        <f t="shared" si="13"/>
        <v>64.096857473515527</v>
      </c>
      <c r="O889">
        <v>23.385999999999999</v>
      </c>
      <c r="P889">
        <v>23.140999999999998</v>
      </c>
      <c r="Q889">
        <v>27.774999999999999</v>
      </c>
      <c r="R889">
        <v>2.3170000000000002</v>
      </c>
      <c r="S889">
        <v>2</v>
      </c>
      <c r="T889" t="s">
        <v>1162</v>
      </c>
    </row>
    <row r="890" spans="1:20">
      <c r="A890" t="s">
        <v>215</v>
      </c>
      <c r="B890">
        <v>2020</v>
      </c>
      <c r="C890" s="9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 s="10">
        <f>(C890-VLOOKUP(H890,Riders!$A$2:$E$7777,4,FALSE))/365</f>
        <v>32.172602739726024</v>
      </c>
      <c r="K890">
        <v>3</v>
      </c>
      <c r="L890">
        <v>1</v>
      </c>
      <c r="M890">
        <v>9.9760000000000009</v>
      </c>
      <c r="N890" s="29">
        <f t="shared" si="13"/>
        <v>72.173215717722528</v>
      </c>
      <c r="O890">
        <v>18.593</v>
      </c>
      <c r="P890">
        <v>21.145</v>
      </c>
      <c r="Q890">
        <v>27.661000000000001</v>
      </c>
      <c r="R890">
        <v>3.258</v>
      </c>
      <c r="S890">
        <v>2</v>
      </c>
      <c r="T890" t="s">
        <v>1162</v>
      </c>
    </row>
    <row r="891" spans="1:20">
      <c r="A891" t="s">
        <v>215</v>
      </c>
      <c r="B891">
        <v>2020</v>
      </c>
      <c r="C891" s="9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 s="10">
        <f>(C891-VLOOKUP(H891,Riders!$A$2:$E$7777,4,FALSE))/365</f>
        <v>24.909589041095892</v>
      </c>
      <c r="K891">
        <v>28</v>
      </c>
      <c r="L891">
        <v>2</v>
      </c>
      <c r="M891">
        <v>10.255000000000001</v>
      </c>
      <c r="N891" s="29">
        <f t="shared" si="13"/>
        <v>70.209653827401269</v>
      </c>
      <c r="O891">
        <v>23.576999999999899</v>
      </c>
      <c r="P891">
        <v>23.045999999999999</v>
      </c>
      <c r="Q891">
        <v>27.154</v>
      </c>
      <c r="R891">
        <v>2.0539999999999998</v>
      </c>
      <c r="S891">
        <v>1</v>
      </c>
      <c r="T891" t="s">
        <v>1162</v>
      </c>
    </row>
    <row r="892" spans="1:20">
      <c r="A892" t="s">
        <v>215</v>
      </c>
      <c r="B892">
        <v>2020</v>
      </c>
      <c r="C892" s="9">
        <v>43890</v>
      </c>
      <c r="D892" t="s">
        <v>19</v>
      </c>
      <c r="E892" t="s">
        <v>533</v>
      </c>
      <c r="F892">
        <v>1</v>
      </c>
      <c r="G892">
        <v>2</v>
      </c>
      <c r="H892" t="s">
        <v>126</v>
      </c>
      <c r="I892" t="s">
        <v>102</v>
      </c>
      <c r="J892" s="10">
        <f>(C892-VLOOKUP(H892,Riders!$A$2:$E$7777,4,FALSE))/365</f>
        <v>21.449315068493149</v>
      </c>
      <c r="K892">
        <v>10</v>
      </c>
      <c r="L892">
        <v>1</v>
      </c>
      <c r="M892">
        <v>10.087999999999999</v>
      </c>
      <c r="N892" s="29">
        <f t="shared" si="13"/>
        <v>71.371927042030137</v>
      </c>
      <c r="O892">
        <v>23.456</v>
      </c>
      <c r="P892">
        <v>23.582000000000001</v>
      </c>
      <c r="Q892">
        <v>27.616</v>
      </c>
      <c r="R892">
        <v>2.0169999999999999</v>
      </c>
      <c r="S892">
        <v>1</v>
      </c>
      <c r="T892" t="s">
        <v>1162</v>
      </c>
    </row>
    <row r="893" spans="1:20">
      <c r="A893" t="s">
        <v>215</v>
      </c>
      <c r="B893">
        <v>2020</v>
      </c>
      <c r="C893" s="9">
        <v>43890</v>
      </c>
      <c r="D893" t="s">
        <v>19</v>
      </c>
      <c r="E893" t="s">
        <v>533</v>
      </c>
      <c r="F893">
        <v>1</v>
      </c>
      <c r="G893">
        <v>2</v>
      </c>
      <c r="H893" t="s">
        <v>230</v>
      </c>
      <c r="I893" t="s">
        <v>210</v>
      </c>
      <c r="J893" s="10">
        <f>(C893-VLOOKUP(H893,Riders!$A$2:$E$7777,4,FALSE))/365</f>
        <v>21.197260273972603</v>
      </c>
      <c r="K893">
        <v>27</v>
      </c>
      <c r="L893">
        <v>2</v>
      </c>
      <c r="M893">
        <v>10.180999999999999</v>
      </c>
      <c r="N893" s="29">
        <f t="shared" si="13"/>
        <v>70.719968568902857</v>
      </c>
      <c r="O893">
        <v>5.1779999999999999</v>
      </c>
      <c r="P893">
        <v>5.1839999999999904</v>
      </c>
      <c r="Q893">
        <v>15.33</v>
      </c>
      <c r="R893">
        <v>5.0730000000000004</v>
      </c>
      <c r="S893">
        <v>2</v>
      </c>
      <c r="T893" t="s">
        <v>1162</v>
      </c>
    </row>
    <row r="894" spans="1:20">
      <c r="A894" t="s">
        <v>215</v>
      </c>
      <c r="B894">
        <v>2020</v>
      </c>
      <c r="C894" s="9">
        <v>43890</v>
      </c>
      <c r="D894" t="s">
        <v>19</v>
      </c>
      <c r="E894" t="s">
        <v>533</v>
      </c>
      <c r="F894">
        <v>1</v>
      </c>
      <c r="G894">
        <v>3</v>
      </c>
      <c r="H894" t="s">
        <v>190</v>
      </c>
      <c r="I894" t="s">
        <v>111</v>
      </c>
      <c r="J894" s="10">
        <f>(C894-VLOOKUP(H894,Riders!$A$2:$E$7777,4,FALSE))/365</f>
        <v>31.958904109589042</v>
      </c>
      <c r="K894">
        <v>11</v>
      </c>
      <c r="L894">
        <v>1</v>
      </c>
      <c r="M894">
        <v>10.234</v>
      </c>
      <c r="N894" s="29">
        <f t="shared" si="13"/>
        <v>70.353722884502645</v>
      </c>
      <c r="O894">
        <v>23.151</v>
      </c>
      <c r="P894">
        <v>24.472999999999999</v>
      </c>
      <c r="Q894">
        <v>30.145</v>
      </c>
      <c r="R894">
        <v>2.8359999999999999</v>
      </c>
      <c r="S894">
        <v>2</v>
      </c>
      <c r="T894" t="s">
        <v>1162</v>
      </c>
    </row>
    <row r="895" spans="1:20">
      <c r="A895" t="s">
        <v>215</v>
      </c>
      <c r="B895">
        <v>2020</v>
      </c>
      <c r="C895" s="9">
        <v>43890</v>
      </c>
      <c r="D895" t="s">
        <v>19</v>
      </c>
      <c r="E895" t="s">
        <v>533</v>
      </c>
      <c r="F895">
        <v>1</v>
      </c>
      <c r="G895">
        <v>3</v>
      </c>
      <c r="H895" t="s">
        <v>904</v>
      </c>
      <c r="I895" t="s">
        <v>33</v>
      </c>
      <c r="J895" s="10">
        <f>(C895-VLOOKUP(H895,Riders!$A$2:$E$7777,4,FALSE))/365</f>
        <v>29.046575342465754</v>
      </c>
      <c r="K895">
        <v>26</v>
      </c>
      <c r="L895">
        <v>2</v>
      </c>
      <c r="M895">
        <v>11.493</v>
      </c>
      <c r="N895" s="29">
        <f t="shared" si="13"/>
        <v>62.646828504306967</v>
      </c>
      <c r="O895">
        <v>23.666999999999899</v>
      </c>
      <c r="P895">
        <v>23.34</v>
      </c>
      <c r="Q895">
        <v>27.274000000000001</v>
      </c>
      <c r="R895">
        <v>1.9670000000000001</v>
      </c>
      <c r="S895">
        <v>1</v>
      </c>
      <c r="T895" t="s">
        <v>1162</v>
      </c>
    </row>
    <row r="896" spans="1:20">
      <c r="A896" t="s">
        <v>215</v>
      </c>
      <c r="B896">
        <v>2020</v>
      </c>
      <c r="C896" s="9">
        <v>43890</v>
      </c>
      <c r="D896" t="s">
        <v>19</v>
      </c>
      <c r="E896" t="s">
        <v>533</v>
      </c>
      <c r="F896">
        <v>1</v>
      </c>
      <c r="G896">
        <v>4</v>
      </c>
      <c r="H896" t="s">
        <v>191</v>
      </c>
      <c r="I896" t="s">
        <v>30</v>
      </c>
      <c r="J896" s="10">
        <f>(C896-VLOOKUP(H896,Riders!$A$2:$E$7777,4,FALSE))/365</f>
        <v>34.11780821917808</v>
      </c>
      <c r="K896">
        <v>5</v>
      </c>
      <c r="L896">
        <v>1</v>
      </c>
      <c r="M896">
        <v>9.9830000000000005</v>
      </c>
      <c r="N896" s="29">
        <f t="shared" si="13"/>
        <v>72.122608434338375</v>
      </c>
      <c r="O896">
        <v>26.797000000000001</v>
      </c>
      <c r="P896">
        <v>27.004000000000001</v>
      </c>
      <c r="Q896">
        <v>31.92</v>
      </c>
      <c r="R896">
        <v>2.4580000000000002</v>
      </c>
      <c r="S896">
        <v>1</v>
      </c>
      <c r="T896" t="s">
        <v>1162</v>
      </c>
    </row>
    <row r="897" spans="1:20">
      <c r="A897" t="s">
        <v>215</v>
      </c>
      <c r="B897">
        <v>2020</v>
      </c>
      <c r="C897" s="9">
        <v>43890</v>
      </c>
      <c r="D897" t="s">
        <v>19</v>
      </c>
      <c r="E897" t="s">
        <v>533</v>
      </c>
      <c r="F897">
        <v>1</v>
      </c>
      <c r="G897">
        <v>4</v>
      </c>
      <c r="H897" t="s">
        <v>293</v>
      </c>
      <c r="I897" t="s">
        <v>22</v>
      </c>
      <c r="J897" s="10">
        <f>(C897-VLOOKUP(H897,Riders!$A$2:$E$7777,4,FALSE))/365</f>
        <v>22.230136986301371</v>
      </c>
      <c r="K897">
        <v>25</v>
      </c>
      <c r="L897">
        <v>2</v>
      </c>
      <c r="M897">
        <v>10.032999999999999</v>
      </c>
      <c r="N897" s="29">
        <f t="shared" si="13"/>
        <v>71.763181501046546</v>
      </c>
      <c r="O897">
        <v>6.3339999999999996</v>
      </c>
      <c r="P897">
        <v>6.4139999999999997</v>
      </c>
      <c r="Q897">
        <v>18.952000000000002</v>
      </c>
      <c r="R897">
        <v>6.2690000000000001</v>
      </c>
      <c r="S897">
        <v>2</v>
      </c>
      <c r="T897" t="s">
        <v>1162</v>
      </c>
    </row>
    <row r="898" spans="1:20">
      <c r="A898" t="s">
        <v>215</v>
      </c>
      <c r="B898">
        <v>2020</v>
      </c>
      <c r="C898" s="9">
        <v>43890</v>
      </c>
      <c r="D898" t="s">
        <v>19</v>
      </c>
      <c r="E898" t="s">
        <v>533</v>
      </c>
      <c r="F898">
        <v>1</v>
      </c>
      <c r="G898">
        <v>5</v>
      </c>
      <c r="H898" t="s">
        <v>871</v>
      </c>
      <c r="I898" t="s">
        <v>26</v>
      </c>
      <c r="J898" s="10">
        <f>(C898-VLOOKUP(H898,Riders!$A$2:$E$7777,4,FALSE))/365</f>
        <v>32.104109589041094</v>
      </c>
      <c r="K898">
        <v>12</v>
      </c>
      <c r="L898">
        <v>1</v>
      </c>
      <c r="M898">
        <v>10.218</v>
      </c>
      <c r="N898" s="29">
        <f t="shared" si="13"/>
        <v>70.463887257780385</v>
      </c>
      <c r="O898">
        <v>26.687000000000001</v>
      </c>
      <c r="P898">
        <v>27.186</v>
      </c>
      <c r="Q898">
        <v>30.702000000000002</v>
      </c>
      <c r="R898">
        <v>1.758</v>
      </c>
      <c r="S898">
        <v>1</v>
      </c>
      <c r="T898" t="s">
        <v>1162</v>
      </c>
    </row>
    <row r="899" spans="1:20">
      <c r="A899" t="s">
        <v>215</v>
      </c>
      <c r="B899">
        <v>2020</v>
      </c>
      <c r="C899" s="9">
        <v>43890</v>
      </c>
      <c r="D899" t="s">
        <v>19</v>
      </c>
      <c r="E899" t="s">
        <v>533</v>
      </c>
      <c r="F899">
        <v>1</v>
      </c>
      <c r="G899">
        <v>5</v>
      </c>
      <c r="H899" t="s">
        <v>199</v>
      </c>
      <c r="I899" t="s">
        <v>37</v>
      </c>
      <c r="J899" s="10">
        <f>(C899-VLOOKUP(H899,Riders!$A$2:$E$7777,4,FALSE))/365</f>
        <v>25.334246575342465</v>
      </c>
      <c r="K899">
        <v>24</v>
      </c>
      <c r="L899">
        <v>2</v>
      </c>
      <c r="M899">
        <v>10.382999999999999</v>
      </c>
      <c r="N899" s="29">
        <f t="shared" ref="N899:N962" si="14">IF(OR(M899="REL",M899="",M899="DNS",M899="DSQ"),"",3.6*200/M899)</f>
        <v>69.344120196475018</v>
      </c>
      <c r="O899">
        <v>25.329000000000001</v>
      </c>
      <c r="P899">
        <v>24.84</v>
      </c>
      <c r="Q899">
        <v>29.257999999999999</v>
      </c>
      <c r="R899">
        <v>2.2090000000000001</v>
      </c>
      <c r="S899">
        <v>2</v>
      </c>
      <c r="T899" t="s">
        <v>1162</v>
      </c>
    </row>
    <row r="900" spans="1:20">
      <c r="A900" t="s">
        <v>215</v>
      </c>
      <c r="B900">
        <v>2020</v>
      </c>
      <c r="C900" s="9">
        <v>43890</v>
      </c>
      <c r="D900" t="s">
        <v>19</v>
      </c>
      <c r="E900" t="s">
        <v>533</v>
      </c>
      <c r="F900">
        <v>1</v>
      </c>
      <c r="G900">
        <v>6</v>
      </c>
      <c r="H900" t="s">
        <v>95</v>
      </c>
      <c r="I900" t="s">
        <v>28</v>
      </c>
      <c r="J900" s="10">
        <f>(C900-VLOOKUP(H900,Riders!$A$2:$E$7777,4,FALSE))/365</f>
        <v>28.095890410958905</v>
      </c>
      <c r="K900">
        <v>6</v>
      </c>
      <c r="L900">
        <v>1</v>
      </c>
      <c r="M900">
        <v>10.135</v>
      </c>
      <c r="N900" s="29">
        <f t="shared" si="14"/>
        <v>71.040947212629504</v>
      </c>
      <c r="O900">
        <v>20.335999999999999</v>
      </c>
      <c r="P900">
        <v>21.132999999999999</v>
      </c>
      <c r="Q900">
        <v>26.881</v>
      </c>
      <c r="R900">
        <v>2.8740000000000001</v>
      </c>
      <c r="S900">
        <v>1</v>
      </c>
      <c r="T900" t="s">
        <v>1162</v>
      </c>
    </row>
    <row r="901" spans="1:20">
      <c r="A901" t="s">
        <v>215</v>
      </c>
      <c r="B901">
        <v>2020</v>
      </c>
      <c r="C901" s="9">
        <v>43890</v>
      </c>
      <c r="D901" t="s">
        <v>19</v>
      </c>
      <c r="E901" t="s">
        <v>533</v>
      </c>
      <c r="F901">
        <v>1</v>
      </c>
      <c r="G901">
        <v>6</v>
      </c>
      <c r="H901" t="s">
        <v>98</v>
      </c>
      <c r="I901" t="s">
        <v>42</v>
      </c>
      <c r="J901" s="10">
        <f>(C901-VLOOKUP(H901,Riders!$A$2:$E$7777,4,FALSE))/365</f>
        <v>21.353424657534248</v>
      </c>
      <c r="K901">
        <v>23</v>
      </c>
      <c r="L901">
        <v>2</v>
      </c>
      <c r="M901">
        <v>10.17</v>
      </c>
      <c r="N901" s="29">
        <f t="shared" si="14"/>
        <v>70.796460176991147</v>
      </c>
      <c r="O901">
        <v>14.4519999999999</v>
      </c>
      <c r="P901">
        <v>14.094999999999899</v>
      </c>
      <c r="Q901">
        <v>20.452999999999999</v>
      </c>
      <c r="R901">
        <v>3.1789999999999998</v>
      </c>
      <c r="S901">
        <v>2</v>
      </c>
      <c r="T901" t="s">
        <v>1162</v>
      </c>
    </row>
    <row r="902" spans="1:20">
      <c r="A902" t="s">
        <v>215</v>
      </c>
      <c r="B902">
        <v>2020</v>
      </c>
      <c r="C902" s="9">
        <v>43890</v>
      </c>
      <c r="D902" t="s">
        <v>19</v>
      </c>
      <c r="E902" t="s">
        <v>533</v>
      </c>
      <c r="F902">
        <v>1</v>
      </c>
      <c r="G902">
        <v>7</v>
      </c>
      <c r="H902" t="s">
        <v>198</v>
      </c>
      <c r="I902" t="s">
        <v>22</v>
      </c>
      <c r="J902" s="10">
        <f>(C902-VLOOKUP(H902,Riders!$A$2:$E$7777,4,FALSE))/365</f>
        <v>27.230136986301371</v>
      </c>
      <c r="K902">
        <v>7</v>
      </c>
      <c r="L902">
        <v>1</v>
      </c>
      <c r="M902">
        <v>10.3</v>
      </c>
      <c r="N902" s="29">
        <f t="shared" si="14"/>
        <v>69.902912621359221</v>
      </c>
      <c r="O902">
        <v>31.535999999999898</v>
      </c>
      <c r="P902">
        <v>31.546999999999901</v>
      </c>
      <c r="Q902">
        <v>35.232999999999997</v>
      </c>
      <c r="R902">
        <v>1.843</v>
      </c>
      <c r="S902">
        <v>1</v>
      </c>
      <c r="T902" t="s">
        <v>1162</v>
      </c>
    </row>
    <row r="903" spans="1:20">
      <c r="A903" t="s">
        <v>215</v>
      </c>
      <c r="B903">
        <v>2020</v>
      </c>
      <c r="C903" s="9">
        <v>43890</v>
      </c>
      <c r="D903" t="s">
        <v>19</v>
      </c>
      <c r="E903" t="s">
        <v>533</v>
      </c>
      <c r="F903">
        <v>1</v>
      </c>
      <c r="G903">
        <v>7</v>
      </c>
      <c r="H903" t="s">
        <v>103</v>
      </c>
      <c r="I903" t="s">
        <v>37</v>
      </c>
      <c r="J903" s="10">
        <f>(C903-VLOOKUP(H903,Riders!$A$2:$E$7777,4,FALSE))/365</f>
        <v>21.164383561643834</v>
      </c>
      <c r="K903">
        <v>22</v>
      </c>
      <c r="L903">
        <v>2</v>
      </c>
      <c r="M903">
        <v>10.340999999999999</v>
      </c>
      <c r="N903" s="29">
        <f t="shared" si="14"/>
        <v>69.625761531766756</v>
      </c>
      <c r="O903">
        <v>8.1709999999999994</v>
      </c>
      <c r="P903">
        <v>8.1850000000000005</v>
      </c>
      <c r="Q903">
        <v>16.317</v>
      </c>
      <c r="R903">
        <v>4.0659999999999998</v>
      </c>
      <c r="S903">
        <v>2</v>
      </c>
      <c r="T903" t="s">
        <v>1162</v>
      </c>
    </row>
    <row r="904" spans="1:20">
      <c r="A904" t="s">
        <v>215</v>
      </c>
      <c r="B904">
        <v>2020</v>
      </c>
      <c r="C904" s="9">
        <v>43890</v>
      </c>
      <c r="D904" t="s">
        <v>19</v>
      </c>
      <c r="E904" t="s">
        <v>533</v>
      </c>
      <c r="F904">
        <v>1</v>
      </c>
      <c r="G904">
        <v>8</v>
      </c>
      <c r="H904" t="s">
        <v>106</v>
      </c>
      <c r="I904" t="s">
        <v>107</v>
      </c>
      <c r="J904" s="10">
        <f>(C904-VLOOKUP(H904,Riders!$A$2:$E$7777,4,FALSE))/365</f>
        <v>26.38082191780822</v>
      </c>
      <c r="K904">
        <v>16</v>
      </c>
      <c r="L904">
        <v>1</v>
      </c>
      <c r="M904">
        <v>10.093999999999999</v>
      </c>
      <c r="N904" s="29">
        <f t="shared" si="14"/>
        <v>71.329502674856357</v>
      </c>
      <c r="O904">
        <v>26.177</v>
      </c>
      <c r="P904">
        <v>26.951000000000001</v>
      </c>
      <c r="Q904">
        <v>30.588999999999999</v>
      </c>
      <c r="R904">
        <v>1.819</v>
      </c>
      <c r="S904">
        <v>2</v>
      </c>
      <c r="T904" t="s">
        <v>1162</v>
      </c>
    </row>
    <row r="905" spans="1:20">
      <c r="A905" t="s">
        <v>215</v>
      </c>
      <c r="B905">
        <v>2020</v>
      </c>
      <c r="C905" s="9">
        <v>43890</v>
      </c>
      <c r="D905" t="s">
        <v>19</v>
      </c>
      <c r="E905" t="s">
        <v>533</v>
      </c>
      <c r="F905">
        <v>1</v>
      </c>
      <c r="G905">
        <v>8</v>
      </c>
      <c r="H905" t="s">
        <v>97</v>
      </c>
      <c r="I905" t="s">
        <v>26</v>
      </c>
      <c r="J905" s="10">
        <f>(C905-VLOOKUP(H905,Riders!$A$2:$E$7777,4,FALSE))/365</f>
        <v>22.882191780821916</v>
      </c>
      <c r="K905">
        <v>17</v>
      </c>
      <c r="L905">
        <v>2</v>
      </c>
      <c r="M905">
        <v>10.1</v>
      </c>
      <c r="N905" s="29">
        <f t="shared" si="14"/>
        <v>71.287128712871294</v>
      </c>
      <c r="O905">
        <v>29.328999999999901</v>
      </c>
      <c r="P905">
        <v>28.838999999999999</v>
      </c>
      <c r="Q905">
        <v>32.296999999999997</v>
      </c>
      <c r="R905">
        <v>1.7290000000000001</v>
      </c>
      <c r="S905">
        <v>1</v>
      </c>
      <c r="T905" t="s">
        <v>1162</v>
      </c>
    </row>
    <row r="906" spans="1:20">
      <c r="A906" t="s">
        <v>215</v>
      </c>
      <c r="B906">
        <v>2020</v>
      </c>
      <c r="C906" s="9">
        <v>43890</v>
      </c>
      <c r="D906" t="s">
        <v>19</v>
      </c>
      <c r="E906" t="s">
        <v>533</v>
      </c>
      <c r="F906">
        <v>1</v>
      </c>
      <c r="G906">
        <v>9</v>
      </c>
      <c r="H906" t="s">
        <v>255</v>
      </c>
      <c r="I906" t="s">
        <v>30</v>
      </c>
      <c r="J906" s="10">
        <f>(C906-VLOOKUP(H906,Riders!$A$2:$E$7777,4,FALSE))/365</f>
        <v>30.175342465753424</v>
      </c>
      <c r="K906">
        <v>8</v>
      </c>
      <c r="L906">
        <v>1</v>
      </c>
      <c r="M906">
        <v>9.9979999999999993</v>
      </c>
      <c r="N906" s="29">
        <f t="shared" si="14"/>
        <v>72.014402880576114</v>
      </c>
      <c r="O906">
        <v>31.588999999999999</v>
      </c>
      <c r="P906">
        <v>31.6969999999999</v>
      </c>
      <c r="Q906">
        <v>34.930999999999997</v>
      </c>
      <c r="R906">
        <v>1.617</v>
      </c>
      <c r="S906">
        <v>1</v>
      </c>
      <c r="T906" t="s">
        <v>1162</v>
      </c>
    </row>
    <row r="907" spans="1:20">
      <c r="A907" t="s">
        <v>215</v>
      </c>
      <c r="B907">
        <v>2020</v>
      </c>
      <c r="C907" s="9">
        <v>43890</v>
      </c>
      <c r="D907" t="s">
        <v>19</v>
      </c>
      <c r="E907" t="s">
        <v>533</v>
      </c>
      <c r="F907">
        <v>1</v>
      </c>
      <c r="G907">
        <v>9</v>
      </c>
      <c r="H907" t="s">
        <v>172</v>
      </c>
      <c r="I907" t="s">
        <v>35</v>
      </c>
      <c r="J907" s="10">
        <f>(C907-VLOOKUP(H907,Riders!$A$2:$E$7777,4,FALSE))/365</f>
        <v>29.80821917808219</v>
      </c>
      <c r="K907">
        <v>21</v>
      </c>
      <c r="L907">
        <v>2</v>
      </c>
      <c r="M907">
        <v>10.091999999999899</v>
      </c>
      <c r="N907" s="29">
        <f t="shared" si="14"/>
        <v>71.34363852556551</v>
      </c>
      <c r="O907">
        <v>12.983000000000001</v>
      </c>
      <c r="P907">
        <v>12.93</v>
      </c>
      <c r="Q907">
        <v>24.216000000000001</v>
      </c>
      <c r="R907">
        <v>5.6429999999999998</v>
      </c>
      <c r="S907">
        <v>2</v>
      </c>
      <c r="T907" t="s">
        <v>1162</v>
      </c>
    </row>
    <row r="908" spans="1:20">
      <c r="A908" t="s">
        <v>215</v>
      </c>
      <c r="B908">
        <v>2020</v>
      </c>
      <c r="C908" s="9">
        <v>43890</v>
      </c>
      <c r="D908" t="s">
        <v>19</v>
      </c>
      <c r="E908" t="s">
        <v>533</v>
      </c>
      <c r="F908">
        <v>1</v>
      </c>
      <c r="G908">
        <v>10</v>
      </c>
      <c r="H908" t="s">
        <v>91</v>
      </c>
      <c r="I908" t="s">
        <v>50</v>
      </c>
      <c r="J908" s="10">
        <f>(C908-VLOOKUP(H908,Riders!$A$2:$E$7777,4,FALSE))/365</f>
        <v>24.276712328767122</v>
      </c>
      <c r="K908">
        <v>13</v>
      </c>
      <c r="L908">
        <v>1</v>
      </c>
      <c r="M908">
        <v>9.9309999999999992</v>
      </c>
      <c r="N908" s="29">
        <f t="shared" si="14"/>
        <v>72.500251736985206</v>
      </c>
      <c r="O908">
        <v>13.015000000000001</v>
      </c>
      <c r="P908">
        <v>18.353999999999999</v>
      </c>
      <c r="Q908">
        <v>24.658000000000001</v>
      </c>
      <c r="R908">
        <v>3.1520000000000001</v>
      </c>
      <c r="S908">
        <v>2</v>
      </c>
      <c r="T908" t="s">
        <v>1162</v>
      </c>
    </row>
    <row r="909" spans="1:20">
      <c r="A909" t="s">
        <v>215</v>
      </c>
      <c r="B909">
        <v>2020</v>
      </c>
      <c r="C909" s="9">
        <v>43890</v>
      </c>
      <c r="D909" t="s">
        <v>19</v>
      </c>
      <c r="E909" t="s">
        <v>533</v>
      </c>
      <c r="F909">
        <v>1</v>
      </c>
      <c r="G909">
        <v>10</v>
      </c>
      <c r="H909" t="s">
        <v>110</v>
      </c>
      <c r="I909" t="s">
        <v>111</v>
      </c>
      <c r="J909" s="10">
        <f>(C909-VLOOKUP(H909,Riders!$A$2:$E$7777,4,FALSE))/365</f>
        <v>22.86849315068493</v>
      </c>
      <c r="K909">
        <v>20</v>
      </c>
      <c r="L909">
        <v>2</v>
      </c>
      <c r="M909">
        <v>9.9629999999999992</v>
      </c>
      <c r="N909" s="29">
        <f t="shared" si="14"/>
        <v>72.267389340560072</v>
      </c>
      <c r="O909">
        <v>31.009</v>
      </c>
      <c r="P909">
        <v>29.8539999999999</v>
      </c>
      <c r="Q909">
        <v>33.543999999999997</v>
      </c>
      <c r="R909">
        <v>1.845</v>
      </c>
      <c r="S909">
        <v>1</v>
      </c>
      <c r="T909" t="s">
        <v>1162</v>
      </c>
    </row>
    <row r="910" spans="1:20">
      <c r="A910" t="s">
        <v>215</v>
      </c>
      <c r="B910">
        <v>2020</v>
      </c>
      <c r="C910" s="9">
        <v>43890</v>
      </c>
      <c r="D910" t="s">
        <v>19</v>
      </c>
      <c r="E910" t="s">
        <v>533</v>
      </c>
      <c r="F910">
        <v>1</v>
      </c>
      <c r="G910">
        <v>11</v>
      </c>
      <c r="H910" t="s">
        <v>127</v>
      </c>
      <c r="I910" t="s">
        <v>33</v>
      </c>
      <c r="J910" s="10">
        <f>(C910-VLOOKUP(H910,Riders!$A$2:$E$7777,4,FALSE))/365</f>
        <v>28.643835616438356</v>
      </c>
      <c r="K910">
        <v>14</v>
      </c>
      <c r="L910">
        <v>1</v>
      </c>
      <c r="M910">
        <v>9.9930000000000003</v>
      </c>
      <c r="N910" s="29">
        <f t="shared" si="14"/>
        <v>72.050435304713304</v>
      </c>
      <c r="O910">
        <v>28.485999999999901</v>
      </c>
      <c r="P910">
        <v>28.654</v>
      </c>
      <c r="Q910">
        <v>32.584000000000003</v>
      </c>
      <c r="R910">
        <v>1.9650000000000001</v>
      </c>
      <c r="S910">
        <v>1</v>
      </c>
      <c r="T910" t="s">
        <v>1162</v>
      </c>
    </row>
    <row r="911" spans="1:20">
      <c r="A911" t="s">
        <v>215</v>
      </c>
      <c r="B911">
        <v>2020</v>
      </c>
      <c r="C911" s="9">
        <v>43890</v>
      </c>
      <c r="D911" t="s">
        <v>19</v>
      </c>
      <c r="E911" t="s">
        <v>533</v>
      </c>
      <c r="F911">
        <v>1</v>
      </c>
      <c r="G911">
        <v>11</v>
      </c>
      <c r="H911" t="s">
        <v>169</v>
      </c>
      <c r="I911" t="s">
        <v>80</v>
      </c>
      <c r="J911" s="10">
        <f>(C911-VLOOKUP(H911,Riders!$A$2:$E$7777,4,FALSE))/365</f>
        <v>29.67945205479452</v>
      </c>
      <c r="K911">
        <v>19</v>
      </c>
      <c r="L911">
        <v>2</v>
      </c>
      <c r="M911">
        <v>10.089</v>
      </c>
      <c r="N911" s="29">
        <f t="shared" si="14"/>
        <v>71.364852809991078</v>
      </c>
      <c r="O911">
        <v>18.280999999999999</v>
      </c>
      <c r="P911">
        <v>18.190999999999999</v>
      </c>
      <c r="Q911">
        <v>23.132999999999999</v>
      </c>
      <c r="R911">
        <v>2.4710000000000001</v>
      </c>
      <c r="S911">
        <v>2</v>
      </c>
      <c r="T911" t="s">
        <v>1162</v>
      </c>
    </row>
    <row r="912" spans="1:20">
      <c r="A912" t="s">
        <v>215</v>
      </c>
      <c r="B912">
        <v>2020</v>
      </c>
      <c r="C912" s="9">
        <v>43890</v>
      </c>
      <c r="D912" t="s">
        <v>19</v>
      </c>
      <c r="E912" t="s">
        <v>533</v>
      </c>
      <c r="F912">
        <v>1</v>
      </c>
      <c r="G912">
        <v>12</v>
      </c>
      <c r="H912" t="s">
        <v>240</v>
      </c>
      <c r="I912" t="s">
        <v>100</v>
      </c>
      <c r="J912" s="10">
        <f>(C912-VLOOKUP(H912,Riders!$A$2:$E$7777,4,FALSE))/365</f>
        <v>27.008219178082193</v>
      </c>
      <c r="K912">
        <v>15</v>
      </c>
      <c r="L912">
        <v>1</v>
      </c>
      <c r="M912">
        <v>10.005000000000001</v>
      </c>
      <c r="N912" s="29">
        <f t="shared" si="14"/>
        <v>71.964017991004496</v>
      </c>
      <c r="O912">
        <v>29.442999999999898</v>
      </c>
      <c r="P912">
        <v>29.605999999999899</v>
      </c>
      <c r="Q912">
        <v>33.265999999999998</v>
      </c>
      <c r="R912">
        <v>1.83</v>
      </c>
      <c r="S912">
        <v>1</v>
      </c>
      <c r="T912" t="s">
        <v>1162</v>
      </c>
    </row>
    <row r="913" spans="1:20">
      <c r="A913" t="s">
        <v>215</v>
      </c>
      <c r="B913">
        <v>2020</v>
      </c>
      <c r="C913" s="9">
        <v>43890</v>
      </c>
      <c r="D913" t="s">
        <v>19</v>
      </c>
      <c r="E913" t="s">
        <v>533</v>
      </c>
      <c r="F913">
        <v>1</v>
      </c>
      <c r="G913">
        <v>12</v>
      </c>
      <c r="H913" t="s">
        <v>99</v>
      </c>
      <c r="I913" t="s">
        <v>100</v>
      </c>
      <c r="J913" s="10">
        <f>(C913-VLOOKUP(H913,Riders!$A$2:$E$7777,4,FALSE))/365</f>
        <v>20.884931506849316</v>
      </c>
      <c r="K913">
        <v>18</v>
      </c>
      <c r="L913">
        <v>2</v>
      </c>
      <c r="M913">
        <v>10.077</v>
      </c>
      <c r="N913" s="29">
        <f t="shared" si="14"/>
        <v>71.449836260791898</v>
      </c>
      <c r="O913">
        <v>13.369</v>
      </c>
      <c r="P913">
        <v>13.215</v>
      </c>
      <c r="Q913">
        <v>23.504999999999999</v>
      </c>
      <c r="R913">
        <v>5.1449999999999996</v>
      </c>
      <c r="S913">
        <v>2</v>
      </c>
      <c r="T913" t="s">
        <v>1162</v>
      </c>
    </row>
    <row r="914" spans="1:20">
      <c r="A914" t="s">
        <v>215</v>
      </c>
      <c r="B914">
        <v>2020</v>
      </c>
      <c r="C914" s="9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 s="10">
        <f>(C914-VLOOKUP(H914,Riders!$A$2:$E$7777,4,FALSE))/365</f>
        <v>22.978082191780821</v>
      </c>
      <c r="K914">
        <v>1</v>
      </c>
      <c r="L914">
        <v>1</v>
      </c>
      <c r="M914">
        <v>9.9480000000000004</v>
      </c>
      <c r="N914" s="29">
        <f t="shared" si="14"/>
        <v>72.376357056694815</v>
      </c>
      <c r="O914">
        <v>39.417000000000002</v>
      </c>
      <c r="P914">
        <v>39.482999999999997</v>
      </c>
      <c r="Q914">
        <v>42.104999999999997</v>
      </c>
      <c r="R914">
        <v>1.3109999999999999</v>
      </c>
      <c r="S914">
        <v>1</v>
      </c>
      <c r="T914" t="s">
        <v>1162</v>
      </c>
    </row>
    <row r="915" spans="1:20">
      <c r="A915" t="s">
        <v>215</v>
      </c>
      <c r="B915">
        <v>2020</v>
      </c>
      <c r="C915" s="9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 s="10">
        <f>(C915-VLOOKUP(H915,Riders!$A$2:$E$7777,4,FALSE))/365</f>
        <v>27.008219178082193</v>
      </c>
      <c r="K915">
        <v>15</v>
      </c>
      <c r="L915">
        <v>2</v>
      </c>
      <c r="M915">
        <v>10.295</v>
      </c>
      <c r="N915" s="29">
        <f t="shared" si="14"/>
        <v>69.936862554638168</v>
      </c>
      <c r="O915">
        <v>29.605999999999899</v>
      </c>
      <c r="P915">
        <v>29.542999999999999</v>
      </c>
      <c r="Q915">
        <v>33.161000000000001</v>
      </c>
      <c r="R915">
        <v>1.8089999999999999</v>
      </c>
      <c r="S915">
        <v>2</v>
      </c>
      <c r="T915" t="s">
        <v>1162</v>
      </c>
    </row>
    <row r="916" spans="1:20">
      <c r="A916" t="s">
        <v>215</v>
      </c>
      <c r="B916">
        <v>2020</v>
      </c>
      <c r="C916" s="9">
        <v>43890</v>
      </c>
      <c r="D916" t="s">
        <v>19</v>
      </c>
      <c r="E916" t="s">
        <v>536</v>
      </c>
      <c r="F916">
        <v>1</v>
      </c>
      <c r="G916">
        <v>2</v>
      </c>
      <c r="H916" t="s">
        <v>21</v>
      </c>
      <c r="I916" t="s">
        <v>22</v>
      </c>
      <c r="J916" s="10">
        <f>(C916-VLOOKUP(H916,Riders!$A$2:$E$7777,4,FALSE))/365</f>
        <v>26.975342465753425</v>
      </c>
      <c r="K916">
        <v>2</v>
      </c>
      <c r="L916">
        <v>1</v>
      </c>
      <c r="M916">
        <v>9.8079999999999998</v>
      </c>
      <c r="N916" s="29">
        <f t="shared" si="14"/>
        <v>73.409461663947795</v>
      </c>
      <c r="O916">
        <v>36.210999999999999</v>
      </c>
      <c r="P916">
        <v>36.316000000000003</v>
      </c>
      <c r="Q916">
        <v>38.862000000000002</v>
      </c>
      <c r="R916">
        <v>1.2729999999999999</v>
      </c>
      <c r="S916">
        <v>1</v>
      </c>
      <c r="T916" t="s">
        <v>1162</v>
      </c>
    </row>
    <row r="917" spans="1:20">
      <c r="A917" t="s">
        <v>215</v>
      </c>
      <c r="B917">
        <v>2020</v>
      </c>
      <c r="C917" s="9">
        <v>43890</v>
      </c>
      <c r="D917" t="s">
        <v>19</v>
      </c>
      <c r="E917" t="s">
        <v>536</v>
      </c>
      <c r="F917">
        <v>1</v>
      </c>
      <c r="G917">
        <v>2</v>
      </c>
      <c r="H917" t="s">
        <v>127</v>
      </c>
      <c r="I917" t="s">
        <v>33</v>
      </c>
      <c r="J917" s="10">
        <f>(C917-VLOOKUP(H917,Riders!$A$2:$E$7777,4,FALSE))/365</f>
        <v>28.643835616438356</v>
      </c>
      <c r="K917">
        <v>14</v>
      </c>
      <c r="L917">
        <v>2</v>
      </c>
      <c r="M917">
        <v>9.8569999999999993</v>
      </c>
      <c r="N917" s="29">
        <f t="shared" si="14"/>
        <v>73.044536877346047</v>
      </c>
      <c r="O917">
        <v>28.654</v>
      </c>
      <c r="P917">
        <v>28.521000000000001</v>
      </c>
      <c r="Q917">
        <v>32.375</v>
      </c>
      <c r="R917">
        <v>1.927</v>
      </c>
      <c r="S917">
        <v>2</v>
      </c>
      <c r="T917" t="s">
        <v>1162</v>
      </c>
    </row>
    <row r="918" spans="1:20">
      <c r="A918" t="s">
        <v>215</v>
      </c>
      <c r="B918">
        <v>2020</v>
      </c>
      <c r="C918" s="9">
        <v>43890</v>
      </c>
      <c r="D918" t="s">
        <v>19</v>
      </c>
      <c r="E918" t="s">
        <v>536</v>
      </c>
      <c r="F918">
        <v>1</v>
      </c>
      <c r="G918">
        <v>3</v>
      </c>
      <c r="H918" t="s">
        <v>200</v>
      </c>
      <c r="I918" t="s">
        <v>44</v>
      </c>
      <c r="J918" s="10">
        <f>(C918-VLOOKUP(H918,Riders!$A$2:$E$7777,4,FALSE))/365</f>
        <v>24.63013698630137</v>
      </c>
      <c r="K918">
        <v>4</v>
      </c>
      <c r="L918">
        <v>1</v>
      </c>
      <c r="M918">
        <v>9.9450000000000003</v>
      </c>
      <c r="N918" s="29">
        <f t="shared" si="14"/>
        <v>72.398190045248867</v>
      </c>
      <c r="O918">
        <v>33.646000000000001</v>
      </c>
      <c r="P918">
        <v>33.67</v>
      </c>
      <c r="Q918">
        <v>35.905999999999999</v>
      </c>
      <c r="R918">
        <v>1.1180000000000001</v>
      </c>
      <c r="S918">
        <v>1</v>
      </c>
      <c r="T918" t="s">
        <v>1162</v>
      </c>
    </row>
    <row r="919" spans="1:20">
      <c r="A919" t="s">
        <v>215</v>
      </c>
      <c r="B919">
        <v>2020</v>
      </c>
      <c r="C919" s="9">
        <v>43890</v>
      </c>
      <c r="D919" t="s">
        <v>19</v>
      </c>
      <c r="E919" t="s">
        <v>536</v>
      </c>
      <c r="F919">
        <v>1</v>
      </c>
      <c r="G919">
        <v>3</v>
      </c>
      <c r="H919" t="s">
        <v>91</v>
      </c>
      <c r="I919" t="s">
        <v>50</v>
      </c>
      <c r="J919" s="10">
        <f>(C919-VLOOKUP(H919,Riders!$A$2:$E$7777,4,FALSE))/365</f>
        <v>24.276712328767122</v>
      </c>
      <c r="K919">
        <v>13</v>
      </c>
      <c r="L919">
        <v>2</v>
      </c>
      <c r="M919">
        <v>9.9459999999999997</v>
      </c>
      <c r="N919" s="29">
        <f t="shared" si="14"/>
        <v>72.390910918962405</v>
      </c>
      <c r="O919">
        <v>18.353999999999999</v>
      </c>
      <c r="P919">
        <v>18.311999999999902</v>
      </c>
      <c r="Q919">
        <v>24.47</v>
      </c>
      <c r="R919">
        <v>3.0790000000000002</v>
      </c>
      <c r="S919">
        <v>2</v>
      </c>
      <c r="T919" t="s">
        <v>1162</v>
      </c>
    </row>
    <row r="920" spans="1:20">
      <c r="A920" t="s">
        <v>215</v>
      </c>
      <c r="B920">
        <v>2020</v>
      </c>
      <c r="C920" s="9">
        <v>43890</v>
      </c>
      <c r="D920" t="s">
        <v>19</v>
      </c>
      <c r="E920" t="s">
        <v>536</v>
      </c>
      <c r="F920">
        <v>1</v>
      </c>
      <c r="G920">
        <v>4</v>
      </c>
      <c r="H920" t="s">
        <v>255</v>
      </c>
      <c r="I920" t="s">
        <v>30</v>
      </c>
      <c r="J920" s="10">
        <f>(C920-VLOOKUP(H920,Riders!$A$2:$E$7777,4,FALSE))/365</f>
        <v>30.175342465753424</v>
      </c>
      <c r="K920">
        <v>8</v>
      </c>
      <c r="L920">
        <v>1</v>
      </c>
      <c r="M920">
        <v>9.782</v>
      </c>
      <c r="N920" s="29">
        <f t="shared" si="14"/>
        <v>73.604579840523414</v>
      </c>
      <c r="O920">
        <v>31.6969999999999</v>
      </c>
      <c r="P920">
        <v>31.922999999999998</v>
      </c>
      <c r="Q920">
        <v>35.113</v>
      </c>
      <c r="R920">
        <v>1.595</v>
      </c>
      <c r="S920">
        <v>1</v>
      </c>
      <c r="T920" t="s">
        <v>1162</v>
      </c>
    </row>
    <row r="921" spans="1:20">
      <c r="A921" t="s">
        <v>215</v>
      </c>
      <c r="B921">
        <v>2020</v>
      </c>
      <c r="C921" s="9">
        <v>43890</v>
      </c>
      <c r="D921" t="s">
        <v>19</v>
      </c>
      <c r="E921" t="s">
        <v>536</v>
      </c>
      <c r="F921">
        <v>1</v>
      </c>
      <c r="G921">
        <v>4</v>
      </c>
      <c r="H921" t="s">
        <v>195</v>
      </c>
      <c r="I921" t="s">
        <v>196</v>
      </c>
      <c r="J921" s="10">
        <f>(C921-VLOOKUP(H921,Riders!$A$2:$E$7777,4,FALSE))/365</f>
        <v>33.961643835616435</v>
      </c>
      <c r="K921">
        <v>9</v>
      </c>
      <c r="L921">
        <v>2</v>
      </c>
      <c r="M921">
        <v>10.178000000000001</v>
      </c>
      <c r="N921" s="29">
        <f t="shared" si="14"/>
        <v>70.74081351935547</v>
      </c>
      <c r="O921">
        <v>25.597000000000001</v>
      </c>
      <c r="P921">
        <v>25.367999999999999</v>
      </c>
      <c r="Q921">
        <v>29.827999999999999</v>
      </c>
      <c r="R921">
        <v>2.23</v>
      </c>
      <c r="S921">
        <v>2</v>
      </c>
      <c r="T921" t="s">
        <v>1162</v>
      </c>
    </row>
    <row r="922" spans="1:20">
      <c r="A922" t="s">
        <v>215</v>
      </c>
      <c r="B922">
        <v>2020</v>
      </c>
      <c r="C922" s="9">
        <v>43890</v>
      </c>
      <c r="D922" t="s">
        <v>19</v>
      </c>
      <c r="E922" t="s">
        <v>536</v>
      </c>
      <c r="F922">
        <v>1</v>
      </c>
      <c r="G922">
        <v>5</v>
      </c>
      <c r="H922" t="s">
        <v>194</v>
      </c>
      <c r="I922" t="s">
        <v>50</v>
      </c>
      <c r="J922" s="10">
        <f>(C922-VLOOKUP(H922,Riders!$A$2:$E$7777,4,FALSE))/365</f>
        <v>32.172602739726024</v>
      </c>
      <c r="K922">
        <v>3</v>
      </c>
      <c r="L922">
        <v>1</v>
      </c>
      <c r="M922">
        <v>10.145</v>
      </c>
      <c r="N922" s="29">
        <f t="shared" si="14"/>
        <v>70.970921636274028</v>
      </c>
      <c r="O922">
        <v>21.145</v>
      </c>
      <c r="P922">
        <v>23.454999999999998</v>
      </c>
      <c r="Q922">
        <v>29.427</v>
      </c>
      <c r="R922">
        <v>2.9860000000000002</v>
      </c>
      <c r="S922">
        <v>2</v>
      </c>
      <c r="T922" t="s">
        <v>1162</v>
      </c>
    </row>
    <row r="923" spans="1:20">
      <c r="A923" t="s">
        <v>215</v>
      </c>
      <c r="B923">
        <v>2020</v>
      </c>
      <c r="C923" s="9">
        <v>43890</v>
      </c>
      <c r="D923" t="s">
        <v>19</v>
      </c>
      <c r="E923" t="s">
        <v>536</v>
      </c>
      <c r="F923">
        <v>1</v>
      </c>
      <c r="G923">
        <v>5</v>
      </c>
      <c r="H923" t="s">
        <v>106</v>
      </c>
      <c r="I923" t="s">
        <v>107</v>
      </c>
      <c r="J923" s="10">
        <f>(C923-VLOOKUP(H923,Riders!$A$2:$E$7777,4,FALSE))/365</f>
        <v>26.38082191780822</v>
      </c>
      <c r="K923">
        <v>16</v>
      </c>
      <c r="L923">
        <v>2</v>
      </c>
      <c r="M923">
        <v>10.264999999999899</v>
      </c>
      <c r="N923" s="29">
        <f t="shared" si="14"/>
        <v>70.141256697516525</v>
      </c>
      <c r="O923">
        <v>26.951000000000001</v>
      </c>
      <c r="P923">
        <v>26.488</v>
      </c>
      <c r="Q923">
        <v>30.038</v>
      </c>
      <c r="R923">
        <v>1.7749999999999999</v>
      </c>
      <c r="S923">
        <v>1</v>
      </c>
      <c r="T923" t="s">
        <v>1162</v>
      </c>
    </row>
    <row r="924" spans="1:20">
      <c r="A924" t="s">
        <v>215</v>
      </c>
      <c r="B924">
        <v>2020</v>
      </c>
      <c r="C924" s="9">
        <v>43890</v>
      </c>
      <c r="D924" t="s">
        <v>19</v>
      </c>
      <c r="E924" t="s">
        <v>536</v>
      </c>
      <c r="F924">
        <v>1</v>
      </c>
      <c r="G924">
        <v>6</v>
      </c>
      <c r="H924" t="s">
        <v>198</v>
      </c>
      <c r="I924" t="s">
        <v>22</v>
      </c>
      <c r="J924" s="10">
        <f>(C924-VLOOKUP(H924,Riders!$A$2:$E$7777,4,FALSE))/365</f>
        <v>27.230136986301371</v>
      </c>
      <c r="K924">
        <v>7</v>
      </c>
      <c r="L924">
        <v>1</v>
      </c>
      <c r="M924">
        <v>10.191000000000001</v>
      </c>
      <c r="N924" s="29">
        <f t="shared" si="14"/>
        <v>70.650574035914033</v>
      </c>
      <c r="O924">
        <v>31.546999999999901</v>
      </c>
      <c r="P924">
        <v>31.736999999999998</v>
      </c>
      <c r="Q924">
        <v>35.372999999999998</v>
      </c>
      <c r="R924">
        <v>1.8180000000000001</v>
      </c>
      <c r="S924">
        <v>1</v>
      </c>
      <c r="T924" t="s">
        <v>1162</v>
      </c>
    </row>
    <row r="925" spans="1:20">
      <c r="A925" t="s">
        <v>215</v>
      </c>
      <c r="B925">
        <v>2020</v>
      </c>
      <c r="C925" s="9">
        <v>43890</v>
      </c>
      <c r="D925" t="s">
        <v>19</v>
      </c>
      <c r="E925" t="s">
        <v>536</v>
      </c>
      <c r="F925">
        <v>1</v>
      </c>
      <c r="G925">
        <v>6</v>
      </c>
      <c r="H925" t="s">
        <v>126</v>
      </c>
      <c r="I925" t="s">
        <v>102</v>
      </c>
      <c r="J925" s="10">
        <f>(C925-VLOOKUP(H925,Riders!$A$2:$E$7777,4,FALSE))/365</f>
        <v>21.449315068493149</v>
      </c>
      <c r="K925">
        <v>10</v>
      </c>
      <c r="L925">
        <v>2</v>
      </c>
      <c r="M925">
        <v>10.239000000000001</v>
      </c>
      <c r="N925" s="29">
        <f t="shared" si="14"/>
        <v>70.319367125695862</v>
      </c>
      <c r="O925">
        <v>23.582000000000001</v>
      </c>
      <c r="P925">
        <v>23.481000000000002</v>
      </c>
      <c r="Q925">
        <v>27.449000000000002</v>
      </c>
      <c r="R925">
        <v>1.984</v>
      </c>
      <c r="S925">
        <v>2</v>
      </c>
      <c r="T925" t="s">
        <v>1162</v>
      </c>
    </row>
    <row r="926" spans="1:20">
      <c r="A926" t="s">
        <v>215</v>
      </c>
      <c r="B926">
        <v>2020</v>
      </c>
      <c r="C926" s="9">
        <v>43890</v>
      </c>
      <c r="D926" t="s">
        <v>19</v>
      </c>
      <c r="E926" t="s">
        <v>536</v>
      </c>
      <c r="F926">
        <v>1</v>
      </c>
      <c r="G926">
        <v>7</v>
      </c>
      <c r="H926" t="s">
        <v>95</v>
      </c>
      <c r="I926" t="s">
        <v>28</v>
      </c>
      <c r="J926" s="10">
        <f>(C926-VLOOKUP(H926,Riders!$A$2:$E$7777,4,FALSE))/365</f>
        <v>28.095890410958905</v>
      </c>
      <c r="K926">
        <v>6</v>
      </c>
      <c r="L926">
        <v>1</v>
      </c>
      <c r="M926">
        <v>10.053000000000001</v>
      </c>
      <c r="N926" s="29">
        <f t="shared" si="14"/>
        <v>71.620411817367938</v>
      </c>
      <c r="O926">
        <v>21.132999999999999</v>
      </c>
      <c r="P926">
        <v>22.859000000000002</v>
      </c>
      <c r="Q926">
        <v>28.253</v>
      </c>
      <c r="R926">
        <v>2.6970000000000001</v>
      </c>
      <c r="S926">
        <v>2</v>
      </c>
      <c r="T926" t="s">
        <v>1162</v>
      </c>
    </row>
    <row r="927" spans="1:20">
      <c r="A927" t="s">
        <v>215</v>
      </c>
      <c r="B927">
        <v>2020</v>
      </c>
      <c r="C927" s="9">
        <v>43890</v>
      </c>
      <c r="D927" t="s">
        <v>19</v>
      </c>
      <c r="E927" t="s">
        <v>536</v>
      </c>
      <c r="F927">
        <v>1</v>
      </c>
      <c r="G927">
        <v>7</v>
      </c>
      <c r="H927" t="s">
        <v>190</v>
      </c>
      <c r="I927" t="s">
        <v>111</v>
      </c>
      <c r="J927" s="10">
        <f>(C927-VLOOKUP(H927,Riders!$A$2:$E$7777,4,FALSE))/365</f>
        <v>31.958904109589042</v>
      </c>
      <c r="K927">
        <v>11</v>
      </c>
      <c r="L927">
        <v>2</v>
      </c>
      <c r="M927">
        <v>10.1</v>
      </c>
      <c r="N927" s="29">
        <f t="shared" si="14"/>
        <v>71.287128712871294</v>
      </c>
      <c r="O927">
        <v>24.472999999999999</v>
      </c>
      <c r="P927">
        <v>23.477</v>
      </c>
      <c r="Q927">
        <v>28.809000000000001</v>
      </c>
      <c r="R927">
        <v>2.6659999999999999</v>
      </c>
      <c r="S927">
        <v>1</v>
      </c>
      <c r="T927" t="s">
        <v>1162</v>
      </c>
    </row>
    <row r="928" spans="1:20">
      <c r="A928" t="s">
        <v>215</v>
      </c>
      <c r="B928">
        <v>2020</v>
      </c>
      <c r="C928" s="9">
        <v>43890</v>
      </c>
      <c r="D928" t="s">
        <v>19</v>
      </c>
      <c r="E928" t="s">
        <v>536</v>
      </c>
      <c r="F928">
        <v>1</v>
      </c>
      <c r="G928">
        <v>8</v>
      </c>
      <c r="H928" t="s">
        <v>191</v>
      </c>
      <c r="I928" t="s">
        <v>30</v>
      </c>
      <c r="J928" s="10">
        <f>(C928-VLOOKUP(H928,Riders!$A$2:$E$7777,4,FALSE))/365</f>
        <v>34.11780821917808</v>
      </c>
      <c r="K928">
        <v>5</v>
      </c>
      <c r="L928">
        <v>1</v>
      </c>
      <c r="M928">
        <v>10.003</v>
      </c>
      <c r="N928" s="29">
        <f t="shared" si="14"/>
        <v>71.978406478056584</v>
      </c>
      <c r="O928">
        <v>27.004000000000001</v>
      </c>
      <c r="P928">
        <v>27.902999999999999</v>
      </c>
      <c r="Q928">
        <v>32.606999999999999</v>
      </c>
      <c r="R928">
        <v>2.3519999999999999</v>
      </c>
      <c r="S928">
        <v>2</v>
      </c>
      <c r="T928" t="s">
        <v>1162</v>
      </c>
    </row>
    <row r="929" spans="1:20">
      <c r="A929" t="s">
        <v>215</v>
      </c>
      <c r="B929">
        <v>2020</v>
      </c>
      <c r="C929" s="9">
        <v>43890</v>
      </c>
      <c r="D929" t="s">
        <v>19</v>
      </c>
      <c r="E929" t="s">
        <v>536</v>
      </c>
      <c r="F929">
        <v>1</v>
      </c>
      <c r="G929">
        <v>8</v>
      </c>
      <c r="H929" t="s">
        <v>871</v>
      </c>
      <c r="I929" t="s">
        <v>26</v>
      </c>
      <c r="J929" s="10">
        <f>(C929-VLOOKUP(H929,Riders!$A$2:$E$7777,4,FALSE))/365</f>
        <v>32.104109589041094</v>
      </c>
      <c r="K929">
        <v>12</v>
      </c>
      <c r="L929">
        <v>2</v>
      </c>
      <c r="M929">
        <v>10.074</v>
      </c>
      <c r="N929" s="29">
        <f t="shared" si="14"/>
        <v>71.471113758189404</v>
      </c>
      <c r="O929">
        <v>27.186</v>
      </c>
      <c r="P929">
        <v>26.908000000000001</v>
      </c>
      <c r="Q929">
        <v>30.35</v>
      </c>
      <c r="R929">
        <v>1.7210000000000001</v>
      </c>
      <c r="S929">
        <v>1</v>
      </c>
      <c r="T929" t="s">
        <v>1162</v>
      </c>
    </row>
    <row r="930" spans="1:20">
      <c r="A930" t="s">
        <v>215</v>
      </c>
      <c r="B930">
        <v>2020</v>
      </c>
      <c r="C930" s="9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 s="10">
        <f>(C930-VLOOKUP(H930,Riders!$A$2:$E$7777,4,FALSE))/365</f>
        <v>22.978082191780821</v>
      </c>
      <c r="K930">
        <v>1</v>
      </c>
      <c r="L930">
        <v>1</v>
      </c>
      <c r="M930">
        <v>9.9740000000000002</v>
      </c>
      <c r="N930" s="29">
        <f t="shared" si="14"/>
        <v>72.187687988770804</v>
      </c>
      <c r="O930">
        <v>39.482999999999997</v>
      </c>
      <c r="P930">
        <v>39.54</v>
      </c>
      <c r="Q930">
        <v>42.152000000000001</v>
      </c>
      <c r="R930">
        <v>1.306</v>
      </c>
      <c r="S930">
        <v>1</v>
      </c>
      <c r="T930" t="s">
        <v>1162</v>
      </c>
    </row>
    <row r="931" spans="1:20">
      <c r="A931" t="s">
        <v>215</v>
      </c>
      <c r="B931">
        <v>2020</v>
      </c>
      <c r="C931" s="9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 s="10">
        <f>(C931-VLOOKUP(H931,Riders!$A$2:$E$7777,4,FALSE))/365</f>
        <v>34.11780821917808</v>
      </c>
      <c r="K931">
        <v>5</v>
      </c>
      <c r="L931">
        <v>2</v>
      </c>
      <c r="M931">
        <v>10.08</v>
      </c>
      <c r="N931" s="29">
        <f t="shared" si="14"/>
        <v>71.428571428571431</v>
      </c>
      <c r="O931">
        <v>27.902999999999999</v>
      </c>
      <c r="P931">
        <v>27.835000000000001</v>
      </c>
      <c r="Q931">
        <v>32.457000000000001</v>
      </c>
      <c r="R931">
        <v>2.3109999999999999</v>
      </c>
      <c r="S931">
        <v>2</v>
      </c>
      <c r="T931" t="s">
        <v>1162</v>
      </c>
    </row>
    <row r="932" spans="1:20">
      <c r="A932" t="s">
        <v>215</v>
      </c>
      <c r="B932">
        <v>2020</v>
      </c>
      <c r="C932" s="9">
        <v>43890</v>
      </c>
      <c r="D932" t="s">
        <v>19</v>
      </c>
      <c r="E932" t="s">
        <v>537</v>
      </c>
      <c r="F932">
        <v>1</v>
      </c>
      <c r="G932">
        <v>2</v>
      </c>
      <c r="H932" t="s">
        <v>21</v>
      </c>
      <c r="I932" t="s">
        <v>22</v>
      </c>
      <c r="J932" s="10">
        <f>(C932-VLOOKUP(H932,Riders!$A$2:$E$7777,4,FALSE))/365</f>
        <v>26.975342465753425</v>
      </c>
      <c r="K932">
        <v>2</v>
      </c>
      <c r="L932">
        <v>1</v>
      </c>
      <c r="M932">
        <v>9.89</v>
      </c>
      <c r="N932" s="29">
        <f t="shared" si="14"/>
        <v>72.800808897876635</v>
      </c>
      <c r="O932">
        <v>36.316000000000003</v>
      </c>
      <c r="P932">
        <v>36.356999999999999</v>
      </c>
      <c r="Q932">
        <v>38.896999999999998</v>
      </c>
      <c r="R932">
        <v>1.27</v>
      </c>
      <c r="S932">
        <v>1</v>
      </c>
      <c r="T932" t="s">
        <v>1162</v>
      </c>
    </row>
    <row r="933" spans="1:20">
      <c r="A933" t="s">
        <v>215</v>
      </c>
      <c r="B933">
        <v>2020</v>
      </c>
      <c r="C933" s="9">
        <v>43890</v>
      </c>
      <c r="D933" t="s">
        <v>19</v>
      </c>
      <c r="E933" t="s">
        <v>537</v>
      </c>
      <c r="F933">
        <v>1</v>
      </c>
      <c r="G933">
        <v>2</v>
      </c>
      <c r="H933" t="s">
        <v>95</v>
      </c>
      <c r="I933" t="s">
        <v>28</v>
      </c>
      <c r="J933" s="10">
        <f>(C933-VLOOKUP(H933,Riders!$A$2:$E$7777,4,FALSE))/365</f>
        <v>28.095890410958905</v>
      </c>
      <c r="K933">
        <v>6</v>
      </c>
      <c r="L933">
        <v>2</v>
      </c>
      <c r="M933">
        <v>10.016</v>
      </c>
      <c r="N933" s="29">
        <f t="shared" si="14"/>
        <v>71.884984025559106</v>
      </c>
      <c r="O933">
        <v>22.859000000000002</v>
      </c>
      <c r="P933">
        <v>22.806999999999999</v>
      </c>
      <c r="Q933">
        <v>28.099</v>
      </c>
      <c r="R933">
        <v>2.6459999999999999</v>
      </c>
      <c r="S933">
        <v>2</v>
      </c>
      <c r="T933" t="s">
        <v>1162</v>
      </c>
    </row>
    <row r="934" spans="1:20">
      <c r="A934" t="s">
        <v>215</v>
      </c>
      <c r="B934">
        <v>2020</v>
      </c>
      <c r="C934" s="9">
        <v>43890</v>
      </c>
      <c r="D934" t="s">
        <v>19</v>
      </c>
      <c r="E934" t="s">
        <v>537</v>
      </c>
      <c r="F934">
        <v>1</v>
      </c>
      <c r="G934">
        <v>3</v>
      </c>
      <c r="H934" t="s">
        <v>200</v>
      </c>
      <c r="I934" t="s">
        <v>44</v>
      </c>
      <c r="J934" s="10">
        <f>(C934-VLOOKUP(H934,Riders!$A$2:$E$7777,4,FALSE))/365</f>
        <v>24.63013698630137</v>
      </c>
      <c r="K934">
        <v>4</v>
      </c>
      <c r="L934">
        <v>1</v>
      </c>
      <c r="M934">
        <v>10.085000000000001</v>
      </c>
      <c r="N934" s="29">
        <f t="shared" si="14"/>
        <v>71.393158155676744</v>
      </c>
      <c r="O934">
        <v>33.67</v>
      </c>
      <c r="P934">
        <v>33.851999999999997</v>
      </c>
      <c r="Q934">
        <v>36.07</v>
      </c>
      <c r="R934">
        <v>1.109</v>
      </c>
      <c r="S934">
        <v>1</v>
      </c>
      <c r="T934" t="s">
        <v>1162</v>
      </c>
    </row>
    <row r="935" spans="1:20">
      <c r="A935" t="s">
        <v>215</v>
      </c>
      <c r="B935">
        <v>2020</v>
      </c>
      <c r="C935" s="9">
        <v>43890</v>
      </c>
      <c r="D935" t="s">
        <v>19</v>
      </c>
      <c r="E935" t="s">
        <v>537</v>
      </c>
      <c r="F935">
        <v>1</v>
      </c>
      <c r="G935">
        <v>3</v>
      </c>
      <c r="H935" t="s">
        <v>198</v>
      </c>
      <c r="I935" t="s">
        <v>22</v>
      </c>
      <c r="J935" s="10">
        <f>(C935-VLOOKUP(H935,Riders!$A$2:$E$7777,4,FALSE))/365</f>
        <v>27.230136986301371</v>
      </c>
      <c r="K935">
        <v>7</v>
      </c>
      <c r="L935">
        <v>2</v>
      </c>
      <c r="M935">
        <v>10.215999999999999</v>
      </c>
      <c r="N935" s="29">
        <f t="shared" si="14"/>
        <v>70.477682067345341</v>
      </c>
      <c r="O935">
        <v>31.736999999999998</v>
      </c>
      <c r="P935">
        <v>31.4</v>
      </c>
      <c r="Q935">
        <v>34.94</v>
      </c>
      <c r="R935">
        <v>1.77</v>
      </c>
      <c r="S935">
        <v>2</v>
      </c>
      <c r="T935" t="s">
        <v>1162</v>
      </c>
    </row>
    <row r="936" spans="1:20">
      <c r="A936" t="s">
        <v>215</v>
      </c>
      <c r="B936">
        <v>2020</v>
      </c>
      <c r="C936" s="9">
        <v>43890</v>
      </c>
      <c r="D936" t="s">
        <v>19</v>
      </c>
      <c r="E936" t="s">
        <v>537</v>
      </c>
      <c r="F936">
        <v>1</v>
      </c>
      <c r="G936">
        <v>4</v>
      </c>
      <c r="H936" t="s">
        <v>194</v>
      </c>
      <c r="I936" t="s">
        <v>50</v>
      </c>
      <c r="J936" s="10">
        <f>(C936-VLOOKUP(H936,Riders!$A$2:$E$7777,4,FALSE))/365</f>
        <v>32.172602739726024</v>
      </c>
      <c r="K936">
        <v>3</v>
      </c>
      <c r="L936">
        <v>1</v>
      </c>
      <c r="M936">
        <v>9.9979999999999993</v>
      </c>
      <c r="N936" s="29">
        <f t="shared" si="14"/>
        <v>72.014402880576114</v>
      </c>
      <c r="O936">
        <v>23.454999999999998</v>
      </c>
      <c r="P936">
        <v>25.875999999999902</v>
      </c>
      <c r="Q936">
        <v>31.372</v>
      </c>
      <c r="R936">
        <v>2.7480000000000002</v>
      </c>
      <c r="S936">
        <v>2</v>
      </c>
      <c r="T936" t="s">
        <v>1162</v>
      </c>
    </row>
    <row r="937" spans="1:20">
      <c r="A937" t="s">
        <v>215</v>
      </c>
      <c r="B937">
        <v>2020</v>
      </c>
      <c r="C937" s="9">
        <v>43890</v>
      </c>
      <c r="D937" t="s">
        <v>19</v>
      </c>
      <c r="E937" t="s">
        <v>537</v>
      </c>
      <c r="F937">
        <v>1</v>
      </c>
      <c r="G937">
        <v>4</v>
      </c>
      <c r="H937" t="s">
        <v>255</v>
      </c>
      <c r="I937" t="s">
        <v>30</v>
      </c>
      <c r="J937" s="10">
        <f>(C937-VLOOKUP(H937,Riders!$A$2:$E$7777,4,FALSE))/365</f>
        <v>30.175342465753424</v>
      </c>
      <c r="K937">
        <v>8</v>
      </c>
      <c r="L937">
        <v>2</v>
      </c>
      <c r="M937">
        <v>10.081</v>
      </c>
      <c r="N937" s="29">
        <f t="shared" si="14"/>
        <v>71.421485963694082</v>
      </c>
      <c r="O937">
        <v>31.922999999999998</v>
      </c>
      <c r="P937">
        <v>31.433</v>
      </c>
      <c r="Q937">
        <v>34.557000000000002</v>
      </c>
      <c r="R937">
        <v>1.5620000000000001</v>
      </c>
      <c r="S937">
        <v>1</v>
      </c>
      <c r="T937" t="s">
        <v>1162</v>
      </c>
    </row>
    <row r="938" spans="1:20">
      <c r="A938" t="s">
        <v>215</v>
      </c>
      <c r="B938">
        <v>2020</v>
      </c>
      <c r="C938" s="9">
        <v>43890</v>
      </c>
      <c r="D938" t="s">
        <v>19</v>
      </c>
      <c r="E938" t="s">
        <v>537</v>
      </c>
      <c r="F938">
        <v>2</v>
      </c>
      <c r="G938">
        <v>1</v>
      </c>
      <c r="H938" t="s">
        <v>90</v>
      </c>
      <c r="I938" t="s">
        <v>22</v>
      </c>
      <c r="J938" s="10">
        <f>(C938-VLOOKUP(H938,Riders!$A$2:$E$7777,4,FALSE))/365</f>
        <v>22.978082191780821</v>
      </c>
      <c r="K938">
        <v>1</v>
      </c>
      <c r="L938">
        <v>1</v>
      </c>
      <c r="M938">
        <v>9.7829999999999995</v>
      </c>
      <c r="N938" s="29">
        <f t="shared" si="14"/>
        <v>73.597056117755287</v>
      </c>
      <c r="O938">
        <v>39.54</v>
      </c>
      <c r="P938">
        <v>39.591999999999999</v>
      </c>
      <c r="Q938">
        <v>42.195999999999998</v>
      </c>
      <c r="R938">
        <v>1.302</v>
      </c>
      <c r="S938">
        <v>1</v>
      </c>
      <c r="T938" t="s">
        <v>1162</v>
      </c>
    </row>
    <row r="939" spans="1:20">
      <c r="A939" t="s">
        <v>215</v>
      </c>
      <c r="B939">
        <v>2020</v>
      </c>
      <c r="C939" s="9">
        <v>43890</v>
      </c>
      <c r="D939" t="s">
        <v>19</v>
      </c>
      <c r="E939" t="s">
        <v>537</v>
      </c>
      <c r="F939">
        <v>2</v>
      </c>
      <c r="G939">
        <v>1</v>
      </c>
      <c r="H939" t="s">
        <v>191</v>
      </c>
      <c r="I939" t="s">
        <v>30</v>
      </c>
      <c r="J939" s="10">
        <f>(C939-VLOOKUP(H939,Riders!$A$2:$E$7777,4,FALSE))/365</f>
        <v>34.11780821917808</v>
      </c>
      <c r="K939">
        <v>5</v>
      </c>
      <c r="L939">
        <v>2</v>
      </c>
      <c r="M939">
        <v>9.9339999999999993</v>
      </c>
      <c r="N939" s="29">
        <f t="shared" si="14"/>
        <v>72.478357157237781</v>
      </c>
      <c r="O939">
        <v>27.835000000000001</v>
      </c>
      <c r="P939">
        <v>27.771000000000001</v>
      </c>
      <c r="Q939">
        <v>32.319000000000003</v>
      </c>
      <c r="R939">
        <v>2.274</v>
      </c>
      <c r="S939">
        <v>2</v>
      </c>
      <c r="T939" t="s">
        <v>1162</v>
      </c>
    </row>
    <row r="940" spans="1:20">
      <c r="A940" t="s">
        <v>215</v>
      </c>
      <c r="B940">
        <v>2020</v>
      </c>
      <c r="C940" s="9">
        <v>43890</v>
      </c>
      <c r="D940" t="s">
        <v>19</v>
      </c>
      <c r="E940" t="s">
        <v>537</v>
      </c>
      <c r="F940">
        <v>2</v>
      </c>
      <c r="G940">
        <v>2</v>
      </c>
      <c r="H940" t="s">
        <v>21</v>
      </c>
      <c r="I940" t="s">
        <v>22</v>
      </c>
      <c r="J940" s="10">
        <f>(C940-VLOOKUP(H940,Riders!$A$2:$E$7777,4,FALSE))/365</f>
        <v>26.975342465753425</v>
      </c>
      <c r="K940">
        <v>2</v>
      </c>
      <c r="L940">
        <v>1</v>
      </c>
      <c r="M940">
        <v>9.7759999999999998</v>
      </c>
      <c r="N940" s="29">
        <f t="shared" si="14"/>
        <v>73.649754500818332</v>
      </c>
      <c r="O940">
        <v>36.356999999999999</v>
      </c>
      <c r="P940">
        <v>36.396000000000001</v>
      </c>
      <c r="Q940">
        <v>38.93</v>
      </c>
      <c r="R940">
        <v>1.2669999999999999</v>
      </c>
      <c r="S940">
        <v>1</v>
      </c>
      <c r="T940" t="s">
        <v>1162</v>
      </c>
    </row>
    <row r="941" spans="1:20">
      <c r="A941" t="s">
        <v>215</v>
      </c>
      <c r="B941">
        <v>2020</v>
      </c>
      <c r="C941" s="9">
        <v>43890</v>
      </c>
      <c r="D941" t="s">
        <v>19</v>
      </c>
      <c r="E941" t="s">
        <v>537</v>
      </c>
      <c r="F941">
        <v>2</v>
      </c>
      <c r="G941">
        <v>2</v>
      </c>
      <c r="H941" t="s">
        <v>95</v>
      </c>
      <c r="I941" t="s">
        <v>28</v>
      </c>
      <c r="J941" s="10">
        <f>(C941-VLOOKUP(H941,Riders!$A$2:$E$7777,4,FALSE))/365</f>
        <v>28.095890410958905</v>
      </c>
      <c r="K941">
        <v>6</v>
      </c>
      <c r="L941">
        <v>2</v>
      </c>
      <c r="M941">
        <v>9.9260000000000002</v>
      </c>
      <c r="N941" s="29">
        <f t="shared" si="14"/>
        <v>72.536772113640936</v>
      </c>
      <c r="O941">
        <v>22.806999999999999</v>
      </c>
      <c r="P941">
        <v>22.757999999999999</v>
      </c>
      <c r="Q941">
        <v>27.957999999999998</v>
      </c>
      <c r="R941">
        <v>2.6</v>
      </c>
      <c r="S941">
        <v>2</v>
      </c>
      <c r="T941" t="s">
        <v>1162</v>
      </c>
    </row>
    <row r="942" spans="1:20">
      <c r="A942" t="s">
        <v>215</v>
      </c>
      <c r="B942">
        <v>2020</v>
      </c>
      <c r="C942" s="9">
        <v>43890</v>
      </c>
      <c r="D942" t="s">
        <v>19</v>
      </c>
      <c r="E942" t="s">
        <v>537</v>
      </c>
      <c r="F942">
        <v>2</v>
      </c>
      <c r="G942">
        <v>3</v>
      </c>
      <c r="H942" t="s">
        <v>200</v>
      </c>
      <c r="I942" t="s">
        <v>44</v>
      </c>
      <c r="J942" s="10">
        <f>(C942-VLOOKUP(H942,Riders!$A$2:$E$7777,4,FALSE))/365</f>
        <v>24.63013698630137</v>
      </c>
      <c r="K942">
        <v>4</v>
      </c>
      <c r="L942">
        <v>1</v>
      </c>
      <c r="M942">
        <v>10.073</v>
      </c>
      <c r="N942" s="29">
        <f t="shared" si="14"/>
        <v>71.478209073761533</v>
      </c>
      <c r="O942">
        <v>33.851999999999997</v>
      </c>
      <c r="P942">
        <v>34.018000000000001</v>
      </c>
      <c r="Q942">
        <v>36.22</v>
      </c>
      <c r="R942">
        <v>1.101</v>
      </c>
      <c r="S942">
        <v>1</v>
      </c>
      <c r="T942" t="s">
        <v>1162</v>
      </c>
    </row>
    <row r="943" spans="1:20">
      <c r="A943" t="s">
        <v>215</v>
      </c>
      <c r="B943">
        <v>2020</v>
      </c>
      <c r="C943" s="9">
        <v>43890</v>
      </c>
      <c r="D943" t="s">
        <v>19</v>
      </c>
      <c r="E943" t="s">
        <v>537</v>
      </c>
      <c r="F943">
        <v>2</v>
      </c>
      <c r="G943">
        <v>3</v>
      </c>
      <c r="H943" t="s">
        <v>198</v>
      </c>
      <c r="I943" t="s">
        <v>22</v>
      </c>
      <c r="J943" s="10">
        <f>(C943-VLOOKUP(H943,Riders!$A$2:$E$7777,4,FALSE))/365</f>
        <v>27.230136986301371</v>
      </c>
      <c r="K943">
        <v>7</v>
      </c>
      <c r="L943">
        <v>2</v>
      </c>
      <c r="M943">
        <v>10.257999999999999</v>
      </c>
      <c r="N943" s="29">
        <f t="shared" si="14"/>
        <v>70.189120686293634</v>
      </c>
      <c r="O943">
        <v>31.4</v>
      </c>
      <c r="P943">
        <v>31.104999999999901</v>
      </c>
      <c r="Q943">
        <v>34.558999999999997</v>
      </c>
      <c r="R943">
        <v>1.7270000000000001</v>
      </c>
      <c r="S943">
        <v>2</v>
      </c>
      <c r="T943" t="s">
        <v>1162</v>
      </c>
    </row>
    <row r="944" spans="1:20">
      <c r="A944" t="s">
        <v>215</v>
      </c>
      <c r="B944">
        <v>2020</v>
      </c>
      <c r="C944" s="9">
        <v>43890</v>
      </c>
      <c r="D944" t="s">
        <v>19</v>
      </c>
      <c r="E944" t="s">
        <v>537</v>
      </c>
      <c r="F944">
        <v>2</v>
      </c>
      <c r="G944">
        <v>4</v>
      </c>
      <c r="H944" t="s">
        <v>194</v>
      </c>
      <c r="I944" t="s">
        <v>50</v>
      </c>
      <c r="J944" s="10">
        <f>(C944-VLOOKUP(H944,Riders!$A$2:$E$7777,4,FALSE))/365</f>
        <v>32.172602739726024</v>
      </c>
      <c r="K944">
        <v>3</v>
      </c>
      <c r="L944">
        <v>1</v>
      </c>
      <c r="M944">
        <v>10.071</v>
      </c>
      <c r="N944" s="29">
        <f t="shared" si="14"/>
        <v>71.492403932082212</v>
      </c>
      <c r="O944">
        <v>25.875999999999902</v>
      </c>
      <c r="P944">
        <v>27.594000000000001</v>
      </c>
      <c r="Q944">
        <v>32.734000000000002</v>
      </c>
      <c r="R944">
        <v>2.57</v>
      </c>
      <c r="S944">
        <v>2</v>
      </c>
      <c r="T944" t="s">
        <v>1162</v>
      </c>
    </row>
    <row r="945" spans="1:20">
      <c r="A945" t="s">
        <v>215</v>
      </c>
      <c r="B945">
        <v>2020</v>
      </c>
      <c r="C945" s="9">
        <v>43890</v>
      </c>
      <c r="D945" t="s">
        <v>19</v>
      </c>
      <c r="E945" t="s">
        <v>537</v>
      </c>
      <c r="F945">
        <v>2</v>
      </c>
      <c r="G945">
        <v>4</v>
      </c>
      <c r="H945" t="s">
        <v>255</v>
      </c>
      <c r="I945" t="s">
        <v>30</v>
      </c>
      <c r="J945" s="10">
        <f>(C945-VLOOKUP(H945,Riders!$A$2:$E$7777,4,FALSE))/365</f>
        <v>30.175342465753424</v>
      </c>
      <c r="K945">
        <v>8</v>
      </c>
      <c r="L945">
        <v>2</v>
      </c>
      <c r="M945">
        <v>10.071</v>
      </c>
      <c r="N945" s="29">
        <f t="shared" si="14"/>
        <v>71.492403932082212</v>
      </c>
      <c r="O945">
        <v>31.433</v>
      </c>
      <c r="P945">
        <v>31.052</v>
      </c>
      <c r="Q945">
        <v>34.116</v>
      </c>
      <c r="R945">
        <v>1.532</v>
      </c>
      <c r="S945">
        <v>1</v>
      </c>
      <c r="T945" t="s">
        <v>1162</v>
      </c>
    </row>
    <row r="946" spans="1:20">
      <c r="A946" t="s">
        <v>215</v>
      </c>
      <c r="B946">
        <v>2020</v>
      </c>
      <c r="C946" s="9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 s="10">
        <f>(C946-VLOOKUP(H946,Riders!$A$2:$E$7777,4,FALSE))/365</f>
        <v>22.978082191780821</v>
      </c>
      <c r="K946">
        <v>1</v>
      </c>
      <c r="L946">
        <v>1</v>
      </c>
      <c r="M946">
        <v>9.8420000000000005</v>
      </c>
      <c r="N946" s="29">
        <f t="shared" si="14"/>
        <v>73.155862629546831</v>
      </c>
      <c r="O946">
        <v>39.591999999999999</v>
      </c>
      <c r="P946">
        <v>39.646999999999998</v>
      </c>
      <c r="Q946">
        <v>42.243000000000002</v>
      </c>
      <c r="R946">
        <v>1.298</v>
      </c>
      <c r="S946">
        <v>1</v>
      </c>
      <c r="T946" t="s">
        <v>1162</v>
      </c>
    </row>
    <row r="947" spans="1:20">
      <c r="A947" t="s">
        <v>215</v>
      </c>
      <c r="B947">
        <v>2020</v>
      </c>
      <c r="C947" s="9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 s="10">
        <f>(C947-VLOOKUP(H947,Riders!$A$2:$E$7777,4,FALSE))/365</f>
        <v>32.172602739726024</v>
      </c>
      <c r="K947">
        <v>3</v>
      </c>
      <c r="L947">
        <v>2</v>
      </c>
      <c r="M947">
        <v>10.317</v>
      </c>
      <c r="N947" s="29">
        <f t="shared" si="14"/>
        <v>69.787728990985755</v>
      </c>
      <c r="O947">
        <v>27.594000000000001</v>
      </c>
      <c r="P947">
        <v>27.516999999999999</v>
      </c>
      <c r="Q947">
        <v>32.551000000000002</v>
      </c>
      <c r="R947">
        <v>2.5169999999999999</v>
      </c>
      <c r="S947">
        <v>2</v>
      </c>
      <c r="T947" t="s">
        <v>1162</v>
      </c>
    </row>
    <row r="948" spans="1:20">
      <c r="A948" t="s">
        <v>215</v>
      </c>
      <c r="B948">
        <v>2020</v>
      </c>
      <c r="C948" s="9">
        <v>43890</v>
      </c>
      <c r="D948" t="s">
        <v>19</v>
      </c>
      <c r="E948" t="s">
        <v>538</v>
      </c>
      <c r="F948">
        <v>1</v>
      </c>
      <c r="G948">
        <v>2</v>
      </c>
      <c r="H948" t="s">
        <v>21</v>
      </c>
      <c r="I948" t="s">
        <v>22</v>
      </c>
      <c r="J948" s="10">
        <f>(C948-VLOOKUP(H948,Riders!$A$2:$E$7777,4,FALSE))/365</f>
        <v>26.975342465753425</v>
      </c>
      <c r="K948">
        <v>2</v>
      </c>
      <c r="L948">
        <v>1</v>
      </c>
      <c r="M948">
        <v>9.7609999999999992</v>
      </c>
      <c r="N948" s="29">
        <f t="shared" si="14"/>
        <v>73.762934125601888</v>
      </c>
      <c r="O948">
        <v>36.396000000000001</v>
      </c>
      <c r="P948">
        <v>36.580999999999896</v>
      </c>
      <c r="Q948">
        <v>39.088999999999999</v>
      </c>
      <c r="R948">
        <v>1.254</v>
      </c>
      <c r="S948">
        <v>1</v>
      </c>
      <c r="T948" t="s">
        <v>1162</v>
      </c>
    </row>
    <row r="949" spans="1:20">
      <c r="A949" t="s">
        <v>215</v>
      </c>
      <c r="B949">
        <v>2020</v>
      </c>
      <c r="C949" s="9">
        <v>43890</v>
      </c>
      <c r="D949" t="s">
        <v>19</v>
      </c>
      <c r="E949" t="s">
        <v>538</v>
      </c>
      <c r="F949">
        <v>1</v>
      </c>
      <c r="G949">
        <v>2</v>
      </c>
      <c r="H949" t="s">
        <v>200</v>
      </c>
      <c r="I949" t="s">
        <v>44</v>
      </c>
      <c r="J949" s="10">
        <f>(C949-VLOOKUP(H949,Riders!$A$2:$E$7777,4,FALSE))/365</f>
        <v>24.63013698630137</v>
      </c>
      <c r="K949">
        <v>4</v>
      </c>
      <c r="L949">
        <v>2</v>
      </c>
      <c r="M949">
        <v>10.414</v>
      </c>
      <c r="N949" s="29">
        <f t="shared" si="14"/>
        <v>69.137699251008257</v>
      </c>
      <c r="O949">
        <v>34.018000000000001</v>
      </c>
      <c r="P949">
        <v>33.911999999999999</v>
      </c>
      <c r="Q949">
        <v>36.1</v>
      </c>
      <c r="R949">
        <v>1.0940000000000001</v>
      </c>
      <c r="S949">
        <v>2</v>
      </c>
      <c r="T949" t="s">
        <v>1162</v>
      </c>
    </row>
    <row r="950" spans="1:20">
      <c r="A950" t="s">
        <v>215</v>
      </c>
      <c r="B950">
        <v>2020</v>
      </c>
      <c r="C950" s="9">
        <v>43890</v>
      </c>
      <c r="D950" t="s">
        <v>19</v>
      </c>
      <c r="E950" t="s">
        <v>538</v>
      </c>
      <c r="F950">
        <v>2</v>
      </c>
      <c r="G950">
        <v>1</v>
      </c>
      <c r="H950" t="s">
        <v>90</v>
      </c>
      <c r="I950" t="s">
        <v>22</v>
      </c>
      <c r="J950" s="10">
        <f>(C950-VLOOKUP(H950,Riders!$A$2:$E$7777,4,FALSE))/365</f>
        <v>22.978082191780821</v>
      </c>
      <c r="K950">
        <v>1</v>
      </c>
      <c r="L950">
        <v>1</v>
      </c>
      <c r="M950">
        <v>9.9039999999999999</v>
      </c>
      <c r="N950" s="29">
        <f t="shared" si="14"/>
        <v>72.697899838449118</v>
      </c>
      <c r="O950">
        <v>39.646999999999998</v>
      </c>
      <c r="P950">
        <v>39.698999999999998</v>
      </c>
      <c r="Q950">
        <v>42.286999999999999</v>
      </c>
      <c r="R950">
        <v>1.294</v>
      </c>
      <c r="S950">
        <v>1</v>
      </c>
      <c r="T950" t="s">
        <v>1162</v>
      </c>
    </row>
    <row r="951" spans="1:20">
      <c r="A951" t="s">
        <v>215</v>
      </c>
      <c r="B951">
        <v>2020</v>
      </c>
      <c r="C951" s="9">
        <v>43890</v>
      </c>
      <c r="D951" t="s">
        <v>19</v>
      </c>
      <c r="E951" t="s">
        <v>538</v>
      </c>
      <c r="F951">
        <v>2</v>
      </c>
      <c r="G951">
        <v>1</v>
      </c>
      <c r="H951" t="s">
        <v>194</v>
      </c>
      <c r="I951" t="s">
        <v>50</v>
      </c>
      <c r="J951" s="10">
        <f>(C951-VLOOKUP(H951,Riders!$A$2:$E$7777,4,FALSE))/365</f>
        <v>32.172602739726024</v>
      </c>
      <c r="K951">
        <v>3</v>
      </c>
      <c r="L951">
        <v>2</v>
      </c>
      <c r="M951">
        <v>10.234</v>
      </c>
      <c r="N951" s="29">
        <f t="shared" si="14"/>
        <v>70.353722884502645</v>
      </c>
      <c r="O951">
        <v>27.516999999999999</v>
      </c>
      <c r="P951">
        <v>27.446999999999999</v>
      </c>
      <c r="Q951">
        <v>32.384999999999998</v>
      </c>
      <c r="R951">
        <v>2.4689999999999999</v>
      </c>
      <c r="S951">
        <v>2</v>
      </c>
      <c r="T951" t="s">
        <v>1162</v>
      </c>
    </row>
    <row r="952" spans="1:20">
      <c r="A952" t="s">
        <v>215</v>
      </c>
      <c r="B952">
        <v>2020</v>
      </c>
      <c r="C952" s="9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 s="10">
        <f>(C952-VLOOKUP(H952,Riders!$A$2:$E$7777,4,FALSE))/365</f>
        <v>26.975342465753425</v>
      </c>
      <c r="K952">
        <v>2</v>
      </c>
      <c r="L952">
        <v>1</v>
      </c>
      <c r="M952">
        <v>9.8079999999999998</v>
      </c>
      <c r="N952" s="29">
        <f t="shared" si="14"/>
        <v>73.409461663947795</v>
      </c>
      <c r="O952">
        <v>36.580999999999896</v>
      </c>
      <c r="P952">
        <v>36.754999999999903</v>
      </c>
      <c r="Q952">
        <v>39.238999999999997</v>
      </c>
      <c r="R952">
        <v>1.242</v>
      </c>
      <c r="S952">
        <v>1</v>
      </c>
      <c r="T952" t="s">
        <v>1162</v>
      </c>
    </row>
    <row r="953" spans="1:20">
      <c r="A953" t="s">
        <v>215</v>
      </c>
      <c r="B953">
        <v>2020</v>
      </c>
      <c r="C953" s="9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 s="10">
        <f>(C953-VLOOKUP(H953,Riders!$A$2:$E$7777,4,FALSE))/365</f>
        <v>24.63013698630137</v>
      </c>
      <c r="K953">
        <v>4</v>
      </c>
      <c r="L953">
        <v>2</v>
      </c>
      <c r="M953">
        <v>9.9209999999999994</v>
      </c>
      <c r="N953" s="29">
        <f t="shared" si="14"/>
        <v>72.573329301481706</v>
      </c>
      <c r="O953">
        <v>33.911999999999999</v>
      </c>
      <c r="P953">
        <v>33.811999999999998</v>
      </c>
      <c r="Q953">
        <v>35.985999999999997</v>
      </c>
      <c r="R953">
        <v>1.087</v>
      </c>
      <c r="S953">
        <v>2</v>
      </c>
      <c r="T953" t="s">
        <v>1162</v>
      </c>
    </row>
    <row r="954" spans="1:20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>
        <v>1</v>
      </c>
      <c r="G954" t="s">
        <v>539</v>
      </c>
      <c r="H954" t="s">
        <v>90</v>
      </c>
      <c r="I954" t="s">
        <v>22</v>
      </c>
      <c r="J954" s="10">
        <f>(C954-VLOOKUP(H954,Riders!$A$2:$E$7777,4,FALSE))/365</f>
        <v>22.978082191780821</v>
      </c>
      <c r="K954">
        <v>1</v>
      </c>
      <c r="L954">
        <v>1</v>
      </c>
      <c r="M954">
        <v>9.7899999999999991</v>
      </c>
      <c r="N954" s="29">
        <f t="shared" si="14"/>
        <v>73.544433094994901</v>
      </c>
      <c r="O954">
        <v>39.698999999999998</v>
      </c>
      <c r="P954">
        <v>39.881999999999998</v>
      </c>
      <c r="Q954">
        <v>42.444000000000003</v>
      </c>
      <c r="R954">
        <v>1.2809999999999999</v>
      </c>
      <c r="S954">
        <v>1</v>
      </c>
      <c r="T954" t="s">
        <v>1162</v>
      </c>
    </row>
    <row r="955" spans="1:20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>
        <v>1</v>
      </c>
      <c r="G955" t="s">
        <v>539</v>
      </c>
      <c r="H955" t="s">
        <v>21</v>
      </c>
      <c r="I955" t="s">
        <v>22</v>
      </c>
      <c r="J955" s="10">
        <f>(C955-VLOOKUP(H955,Riders!$A$2:$E$7777,4,FALSE))/365</f>
        <v>26.975342465753425</v>
      </c>
      <c r="K955">
        <v>2</v>
      </c>
      <c r="L955">
        <v>2</v>
      </c>
      <c r="M955">
        <v>9.8539999999999992</v>
      </c>
      <c r="N955" s="29">
        <f t="shared" si="14"/>
        <v>73.066774913740616</v>
      </c>
      <c r="O955">
        <v>36.754999999999903</v>
      </c>
      <c r="P955">
        <v>36.631999999999998</v>
      </c>
      <c r="Q955">
        <v>39.094000000000001</v>
      </c>
      <c r="R955">
        <v>1.2310000000000001</v>
      </c>
      <c r="S955">
        <v>2</v>
      </c>
      <c r="T955" t="s">
        <v>1162</v>
      </c>
    </row>
    <row r="956" spans="1:20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>
        <v>1</v>
      </c>
      <c r="G956" t="s">
        <v>540</v>
      </c>
      <c r="H956" t="s">
        <v>194</v>
      </c>
      <c r="I956" t="s">
        <v>50</v>
      </c>
      <c r="J956" s="10">
        <f>(C956-VLOOKUP(H956,Riders!$A$2:$E$7777,4,FALSE))/365</f>
        <v>32.172602739726024</v>
      </c>
      <c r="K956">
        <v>3</v>
      </c>
      <c r="L956">
        <v>1</v>
      </c>
      <c r="M956">
        <v>10.145</v>
      </c>
      <c r="N956" s="29">
        <f t="shared" si="14"/>
        <v>70.970921636274028</v>
      </c>
      <c r="O956">
        <v>27.446999999999999</v>
      </c>
      <c r="P956">
        <v>28.917999999999999</v>
      </c>
      <c r="Q956">
        <v>33.578000000000003</v>
      </c>
      <c r="R956">
        <v>2.33</v>
      </c>
      <c r="S956">
        <v>2</v>
      </c>
      <c r="T956" t="s">
        <v>1162</v>
      </c>
    </row>
    <row r="957" spans="1:20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>
        <v>1</v>
      </c>
      <c r="G957" t="s">
        <v>540</v>
      </c>
      <c r="H957" t="s">
        <v>200</v>
      </c>
      <c r="I957" t="s">
        <v>44</v>
      </c>
      <c r="J957" s="10">
        <f>(C957-VLOOKUP(H957,Riders!$A$2:$E$7777,4,FALSE))/365</f>
        <v>24.63013698630137</v>
      </c>
      <c r="K957">
        <v>4</v>
      </c>
      <c r="L957">
        <v>2</v>
      </c>
      <c r="M957">
        <v>10.145</v>
      </c>
      <c r="N957" s="29">
        <f t="shared" si="14"/>
        <v>70.970921636274028</v>
      </c>
      <c r="O957">
        <v>33.811999999999998</v>
      </c>
      <c r="P957">
        <v>33.597999999999999</v>
      </c>
      <c r="Q957">
        <v>35.753999999999998</v>
      </c>
      <c r="R957">
        <v>1.0780000000000001</v>
      </c>
      <c r="S957">
        <v>1</v>
      </c>
      <c r="T957" t="s">
        <v>1162</v>
      </c>
    </row>
    <row r="958" spans="1:20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>
        <v>2</v>
      </c>
      <c r="G958" t="s">
        <v>539</v>
      </c>
      <c r="H958" t="s">
        <v>90</v>
      </c>
      <c r="I958" t="s">
        <v>22</v>
      </c>
      <c r="J958" s="10">
        <f>(C958-VLOOKUP(H958,Riders!$A$2:$E$7777,4,FALSE))/365</f>
        <v>22.978082191780821</v>
      </c>
      <c r="K958">
        <v>1</v>
      </c>
      <c r="L958">
        <v>1</v>
      </c>
      <c r="M958">
        <v>9.6910000000000007</v>
      </c>
      <c r="N958" s="29">
        <f t="shared" si="14"/>
        <v>74.295738313899491</v>
      </c>
      <c r="O958">
        <v>39.881999999999998</v>
      </c>
      <c r="P958">
        <v>40.052999999999997</v>
      </c>
      <c r="Q958">
        <v>42.591000000000001</v>
      </c>
      <c r="R958">
        <v>1.2689999999999999</v>
      </c>
      <c r="S958">
        <v>1</v>
      </c>
      <c r="T958" t="s">
        <v>1162</v>
      </c>
    </row>
    <row r="959" spans="1:20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>
        <v>2</v>
      </c>
      <c r="G959" t="s">
        <v>539</v>
      </c>
      <c r="H959" t="s">
        <v>21</v>
      </c>
      <c r="I959" t="s">
        <v>22</v>
      </c>
      <c r="J959" s="10">
        <f>(C959-VLOOKUP(H959,Riders!$A$2:$E$7777,4,FALSE))/365</f>
        <v>26.975342465753425</v>
      </c>
      <c r="K959">
        <v>2</v>
      </c>
      <c r="L959">
        <v>2</v>
      </c>
      <c r="M959">
        <v>9.8859999999999992</v>
      </c>
      <c r="N959" s="29">
        <f t="shared" si="14"/>
        <v>72.83026502124217</v>
      </c>
      <c r="O959">
        <v>36.631999999999998</v>
      </c>
      <c r="P959">
        <v>36.515999999999998</v>
      </c>
      <c r="Q959">
        <v>38.957999999999998</v>
      </c>
      <c r="R959">
        <v>1.2210000000000001</v>
      </c>
      <c r="S959">
        <v>2</v>
      </c>
      <c r="T959" t="s">
        <v>1162</v>
      </c>
    </row>
    <row r="960" spans="1:20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>
        <v>2</v>
      </c>
      <c r="G960" t="s">
        <v>540</v>
      </c>
      <c r="H960" t="s">
        <v>194</v>
      </c>
      <c r="I960" t="s">
        <v>50</v>
      </c>
      <c r="J960" s="10">
        <f>(C960-VLOOKUP(H960,Riders!$A$2:$E$7777,4,FALSE))/365</f>
        <v>32.172602739726024</v>
      </c>
      <c r="K960">
        <v>3</v>
      </c>
      <c r="L960">
        <v>1</v>
      </c>
      <c r="M960">
        <v>10.089</v>
      </c>
      <c r="N960" s="29">
        <f t="shared" si="14"/>
        <v>71.364852809991078</v>
      </c>
      <c r="O960">
        <v>28.917999999999999</v>
      </c>
      <c r="P960">
        <v>30.077999999999999</v>
      </c>
      <c r="Q960">
        <v>34.514000000000003</v>
      </c>
      <c r="R960">
        <v>2.218</v>
      </c>
      <c r="S960">
        <v>2</v>
      </c>
      <c r="T960" t="s">
        <v>1162</v>
      </c>
    </row>
    <row r="961" spans="1:20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>
        <v>2</v>
      </c>
      <c r="G961" t="s">
        <v>540</v>
      </c>
      <c r="H961" t="s">
        <v>200</v>
      </c>
      <c r="I961" t="s">
        <v>44</v>
      </c>
      <c r="J961" s="10">
        <f>(C961-VLOOKUP(H961,Riders!$A$2:$E$7777,4,FALSE))/365</f>
        <v>24.63013698630137</v>
      </c>
      <c r="K961">
        <v>4</v>
      </c>
      <c r="L961">
        <v>2</v>
      </c>
      <c r="M961">
        <v>10.942</v>
      </c>
      <c r="N961" s="29">
        <f t="shared" si="14"/>
        <v>65.801498811917384</v>
      </c>
      <c r="O961">
        <v>33.597999999999999</v>
      </c>
      <c r="P961">
        <v>33.412999999999997</v>
      </c>
      <c r="Q961">
        <v>35.552999999999997</v>
      </c>
      <c r="R961">
        <v>1.07</v>
      </c>
      <c r="S961">
        <v>1</v>
      </c>
      <c r="T961" t="s">
        <v>1162</v>
      </c>
    </row>
    <row r="962" spans="1:20">
      <c r="A962" t="s">
        <v>224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 s="10">
        <f>(C962-VLOOKUP(H962,Riders!$A$2:$E$7777,4,FALSE))/365</f>
        <v>28.660273972602738</v>
      </c>
      <c r="K962">
        <v>4</v>
      </c>
      <c r="L962">
        <v>1</v>
      </c>
      <c r="M962">
        <v>10.5</v>
      </c>
      <c r="N962" s="29">
        <f t="shared" si="14"/>
        <v>68.571428571428569</v>
      </c>
      <c r="O962">
        <v>9</v>
      </c>
      <c r="P962">
        <v>15.054</v>
      </c>
      <c r="Q962">
        <v>29.396000000000001</v>
      </c>
      <c r="R962">
        <v>7.1710000000000003</v>
      </c>
      <c r="S962">
        <v>1</v>
      </c>
      <c r="T962" t="s">
        <v>1162</v>
      </c>
    </row>
    <row r="963" spans="1:20">
      <c r="A963" t="s">
        <v>224</v>
      </c>
      <c r="B963">
        <v>2021</v>
      </c>
      <c r="C963" s="9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 s="10">
        <f>(C963-VLOOKUP(H963,Riders!$A$2:$E$7777,4,FALSE))/365</f>
        <v>24.926027397260274</v>
      </c>
      <c r="K963">
        <v>21</v>
      </c>
      <c r="L963">
        <v>2</v>
      </c>
      <c r="M963">
        <v>10.646000000000001</v>
      </c>
      <c r="N963" s="29">
        <f t="shared" ref="N963:N1026" si="15">IF(OR(M963="REL",M963="",M963="DNS",M963="DSQ"),"",3.6*200/M963)</f>
        <v>67.631035130565465</v>
      </c>
      <c r="O963">
        <v>9</v>
      </c>
      <c r="P963">
        <v>6.2619999999999898</v>
      </c>
      <c r="Q963">
        <v>20.603999999999999</v>
      </c>
      <c r="R963">
        <v>7.1710000000000003</v>
      </c>
      <c r="S963">
        <v>1</v>
      </c>
      <c r="T963" t="s">
        <v>1162</v>
      </c>
    </row>
    <row r="964" spans="1:20">
      <c r="A964" t="s">
        <v>224</v>
      </c>
      <c r="B964">
        <v>2021</v>
      </c>
      <c r="C964" s="9">
        <v>44332</v>
      </c>
      <c r="D964" t="s">
        <v>64</v>
      </c>
      <c r="E964" t="s">
        <v>533</v>
      </c>
      <c r="F964">
        <v>1</v>
      </c>
      <c r="G964">
        <v>2</v>
      </c>
      <c r="H964" t="s">
        <v>227</v>
      </c>
      <c r="I964" t="s">
        <v>150</v>
      </c>
      <c r="J964" s="10">
        <f>(C964-VLOOKUP(H964,Riders!$A$2:$E$7777,4,FALSE))/365</f>
        <v>23.227397260273971</v>
      </c>
      <c r="K964">
        <v>8</v>
      </c>
      <c r="L964">
        <v>1</v>
      </c>
      <c r="M964">
        <v>10.65</v>
      </c>
      <c r="N964" s="29">
        <f t="shared" si="15"/>
        <v>67.605633802816897</v>
      </c>
      <c r="O964">
        <v>23.140999999999998</v>
      </c>
      <c r="P964">
        <v>23.553000000000001</v>
      </c>
      <c r="Q964">
        <v>28.123000000000001</v>
      </c>
      <c r="R964">
        <v>2.2850000000000001</v>
      </c>
      <c r="S964">
        <v>1</v>
      </c>
      <c r="T964" t="s">
        <v>1162</v>
      </c>
    </row>
    <row r="965" spans="1:20">
      <c r="A965" t="s">
        <v>224</v>
      </c>
      <c r="B965">
        <v>2021</v>
      </c>
      <c r="C965" s="9">
        <v>44332</v>
      </c>
      <c r="D965" t="s">
        <v>64</v>
      </c>
      <c r="E965" t="s">
        <v>533</v>
      </c>
      <c r="F965">
        <v>1</v>
      </c>
      <c r="G965">
        <v>2</v>
      </c>
      <c r="H965" t="s">
        <v>849</v>
      </c>
      <c r="I965" t="s">
        <v>50</v>
      </c>
      <c r="J965" s="10">
        <f>(C965-VLOOKUP(H965,Riders!$A$2:$E$7777,4,FALSE))/365</f>
        <v>21.068493150684933</v>
      </c>
      <c r="K965">
        <v>20</v>
      </c>
      <c r="L965">
        <v>2</v>
      </c>
      <c r="M965">
        <v>10.712</v>
      </c>
      <c r="N965" s="29">
        <f t="shared" si="15"/>
        <v>67.214339058999258</v>
      </c>
      <c r="O965">
        <v>9</v>
      </c>
      <c r="P965">
        <v>7.3269999999999902</v>
      </c>
      <c r="Q965">
        <v>20.498999999999999</v>
      </c>
      <c r="R965">
        <v>6.5860000000000003</v>
      </c>
      <c r="S965">
        <v>2</v>
      </c>
      <c r="T965" t="s">
        <v>1162</v>
      </c>
    </row>
    <row r="966" spans="1:20">
      <c r="A966" t="s">
        <v>224</v>
      </c>
      <c r="B966">
        <v>2021</v>
      </c>
      <c r="C966" s="9">
        <v>44332</v>
      </c>
      <c r="D966" t="s">
        <v>64</v>
      </c>
      <c r="E966" t="s">
        <v>533</v>
      </c>
      <c r="F966">
        <v>1</v>
      </c>
      <c r="G966">
        <v>3</v>
      </c>
      <c r="H966" t="s">
        <v>184</v>
      </c>
      <c r="I966" t="s">
        <v>93</v>
      </c>
      <c r="J966" s="10">
        <f>(C966-VLOOKUP(H966,Riders!$A$2:$E$7777,4,FALSE))/365</f>
        <v>26.386301369863013</v>
      </c>
      <c r="K966">
        <v>14</v>
      </c>
      <c r="L966">
        <v>1</v>
      </c>
      <c r="M966">
        <v>10.78</v>
      </c>
      <c r="N966" s="29">
        <f t="shared" si="15"/>
        <v>66.790352504638221</v>
      </c>
      <c r="O966">
        <v>7.1120000000000001</v>
      </c>
      <c r="P966">
        <v>12.855</v>
      </c>
      <c r="Q966">
        <v>25.003</v>
      </c>
      <c r="R966">
        <v>6.0739999999999998</v>
      </c>
      <c r="S966">
        <v>2</v>
      </c>
      <c r="T966" t="s">
        <v>1162</v>
      </c>
    </row>
    <row r="967" spans="1:20">
      <c r="A967" t="s">
        <v>224</v>
      </c>
      <c r="B967">
        <v>2021</v>
      </c>
      <c r="C967" s="9">
        <v>44332</v>
      </c>
      <c r="D967" t="s">
        <v>64</v>
      </c>
      <c r="E967" t="s">
        <v>533</v>
      </c>
      <c r="F967">
        <v>1</v>
      </c>
      <c r="G967">
        <v>3</v>
      </c>
      <c r="H967" t="s">
        <v>822</v>
      </c>
      <c r="I967" t="s">
        <v>205</v>
      </c>
      <c r="J967" s="10">
        <f>(C967-VLOOKUP(H967,Riders!$A$2:$E$7777,4,FALSE))/365</f>
        <v>19</v>
      </c>
      <c r="K967">
        <v>19</v>
      </c>
      <c r="L967">
        <v>2</v>
      </c>
      <c r="M967">
        <v>10.879</v>
      </c>
      <c r="N967" s="29">
        <f t="shared" si="15"/>
        <v>66.182553543524222</v>
      </c>
      <c r="O967">
        <v>9</v>
      </c>
      <c r="P967">
        <v>5.3250000000000002</v>
      </c>
      <c r="Q967">
        <v>19.001000000000001</v>
      </c>
      <c r="R967">
        <v>6.8380000000000001</v>
      </c>
      <c r="S967">
        <v>1</v>
      </c>
      <c r="T967" t="s">
        <v>1162</v>
      </c>
    </row>
    <row r="968" spans="1:20">
      <c r="A968" t="s">
        <v>224</v>
      </c>
      <c r="B968">
        <v>2021</v>
      </c>
      <c r="C968" s="9">
        <v>44332</v>
      </c>
      <c r="D968" t="s">
        <v>64</v>
      </c>
      <c r="E968" t="s">
        <v>533</v>
      </c>
      <c r="F968">
        <v>1</v>
      </c>
      <c r="G968">
        <v>4</v>
      </c>
      <c r="H968" t="s">
        <v>74</v>
      </c>
      <c r="I968" t="s">
        <v>50</v>
      </c>
      <c r="J968" s="10">
        <f>(C968-VLOOKUP(H968,Riders!$A$2:$E$7777,4,FALSE))/365</f>
        <v>20.208219178082192</v>
      </c>
      <c r="K968">
        <v>16</v>
      </c>
      <c r="L968">
        <v>1</v>
      </c>
      <c r="M968">
        <v>10.74</v>
      </c>
      <c r="N968" s="29">
        <f t="shared" si="15"/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>
        <v>1</v>
      </c>
      <c r="T968" t="s">
        <v>1162</v>
      </c>
    </row>
    <row r="969" spans="1:20">
      <c r="A969" t="s">
        <v>224</v>
      </c>
      <c r="B969">
        <v>2021</v>
      </c>
      <c r="C969" s="9">
        <v>44332</v>
      </c>
      <c r="D969" t="s">
        <v>64</v>
      </c>
      <c r="E969" t="s">
        <v>533</v>
      </c>
      <c r="F969">
        <v>1</v>
      </c>
      <c r="G969">
        <v>4</v>
      </c>
      <c r="H969" t="s">
        <v>81</v>
      </c>
      <c r="I969" t="s">
        <v>248</v>
      </c>
      <c r="J969" s="10">
        <f>(C969-VLOOKUP(H969,Riders!$A$2:$E$7777,4,FALSE))/365</f>
        <v>27.783561643835615</v>
      </c>
      <c r="K969">
        <v>17</v>
      </c>
      <c r="L969">
        <v>2</v>
      </c>
      <c r="M969">
        <v>10.85</v>
      </c>
      <c r="N969" s="29">
        <f t="shared" si="15"/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>
        <v>1</v>
      </c>
      <c r="T969" t="s">
        <v>1162</v>
      </c>
    </row>
    <row r="970" spans="1:20">
      <c r="A970" t="s">
        <v>224</v>
      </c>
      <c r="B970">
        <v>2021</v>
      </c>
      <c r="C970" s="9">
        <v>44332</v>
      </c>
      <c r="D970" t="s">
        <v>64</v>
      </c>
      <c r="E970" t="s">
        <v>533</v>
      </c>
      <c r="F970">
        <v>1</v>
      </c>
      <c r="G970">
        <v>5</v>
      </c>
      <c r="H970" t="s">
        <v>149</v>
      </c>
      <c r="I970" t="s">
        <v>150</v>
      </c>
      <c r="J970" s="10">
        <f>(C970-VLOOKUP(H970,Riders!$A$2:$E$7777,4,FALSE))/365</f>
        <v>21.846575342465755</v>
      </c>
      <c r="K970">
        <v>15</v>
      </c>
      <c r="L970">
        <v>1</v>
      </c>
      <c r="M970">
        <v>11.031000000000001</v>
      </c>
      <c r="N970" s="29">
        <f t="shared" si="15"/>
        <v>65.270601033451186</v>
      </c>
      <c r="O970">
        <v>9</v>
      </c>
      <c r="P970">
        <v>15.054</v>
      </c>
      <c r="Q970">
        <v>29.396000000000001</v>
      </c>
      <c r="R970">
        <v>7.1710000000000003</v>
      </c>
      <c r="S970">
        <v>1</v>
      </c>
      <c r="T970" t="s">
        <v>1162</v>
      </c>
    </row>
    <row r="971" spans="1:20">
      <c r="A971" t="s">
        <v>224</v>
      </c>
      <c r="B971">
        <v>2021</v>
      </c>
      <c r="C971" s="9">
        <v>44332</v>
      </c>
      <c r="D971" t="s">
        <v>64</v>
      </c>
      <c r="E971" t="s">
        <v>533</v>
      </c>
      <c r="F971">
        <v>1</v>
      </c>
      <c r="G971">
        <v>5</v>
      </c>
      <c r="H971" t="s">
        <v>788</v>
      </c>
      <c r="I971" t="s">
        <v>205</v>
      </c>
      <c r="J971" s="10">
        <f>(C971-VLOOKUP(H971,Riders!$A$2:$E$7777,4,FALSE))/365</f>
        <v>20.408219178082192</v>
      </c>
      <c r="K971">
        <v>18</v>
      </c>
      <c r="L971">
        <v>2</v>
      </c>
      <c r="M971">
        <v>11.099</v>
      </c>
      <c r="N971" s="29">
        <f t="shared" si="15"/>
        <v>64.870709072889454</v>
      </c>
      <c r="O971">
        <v>9</v>
      </c>
      <c r="P971">
        <v>6.2619999999999898</v>
      </c>
      <c r="Q971">
        <v>20.603999999999999</v>
      </c>
      <c r="R971">
        <v>7.1710000000000003</v>
      </c>
      <c r="S971">
        <v>1</v>
      </c>
      <c r="T971" t="s">
        <v>1162</v>
      </c>
    </row>
    <row r="972" spans="1:20">
      <c r="A972" t="s">
        <v>224</v>
      </c>
      <c r="B972">
        <v>2021</v>
      </c>
      <c r="C972" s="9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 s="10">
        <f>(C972-VLOOKUP(H972,Riders!$A$2:$E$7777,4,FALSE))/365</f>
        <v>32.175342465753424</v>
      </c>
      <c r="K972">
        <v>2</v>
      </c>
      <c r="L972">
        <v>1</v>
      </c>
      <c r="M972">
        <v>10.151999999999999</v>
      </c>
      <c r="N972" s="29">
        <f t="shared" si="15"/>
        <v>70.921985815602838</v>
      </c>
      <c r="O972">
        <v>20.233999999999899</v>
      </c>
      <c r="P972">
        <v>21.760999999999999</v>
      </c>
      <c r="Q972">
        <v>28.428999999999998</v>
      </c>
      <c r="R972">
        <v>3.3340000000000001</v>
      </c>
      <c r="S972">
        <v>1</v>
      </c>
      <c r="T972" t="s">
        <v>1162</v>
      </c>
    </row>
    <row r="973" spans="1:20">
      <c r="A973" t="s">
        <v>224</v>
      </c>
      <c r="B973">
        <v>2021</v>
      </c>
      <c r="C973" s="9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 s="10">
        <f>(C973-VLOOKUP(H973,Riders!$A$2:$E$7777,4,FALSE))/365</f>
        <v>21.846575342465755</v>
      </c>
      <c r="K973">
        <v>15</v>
      </c>
      <c r="L973">
        <v>2</v>
      </c>
      <c r="M973">
        <v>11.174999999999899</v>
      </c>
      <c r="N973" s="29">
        <f t="shared" si="15"/>
        <v>64.429530201342857</v>
      </c>
      <c r="O973">
        <v>15.054</v>
      </c>
      <c r="P973">
        <v>12.798</v>
      </c>
      <c r="Q973">
        <v>24.236000000000001</v>
      </c>
      <c r="R973">
        <v>5.7190000000000003</v>
      </c>
      <c r="S973">
        <v>2</v>
      </c>
      <c r="T973" t="s">
        <v>1162</v>
      </c>
    </row>
    <row r="974" spans="1:20">
      <c r="A974" t="s">
        <v>224</v>
      </c>
      <c r="B974">
        <v>2021</v>
      </c>
      <c r="C974" s="9">
        <v>44332</v>
      </c>
      <c r="D974" t="s">
        <v>64</v>
      </c>
      <c r="E974" t="s">
        <v>536</v>
      </c>
      <c r="F974">
        <v>1</v>
      </c>
      <c r="G974">
        <v>2</v>
      </c>
      <c r="H974" t="s">
        <v>191</v>
      </c>
      <c r="I974" t="s">
        <v>30</v>
      </c>
      <c r="J974" s="10">
        <f>(C974-VLOOKUP(H974,Riders!$A$2:$E$7777,4,FALSE))/365</f>
        <v>35.328767123287669</v>
      </c>
      <c r="K974">
        <v>1</v>
      </c>
      <c r="L974">
        <v>1</v>
      </c>
      <c r="M974">
        <v>10.327999999999999</v>
      </c>
      <c r="N974" s="29">
        <f t="shared" si="15"/>
        <v>69.713400464756006</v>
      </c>
      <c r="O974">
        <v>27.771000000000001</v>
      </c>
      <c r="P974">
        <v>28.2</v>
      </c>
      <c r="Q974">
        <v>32.676000000000002</v>
      </c>
      <c r="R974">
        <v>2.238</v>
      </c>
      <c r="S974">
        <v>1</v>
      </c>
      <c r="T974" t="s">
        <v>1162</v>
      </c>
    </row>
    <row r="975" spans="1:20">
      <c r="A975" t="s">
        <v>224</v>
      </c>
      <c r="B975">
        <v>2021</v>
      </c>
      <c r="C975" s="9">
        <v>44332</v>
      </c>
      <c r="D975" t="s">
        <v>64</v>
      </c>
      <c r="E975" t="s">
        <v>536</v>
      </c>
      <c r="F975">
        <v>1</v>
      </c>
      <c r="G975">
        <v>2</v>
      </c>
      <c r="H975" t="s">
        <v>74</v>
      </c>
      <c r="I975" t="s">
        <v>50</v>
      </c>
      <c r="J975" s="10">
        <f>(C975-VLOOKUP(H975,Riders!$A$2:$E$7777,4,FALSE))/365</f>
        <v>20.208219178082192</v>
      </c>
      <c r="K975">
        <v>16</v>
      </c>
      <c r="L975">
        <v>2</v>
      </c>
      <c r="M975">
        <v>10.413</v>
      </c>
      <c r="N975" s="29">
        <f t="shared" si="15"/>
        <v>69.144338807260155</v>
      </c>
      <c r="O975">
        <v>15.054</v>
      </c>
      <c r="P975">
        <v>14.103</v>
      </c>
      <c r="Q975">
        <v>25.853000000000002</v>
      </c>
      <c r="R975">
        <v>5.875</v>
      </c>
      <c r="S975">
        <v>2</v>
      </c>
      <c r="T975" t="s">
        <v>1162</v>
      </c>
    </row>
    <row r="976" spans="1:20">
      <c r="A976" t="s">
        <v>224</v>
      </c>
      <c r="B976">
        <v>2021</v>
      </c>
      <c r="C976" s="9">
        <v>44332</v>
      </c>
      <c r="D976" t="s">
        <v>64</v>
      </c>
      <c r="E976" t="s">
        <v>536</v>
      </c>
      <c r="F976">
        <v>1</v>
      </c>
      <c r="G976">
        <v>3</v>
      </c>
      <c r="H976" t="s">
        <v>255</v>
      </c>
      <c r="I976" t="s">
        <v>898</v>
      </c>
      <c r="J976" s="10">
        <f>(C976-VLOOKUP(H976,Riders!$A$2:$E$7777,4,FALSE))/365</f>
        <v>31.386301369863013</v>
      </c>
      <c r="K976">
        <v>3</v>
      </c>
      <c r="L976">
        <v>1</v>
      </c>
      <c r="M976">
        <v>10.551</v>
      </c>
      <c r="N976" s="29">
        <f t="shared" si="15"/>
        <v>68.239977253340911</v>
      </c>
      <c r="O976">
        <v>31.052</v>
      </c>
      <c r="P976">
        <v>31.146999999999998</v>
      </c>
      <c r="Q976">
        <v>34.197000000000003</v>
      </c>
      <c r="R976">
        <v>1.5249999999999999</v>
      </c>
      <c r="S976">
        <v>1</v>
      </c>
      <c r="T976" t="s">
        <v>1162</v>
      </c>
    </row>
    <row r="977" spans="1:20">
      <c r="A977" t="s">
        <v>224</v>
      </c>
      <c r="B977">
        <v>2021</v>
      </c>
      <c r="C977" s="9">
        <v>44332</v>
      </c>
      <c r="D977" t="s">
        <v>64</v>
      </c>
      <c r="E977" t="s">
        <v>536</v>
      </c>
      <c r="F977">
        <v>1</v>
      </c>
      <c r="G977">
        <v>3</v>
      </c>
      <c r="H977" t="s">
        <v>184</v>
      </c>
      <c r="I977" t="s">
        <v>93</v>
      </c>
      <c r="J977" s="10">
        <f>(C977-VLOOKUP(H977,Riders!$A$2:$E$7777,4,FALSE))/365</f>
        <v>26.386301369863013</v>
      </c>
      <c r="K977">
        <v>14</v>
      </c>
      <c r="L977">
        <v>2</v>
      </c>
      <c r="M977">
        <v>10.654</v>
      </c>
      <c r="N977" s="29">
        <f t="shared" si="15"/>
        <v>67.580251548714102</v>
      </c>
      <c r="O977">
        <v>12.855</v>
      </c>
      <c r="P977">
        <v>12.781999999999901</v>
      </c>
      <c r="Q977">
        <v>23.725999999999999</v>
      </c>
      <c r="R977">
        <v>5.4720000000000004</v>
      </c>
      <c r="S977">
        <v>2</v>
      </c>
      <c r="T977" t="s">
        <v>1162</v>
      </c>
    </row>
    <row r="978" spans="1:20">
      <c r="A978" t="s">
        <v>224</v>
      </c>
      <c r="B978">
        <v>2021</v>
      </c>
      <c r="C978" s="9">
        <v>44332</v>
      </c>
      <c r="D978" t="s">
        <v>64</v>
      </c>
      <c r="E978" t="s">
        <v>536</v>
      </c>
      <c r="F978">
        <v>1</v>
      </c>
      <c r="G978">
        <v>4</v>
      </c>
      <c r="H978" t="s">
        <v>227</v>
      </c>
      <c r="I978" t="s">
        <v>150</v>
      </c>
      <c r="J978" s="10">
        <f>(C978-VLOOKUP(H978,Riders!$A$2:$E$7777,4,FALSE))/365</f>
        <v>23.227397260273971</v>
      </c>
      <c r="K978">
        <v>8</v>
      </c>
      <c r="L978">
        <v>1</v>
      </c>
      <c r="M978">
        <v>10.534000000000001</v>
      </c>
      <c r="N978" s="29">
        <f t="shared" si="15"/>
        <v>68.350104423770645</v>
      </c>
      <c r="O978">
        <v>23.553000000000001</v>
      </c>
      <c r="P978">
        <v>23.943999999999999</v>
      </c>
      <c r="Q978">
        <v>28.452000000000002</v>
      </c>
      <c r="R978">
        <v>2.254</v>
      </c>
      <c r="S978">
        <v>1</v>
      </c>
      <c r="T978" t="s">
        <v>1162</v>
      </c>
    </row>
    <row r="979" spans="1:20">
      <c r="A979" t="s">
        <v>224</v>
      </c>
      <c r="B979">
        <v>2021</v>
      </c>
      <c r="C979" s="9">
        <v>44332</v>
      </c>
      <c r="D979" t="s">
        <v>64</v>
      </c>
      <c r="E979" t="s">
        <v>536</v>
      </c>
      <c r="F979">
        <v>1</v>
      </c>
      <c r="G979">
        <v>4</v>
      </c>
      <c r="H979" t="s">
        <v>105</v>
      </c>
      <c r="I979" t="s">
        <v>166</v>
      </c>
      <c r="J979" s="10">
        <f>(C979-VLOOKUP(H979,Riders!$A$2:$E$7777,4,FALSE))/365</f>
        <v>28.43013698630137</v>
      </c>
      <c r="K979">
        <v>9</v>
      </c>
      <c r="L979">
        <v>2</v>
      </c>
      <c r="M979" t="s">
        <v>534</v>
      </c>
      <c r="N979" s="29" t="str">
        <f t="shared" si="15"/>
        <v/>
      </c>
      <c r="O979">
        <v>9</v>
      </c>
      <c r="P979">
        <v>7.4039999999999999</v>
      </c>
      <c r="Q979">
        <v>20.626000000000001</v>
      </c>
      <c r="R979">
        <v>6.6109999999999998</v>
      </c>
      <c r="S979">
        <v>2</v>
      </c>
      <c r="T979" t="s">
        <v>1162</v>
      </c>
    </row>
    <row r="980" spans="1:20">
      <c r="A980" t="s">
        <v>224</v>
      </c>
      <c r="B980">
        <v>2021</v>
      </c>
      <c r="C980" s="9">
        <v>44332</v>
      </c>
      <c r="D980" t="s">
        <v>64</v>
      </c>
      <c r="E980" t="s">
        <v>536</v>
      </c>
      <c r="F980">
        <v>1</v>
      </c>
      <c r="G980">
        <v>5</v>
      </c>
      <c r="H980" t="s">
        <v>178</v>
      </c>
      <c r="I980" t="s">
        <v>166</v>
      </c>
      <c r="J980" s="10">
        <f>(C980-VLOOKUP(H980,Riders!$A$2:$E$7777,4,FALSE))/365</f>
        <v>28.660273972602738</v>
      </c>
      <c r="K980">
        <v>4</v>
      </c>
      <c r="L980">
        <v>1</v>
      </c>
      <c r="M980">
        <v>10.471</v>
      </c>
      <c r="N980" s="29">
        <f t="shared" si="15"/>
        <v>68.761340846146496</v>
      </c>
      <c r="O980">
        <v>15.054</v>
      </c>
      <c r="P980">
        <v>19.485999999999901</v>
      </c>
      <c r="Q980">
        <v>32.033999999999999</v>
      </c>
      <c r="R980">
        <v>6.274</v>
      </c>
      <c r="S980">
        <v>1</v>
      </c>
      <c r="T980" t="s">
        <v>1162</v>
      </c>
    </row>
    <row r="981" spans="1:20">
      <c r="A981" t="s">
        <v>224</v>
      </c>
      <c r="B981">
        <v>2021</v>
      </c>
      <c r="C981" s="9">
        <v>44332</v>
      </c>
      <c r="D981" t="s">
        <v>64</v>
      </c>
      <c r="E981" t="s">
        <v>536</v>
      </c>
      <c r="F981">
        <v>1</v>
      </c>
      <c r="G981">
        <v>5</v>
      </c>
      <c r="H981" t="s">
        <v>172</v>
      </c>
      <c r="I981" t="s">
        <v>35</v>
      </c>
      <c r="J981" s="10">
        <f>(C981-VLOOKUP(H981,Riders!$A$2:$E$7777,4,FALSE))/365</f>
        <v>31.019178082191782</v>
      </c>
      <c r="K981">
        <v>10</v>
      </c>
      <c r="L981">
        <v>2</v>
      </c>
      <c r="M981">
        <v>10.475</v>
      </c>
      <c r="N981" s="29">
        <f t="shared" si="15"/>
        <v>68.735083532219576</v>
      </c>
      <c r="O981">
        <v>12.93</v>
      </c>
      <c r="P981">
        <v>12.146000000000001</v>
      </c>
      <c r="Q981">
        <v>22.582000000000001</v>
      </c>
      <c r="R981">
        <v>5.218</v>
      </c>
      <c r="S981">
        <v>2</v>
      </c>
      <c r="T981" t="s">
        <v>1162</v>
      </c>
    </row>
    <row r="982" spans="1:20">
      <c r="A982" t="s">
        <v>224</v>
      </c>
      <c r="B982">
        <v>2021</v>
      </c>
      <c r="C982" s="9">
        <v>44332</v>
      </c>
      <c r="D982" t="s">
        <v>64</v>
      </c>
      <c r="E982" t="s">
        <v>536</v>
      </c>
      <c r="F982">
        <v>1</v>
      </c>
      <c r="G982">
        <v>6</v>
      </c>
      <c r="H982" t="s">
        <v>113</v>
      </c>
      <c r="I982" t="s">
        <v>114</v>
      </c>
      <c r="J982" s="10">
        <f>(C982-VLOOKUP(H982,Riders!$A$2:$E$7777,4,FALSE))/365</f>
        <v>26.263013698630136</v>
      </c>
      <c r="K982">
        <v>7</v>
      </c>
      <c r="L982">
        <v>1</v>
      </c>
      <c r="M982">
        <v>10.242000000000001</v>
      </c>
      <c r="N982" s="29">
        <f t="shared" si="15"/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>
        <v>1</v>
      </c>
      <c r="T982" t="s">
        <v>1162</v>
      </c>
    </row>
    <row r="983" spans="1:20">
      <c r="A983" t="s">
        <v>224</v>
      </c>
      <c r="B983">
        <v>2021</v>
      </c>
      <c r="C983" s="9">
        <v>44332</v>
      </c>
      <c r="D983" t="s">
        <v>64</v>
      </c>
      <c r="E983" t="s">
        <v>536</v>
      </c>
      <c r="F983">
        <v>1</v>
      </c>
      <c r="G983">
        <v>6</v>
      </c>
      <c r="H983" t="s">
        <v>65</v>
      </c>
      <c r="I983" t="s">
        <v>748</v>
      </c>
      <c r="J983" s="10">
        <f>(C983-VLOOKUP(H983,Riders!$A$2:$E$7777,4,FALSE))/365</f>
        <v>27.553424657534247</v>
      </c>
      <c r="K983">
        <v>11</v>
      </c>
      <c r="L983">
        <v>2</v>
      </c>
      <c r="M983">
        <v>10.332000000000001</v>
      </c>
      <c r="N983" s="29">
        <f t="shared" si="15"/>
        <v>69.686411149825773</v>
      </c>
      <c r="O983">
        <v>9</v>
      </c>
      <c r="P983">
        <v>6.2619999999999898</v>
      </c>
      <c r="Q983">
        <v>20.603999999999999</v>
      </c>
      <c r="R983">
        <v>7.1710000000000003</v>
      </c>
      <c r="S983">
        <v>1</v>
      </c>
      <c r="T983" t="s">
        <v>1162</v>
      </c>
    </row>
    <row r="984" spans="1:20">
      <c r="A984" t="s">
        <v>224</v>
      </c>
      <c r="B984">
        <v>2021</v>
      </c>
      <c r="C984" s="9">
        <v>44332</v>
      </c>
      <c r="D984" t="s">
        <v>64</v>
      </c>
      <c r="E984" t="s">
        <v>536</v>
      </c>
      <c r="F984">
        <v>1</v>
      </c>
      <c r="G984">
        <v>7</v>
      </c>
      <c r="H984" t="s">
        <v>167</v>
      </c>
      <c r="I984" t="s">
        <v>898</v>
      </c>
      <c r="J984" s="10">
        <f>(C984-VLOOKUP(H984,Riders!$A$2:$E$7777,4,FALSE))/365</f>
        <v>21.953424657534246</v>
      </c>
      <c r="K984">
        <v>5</v>
      </c>
      <c r="L984">
        <v>1</v>
      </c>
      <c r="M984">
        <v>10.388999999999999</v>
      </c>
      <c r="N984" s="29">
        <f t="shared" si="15"/>
        <v>69.304071614207345</v>
      </c>
      <c r="O984">
        <v>9</v>
      </c>
      <c r="P984">
        <v>15.054</v>
      </c>
      <c r="Q984">
        <v>29.396000000000001</v>
      </c>
      <c r="R984">
        <v>7.1710000000000003</v>
      </c>
      <c r="S984">
        <v>1</v>
      </c>
      <c r="T984" t="s">
        <v>1162</v>
      </c>
    </row>
    <row r="985" spans="1:20">
      <c r="A985" t="s">
        <v>224</v>
      </c>
      <c r="B985">
        <v>2021</v>
      </c>
      <c r="C985" s="9">
        <v>44332</v>
      </c>
      <c r="D985" t="s">
        <v>64</v>
      </c>
      <c r="E985" t="s">
        <v>536</v>
      </c>
      <c r="F985">
        <v>1</v>
      </c>
      <c r="G985">
        <v>7</v>
      </c>
      <c r="H985" t="s">
        <v>34</v>
      </c>
      <c r="I985" t="s">
        <v>35</v>
      </c>
      <c r="J985" s="10">
        <f>(C985-VLOOKUP(H985,Riders!$A$2:$E$7777,4,FALSE))/365</f>
        <v>22.983561643835618</v>
      </c>
      <c r="K985">
        <v>13</v>
      </c>
      <c r="L985">
        <v>2</v>
      </c>
      <c r="M985">
        <v>10.517999999999899</v>
      </c>
      <c r="N985" s="29">
        <f t="shared" si="15"/>
        <v>68.454078722191184</v>
      </c>
      <c r="O985">
        <v>9</v>
      </c>
      <c r="P985">
        <v>6.2619999999999898</v>
      </c>
      <c r="Q985">
        <v>20.603999999999999</v>
      </c>
      <c r="R985">
        <v>7.1710000000000003</v>
      </c>
      <c r="S985">
        <v>1</v>
      </c>
      <c r="T985" t="s">
        <v>1162</v>
      </c>
    </row>
    <row r="986" spans="1:20">
      <c r="A986" t="s">
        <v>224</v>
      </c>
      <c r="B986">
        <v>2021</v>
      </c>
      <c r="C986" s="9">
        <v>44332</v>
      </c>
      <c r="D986" t="s">
        <v>64</v>
      </c>
      <c r="E986" t="s">
        <v>536</v>
      </c>
      <c r="F986">
        <v>1</v>
      </c>
      <c r="G986">
        <v>8</v>
      </c>
      <c r="H986" t="s">
        <v>49</v>
      </c>
      <c r="I986" t="s">
        <v>896</v>
      </c>
      <c r="J986" s="10">
        <f>(C986-VLOOKUP(H986,Riders!$A$2:$E$7777,4,FALSE))/365</f>
        <v>23.465753424657535</v>
      </c>
      <c r="K986">
        <v>6</v>
      </c>
      <c r="L986">
        <v>1</v>
      </c>
      <c r="M986">
        <v>10.262</v>
      </c>
      <c r="N986" s="29">
        <f t="shared" si="15"/>
        <v>70.161761839797308</v>
      </c>
      <c r="O986">
        <v>9</v>
      </c>
      <c r="P986">
        <v>19.126000000000001</v>
      </c>
      <c r="Q986">
        <v>31.556000000000001</v>
      </c>
      <c r="R986">
        <v>6.2149999999999999</v>
      </c>
      <c r="S986">
        <v>2</v>
      </c>
      <c r="T986" t="s">
        <v>1162</v>
      </c>
    </row>
    <row r="987" spans="1:20">
      <c r="A987" t="s">
        <v>224</v>
      </c>
      <c r="B987">
        <v>2021</v>
      </c>
      <c r="C987" s="9">
        <v>44332</v>
      </c>
      <c r="D987" t="s">
        <v>64</v>
      </c>
      <c r="E987" t="s">
        <v>536</v>
      </c>
      <c r="F987">
        <v>1</v>
      </c>
      <c r="G987">
        <v>8</v>
      </c>
      <c r="H987" t="s">
        <v>141</v>
      </c>
      <c r="I987" t="s">
        <v>93</v>
      </c>
      <c r="J987" s="10">
        <f>(C987-VLOOKUP(H987,Riders!$A$2:$E$7777,4,FALSE))/365</f>
        <v>26.12054794520548</v>
      </c>
      <c r="K987">
        <v>12</v>
      </c>
      <c r="L987">
        <v>2</v>
      </c>
      <c r="M987">
        <v>10.441000000000001</v>
      </c>
      <c r="N987" s="29">
        <f t="shared" si="15"/>
        <v>68.958911981610953</v>
      </c>
      <c r="O987">
        <v>23.045999999999999</v>
      </c>
      <c r="P987">
        <v>22.698999999999899</v>
      </c>
      <c r="Q987">
        <v>26.754999999999999</v>
      </c>
      <c r="R987">
        <v>2.028</v>
      </c>
      <c r="S987">
        <v>1</v>
      </c>
      <c r="T987" t="s">
        <v>1162</v>
      </c>
    </row>
    <row r="988" spans="1:20">
      <c r="A988" t="s">
        <v>224</v>
      </c>
      <c r="B988">
        <v>2021</v>
      </c>
      <c r="C988" s="9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 s="10">
        <f>(C988-VLOOKUP(H988,Riders!$A$2:$E$7777,4,FALSE))/365</f>
        <v>32.175342465753424</v>
      </c>
      <c r="K988">
        <v>2</v>
      </c>
      <c r="L988">
        <v>1</v>
      </c>
      <c r="M988">
        <v>10.276</v>
      </c>
      <c r="N988" s="29">
        <f t="shared" si="15"/>
        <v>70.066173608407937</v>
      </c>
      <c r="O988">
        <v>21.760999999999999</v>
      </c>
      <c r="P988">
        <v>23.393999999999998</v>
      </c>
      <c r="Q988">
        <v>29.74</v>
      </c>
      <c r="R988">
        <v>3.173</v>
      </c>
      <c r="S988">
        <v>1</v>
      </c>
      <c r="T988" t="s">
        <v>1162</v>
      </c>
    </row>
    <row r="989" spans="1:20">
      <c r="A989" t="s">
        <v>224</v>
      </c>
      <c r="B989">
        <v>2021</v>
      </c>
      <c r="C989" s="9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 s="10">
        <f>(C989-VLOOKUP(H989,Riders!$A$2:$E$7777,4,FALSE))/365</f>
        <v>23.465753424657535</v>
      </c>
      <c r="K989">
        <v>6</v>
      </c>
      <c r="L989">
        <v>2</v>
      </c>
      <c r="M989">
        <v>10.295</v>
      </c>
      <c r="N989" s="29">
        <f t="shared" si="15"/>
        <v>69.936862554638168</v>
      </c>
      <c r="O989">
        <v>19.126000000000001</v>
      </c>
      <c r="P989">
        <v>16.815000000000001</v>
      </c>
      <c r="Q989">
        <v>27.001000000000001</v>
      </c>
      <c r="R989">
        <v>5.093</v>
      </c>
      <c r="S989">
        <v>2</v>
      </c>
      <c r="T989" t="s">
        <v>1162</v>
      </c>
    </row>
    <row r="990" spans="1:20">
      <c r="A990" t="s">
        <v>224</v>
      </c>
      <c r="B990">
        <v>2021</v>
      </c>
      <c r="C990" s="9">
        <v>44332</v>
      </c>
      <c r="D990" t="s">
        <v>64</v>
      </c>
      <c r="E990" t="s">
        <v>537</v>
      </c>
      <c r="F990">
        <v>1</v>
      </c>
      <c r="G990">
        <v>2</v>
      </c>
      <c r="H990" t="s">
        <v>191</v>
      </c>
      <c r="I990" t="s">
        <v>30</v>
      </c>
      <c r="J990" s="10">
        <f>(C990-VLOOKUP(H990,Riders!$A$2:$E$7777,4,FALSE))/365</f>
        <v>35.328767123287669</v>
      </c>
      <c r="K990">
        <v>1</v>
      </c>
      <c r="L990">
        <v>1</v>
      </c>
      <c r="M990">
        <v>10.554</v>
      </c>
      <c r="N990" s="29">
        <f t="shared" si="15"/>
        <v>68.22057987492893</v>
      </c>
      <c r="O990">
        <v>28.2</v>
      </c>
      <c r="P990">
        <v>28.601999999999901</v>
      </c>
      <c r="Q990">
        <v>33.01</v>
      </c>
      <c r="R990">
        <v>2.2040000000000002</v>
      </c>
      <c r="S990">
        <v>1</v>
      </c>
      <c r="T990" t="s">
        <v>1162</v>
      </c>
    </row>
    <row r="991" spans="1:20">
      <c r="A991" t="s">
        <v>224</v>
      </c>
      <c r="B991">
        <v>2021</v>
      </c>
      <c r="C991" s="9">
        <v>44332</v>
      </c>
      <c r="D991" t="s">
        <v>64</v>
      </c>
      <c r="E991" t="s">
        <v>537</v>
      </c>
      <c r="F991">
        <v>1</v>
      </c>
      <c r="G991">
        <v>2</v>
      </c>
      <c r="H991" t="s">
        <v>167</v>
      </c>
      <c r="I991" t="s">
        <v>898</v>
      </c>
      <c r="J991" s="10">
        <f>(C991-VLOOKUP(H991,Riders!$A$2:$E$7777,4,FALSE))/365</f>
        <v>21.953424657534246</v>
      </c>
      <c r="K991">
        <v>5</v>
      </c>
      <c r="L991">
        <v>2</v>
      </c>
      <c r="M991">
        <v>10.593999999999999</v>
      </c>
      <c r="N991" s="29">
        <f t="shared" si="15"/>
        <v>67.962997923352845</v>
      </c>
      <c r="O991">
        <v>15.054</v>
      </c>
      <c r="P991">
        <v>14.174999999999899</v>
      </c>
      <c r="Q991">
        <v>25.966999999999999</v>
      </c>
      <c r="R991">
        <v>5.8959999999999999</v>
      </c>
      <c r="S991">
        <v>2</v>
      </c>
      <c r="T991" t="s">
        <v>1162</v>
      </c>
    </row>
    <row r="992" spans="1:20">
      <c r="A992" t="s">
        <v>224</v>
      </c>
      <c r="B992">
        <v>2021</v>
      </c>
      <c r="C992" s="9">
        <v>44332</v>
      </c>
      <c r="D992" t="s">
        <v>64</v>
      </c>
      <c r="E992" t="s">
        <v>537</v>
      </c>
      <c r="F992">
        <v>1</v>
      </c>
      <c r="G992">
        <v>3</v>
      </c>
      <c r="H992" t="s">
        <v>255</v>
      </c>
      <c r="I992" t="s">
        <v>898</v>
      </c>
      <c r="J992" s="10">
        <f>(C992-VLOOKUP(H992,Riders!$A$2:$E$7777,4,FALSE))/365</f>
        <v>31.386301369863013</v>
      </c>
      <c r="K992">
        <v>3</v>
      </c>
      <c r="L992">
        <v>1</v>
      </c>
      <c r="M992">
        <v>10.311</v>
      </c>
      <c r="N992" s="29">
        <f t="shared" si="15"/>
        <v>69.828338667442537</v>
      </c>
      <c r="O992">
        <v>31.146999999999998</v>
      </c>
      <c r="P992">
        <v>31.297999999999998</v>
      </c>
      <c r="Q992">
        <v>34.332000000000001</v>
      </c>
      <c r="R992">
        <v>1.5169999999999999</v>
      </c>
      <c r="S992">
        <v>1</v>
      </c>
      <c r="T992" t="s">
        <v>1162</v>
      </c>
    </row>
    <row r="993" spans="1:20">
      <c r="A993" t="s">
        <v>224</v>
      </c>
      <c r="B993">
        <v>2021</v>
      </c>
      <c r="C993" s="9">
        <v>44332</v>
      </c>
      <c r="D993" t="s">
        <v>64</v>
      </c>
      <c r="E993" t="s">
        <v>537</v>
      </c>
      <c r="F993">
        <v>1</v>
      </c>
      <c r="G993">
        <v>3</v>
      </c>
      <c r="H993" t="s">
        <v>113</v>
      </c>
      <c r="I993" t="s">
        <v>114</v>
      </c>
      <c r="J993" s="10">
        <f>(C993-VLOOKUP(H993,Riders!$A$2:$E$7777,4,FALSE))/365</f>
        <v>26.263013698630136</v>
      </c>
      <c r="K993">
        <v>7</v>
      </c>
      <c r="L993">
        <v>2</v>
      </c>
      <c r="M993">
        <v>10.385999999999999</v>
      </c>
      <c r="N993" s="29">
        <f t="shared" si="15"/>
        <v>69.32409012131717</v>
      </c>
      <c r="O993">
        <v>15.054</v>
      </c>
      <c r="P993">
        <v>14.497</v>
      </c>
      <c r="Q993">
        <v>26.417000000000002</v>
      </c>
      <c r="R993">
        <v>5.96</v>
      </c>
      <c r="S993">
        <v>2</v>
      </c>
      <c r="T993" t="s">
        <v>1162</v>
      </c>
    </row>
    <row r="994" spans="1:20">
      <c r="A994" t="s">
        <v>224</v>
      </c>
      <c r="B994">
        <v>2021</v>
      </c>
      <c r="C994" s="9">
        <v>44332</v>
      </c>
      <c r="D994" t="s">
        <v>64</v>
      </c>
      <c r="E994" t="s">
        <v>537</v>
      </c>
      <c r="F994">
        <v>1</v>
      </c>
      <c r="G994">
        <v>4</v>
      </c>
      <c r="H994" t="s">
        <v>178</v>
      </c>
      <c r="I994" t="s">
        <v>166</v>
      </c>
      <c r="J994" s="10">
        <f>(C994-VLOOKUP(H994,Riders!$A$2:$E$7777,4,FALSE))/365</f>
        <v>28.660273972602738</v>
      </c>
      <c r="K994">
        <v>4</v>
      </c>
      <c r="L994">
        <v>1</v>
      </c>
      <c r="M994">
        <v>10.215999999999999</v>
      </c>
      <c r="N994" s="29">
        <f t="shared" si="15"/>
        <v>70.477682067345341</v>
      </c>
      <c r="O994">
        <v>19.485999999999901</v>
      </c>
      <c r="P994">
        <v>24.061</v>
      </c>
      <c r="Q994">
        <v>34.716999999999999</v>
      </c>
      <c r="R994">
        <v>5.3280000000000003</v>
      </c>
      <c r="S994">
        <v>2</v>
      </c>
      <c r="T994" t="s">
        <v>1162</v>
      </c>
    </row>
    <row r="995" spans="1:20">
      <c r="A995" t="s">
        <v>224</v>
      </c>
      <c r="B995">
        <v>2021</v>
      </c>
      <c r="C995" s="9">
        <v>44332</v>
      </c>
      <c r="D995" t="s">
        <v>64</v>
      </c>
      <c r="E995" t="s">
        <v>537</v>
      </c>
      <c r="F995">
        <v>1</v>
      </c>
      <c r="G995">
        <v>4</v>
      </c>
      <c r="H995" t="s">
        <v>227</v>
      </c>
      <c r="I995" t="s">
        <v>150</v>
      </c>
      <c r="J995" s="10">
        <f>(C995-VLOOKUP(H995,Riders!$A$2:$E$7777,4,FALSE))/365</f>
        <v>23.227397260273971</v>
      </c>
      <c r="K995">
        <v>8</v>
      </c>
      <c r="L995">
        <v>2</v>
      </c>
      <c r="M995">
        <v>11.059999999999899</v>
      </c>
      <c r="N995" s="29">
        <f t="shared" si="15"/>
        <v>65.099457504521382</v>
      </c>
      <c r="O995">
        <v>23.943999999999999</v>
      </c>
      <c r="P995">
        <v>23.677</v>
      </c>
      <c r="Q995">
        <v>28.105</v>
      </c>
      <c r="R995">
        <v>2.214</v>
      </c>
      <c r="S995">
        <v>1</v>
      </c>
      <c r="T995" t="s">
        <v>1162</v>
      </c>
    </row>
    <row r="996" spans="1:20">
      <c r="A996" t="s">
        <v>224</v>
      </c>
      <c r="B996">
        <v>2021</v>
      </c>
      <c r="C996" s="9">
        <v>44332</v>
      </c>
      <c r="D996" t="s">
        <v>64</v>
      </c>
      <c r="E996" t="s">
        <v>537</v>
      </c>
      <c r="F996">
        <v>2</v>
      </c>
      <c r="G996">
        <v>1</v>
      </c>
      <c r="H996" t="s">
        <v>193</v>
      </c>
      <c r="I996" t="s">
        <v>30</v>
      </c>
      <c r="J996" s="10">
        <f>(C996-VLOOKUP(H996,Riders!$A$2:$E$7777,4,FALSE))/365</f>
        <v>32.175342465753424</v>
      </c>
      <c r="K996">
        <v>2</v>
      </c>
      <c r="L996">
        <v>1</v>
      </c>
      <c r="M996">
        <v>10.263999999999999</v>
      </c>
      <c r="N996" s="29">
        <f t="shared" si="15"/>
        <v>70.148090413094309</v>
      </c>
      <c r="O996">
        <v>23.393999999999998</v>
      </c>
      <c r="P996">
        <v>24.442</v>
      </c>
      <c r="Q996">
        <v>30.521999999999998</v>
      </c>
      <c r="R996">
        <v>3.04</v>
      </c>
      <c r="S996">
        <v>1</v>
      </c>
      <c r="T996" t="s">
        <v>1162</v>
      </c>
    </row>
    <row r="997" spans="1:20">
      <c r="A997" t="s">
        <v>224</v>
      </c>
      <c r="B997">
        <v>2021</v>
      </c>
      <c r="C997" s="9">
        <v>44332</v>
      </c>
      <c r="D997" t="s">
        <v>64</v>
      </c>
      <c r="E997" t="s">
        <v>537</v>
      </c>
      <c r="F997">
        <v>2</v>
      </c>
      <c r="G997">
        <v>1</v>
      </c>
      <c r="H997" t="s">
        <v>49</v>
      </c>
      <c r="I997" t="s">
        <v>896</v>
      </c>
      <c r="J997" s="10">
        <f>(C997-VLOOKUP(H997,Riders!$A$2:$E$7777,4,FALSE))/365</f>
        <v>23.465753424657535</v>
      </c>
      <c r="K997">
        <v>6</v>
      </c>
      <c r="L997">
        <v>2</v>
      </c>
      <c r="M997">
        <v>10.465999999999999</v>
      </c>
      <c r="N997" s="29">
        <f t="shared" si="15"/>
        <v>68.794190712784257</v>
      </c>
      <c r="O997">
        <v>16.815000000000001</v>
      </c>
      <c r="P997">
        <v>15.950999999999899</v>
      </c>
      <c r="Q997">
        <v>24.986999999999998</v>
      </c>
      <c r="R997">
        <v>4.5179999999999998</v>
      </c>
      <c r="S997">
        <v>2</v>
      </c>
      <c r="T997" t="s">
        <v>1162</v>
      </c>
    </row>
    <row r="998" spans="1:20">
      <c r="A998" t="s">
        <v>224</v>
      </c>
      <c r="B998">
        <v>2021</v>
      </c>
      <c r="C998" s="9">
        <v>44332</v>
      </c>
      <c r="D998" t="s">
        <v>64</v>
      </c>
      <c r="E998" t="s">
        <v>537</v>
      </c>
      <c r="F998">
        <v>2</v>
      </c>
      <c r="G998">
        <v>2</v>
      </c>
      <c r="H998" t="s">
        <v>191</v>
      </c>
      <c r="I998" t="s">
        <v>30</v>
      </c>
      <c r="J998" s="10">
        <f>(C998-VLOOKUP(H998,Riders!$A$2:$E$7777,4,FALSE))/365</f>
        <v>35.328767123287669</v>
      </c>
      <c r="K998">
        <v>1</v>
      </c>
      <c r="L998">
        <v>1</v>
      </c>
      <c r="M998">
        <v>10.343999999999999</v>
      </c>
      <c r="N998" s="29">
        <f t="shared" si="15"/>
        <v>69.60556844547564</v>
      </c>
      <c r="O998">
        <v>28.601999999999901</v>
      </c>
      <c r="P998">
        <v>28.888000000000002</v>
      </c>
      <c r="Q998">
        <v>33.234000000000002</v>
      </c>
      <c r="R998">
        <v>2.173</v>
      </c>
      <c r="S998">
        <v>1</v>
      </c>
      <c r="T998" t="s">
        <v>1162</v>
      </c>
    </row>
    <row r="999" spans="1:20">
      <c r="A999" t="s">
        <v>224</v>
      </c>
      <c r="B999">
        <v>2021</v>
      </c>
      <c r="C999" s="9">
        <v>44332</v>
      </c>
      <c r="D999" t="s">
        <v>64</v>
      </c>
      <c r="E999" t="s">
        <v>537</v>
      </c>
      <c r="F999">
        <v>2</v>
      </c>
      <c r="G999">
        <v>2</v>
      </c>
      <c r="H999" t="s">
        <v>167</v>
      </c>
      <c r="I999" t="s">
        <v>898</v>
      </c>
      <c r="J999" s="10">
        <f>(C999-VLOOKUP(H999,Riders!$A$2:$E$7777,4,FALSE))/365</f>
        <v>21.953424657534246</v>
      </c>
      <c r="K999">
        <v>5</v>
      </c>
      <c r="L999">
        <v>2</v>
      </c>
      <c r="M999">
        <v>10.641</v>
      </c>
      <c r="N999" s="29">
        <f t="shared" si="15"/>
        <v>67.662813645334083</v>
      </c>
      <c r="O999">
        <v>14.174999999999899</v>
      </c>
      <c r="P999">
        <v>13.881</v>
      </c>
      <c r="Q999">
        <v>24.363</v>
      </c>
      <c r="R999">
        <v>5.2409999999999997</v>
      </c>
      <c r="S999">
        <v>2</v>
      </c>
      <c r="T999" t="s">
        <v>1162</v>
      </c>
    </row>
    <row r="1000" spans="1:20">
      <c r="A1000" t="s">
        <v>224</v>
      </c>
      <c r="B1000">
        <v>2021</v>
      </c>
      <c r="C1000" s="9">
        <v>44332</v>
      </c>
      <c r="D1000" t="s">
        <v>64</v>
      </c>
      <c r="E1000" t="s">
        <v>537</v>
      </c>
      <c r="F1000">
        <v>2</v>
      </c>
      <c r="G1000">
        <v>3</v>
      </c>
      <c r="H1000" t="s">
        <v>255</v>
      </c>
      <c r="I1000" t="s">
        <v>898</v>
      </c>
      <c r="J1000" s="10">
        <f>(C1000-VLOOKUP(H1000,Riders!$A$2:$E$7777,4,FALSE))/365</f>
        <v>31.386301369863013</v>
      </c>
      <c r="K1000">
        <v>3</v>
      </c>
      <c r="L1000">
        <v>1</v>
      </c>
      <c r="M1000">
        <v>10.228</v>
      </c>
      <c r="N1000" s="29">
        <f t="shared" si="15"/>
        <v>70.394994133750487</v>
      </c>
      <c r="O1000">
        <v>31.297999999999998</v>
      </c>
      <c r="P1000">
        <v>31.408999999999999</v>
      </c>
      <c r="Q1000">
        <v>34.427</v>
      </c>
      <c r="R1000">
        <v>1.5089999999999999</v>
      </c>
      <c r="S1000">
        <v>1</v>
      </c>
      <c r="T1000" t="s">
        <v>1162</v>
      </c>
    </row>
    <row r="1001" spans="1:20">
      <c r="A1001" t="s">
        <v>224</v>
      </c>
      <c r="B1001">
        <v>2021</v>
      </c>
      <c r="C1001" s="9">
        <v>44332</v>
      </c>
      <c r="D1001" t="s">
        <v>64</v>
      </c>
      <c r="E1001" t="s">
        <v>537</v>
      </c>
      <c r="F1001">
        <v>2</v>
      </c>
      <c r="G1001">
        <v>3</v>
      </c>
      <c r="H1001" t="s">
        <v>113</v>
      </c>
      <c r="I1001" t="s">
        <v>114</v>
      </c>
      <c r="J1001" s="10">
        <f>(C1001-VLOOKUP(H1001,Riders!$A$2:$E$7777,4,FALSE))/365</f>
        <v>26.263013698630136</v>
      </c>
      <c r="K1001">
        <v>7</v>
      </c>
      <c r="L1001">
        <v>2</v>
      </c>
      <c r="M1001">
        <v>10.327</v>
      </c>
      <c r="N1001" s="29">
        <f t="shared" si="15"/>
        <v>69.720151060327296</v>
      </c>
      <c r="O1001">
        <v>14.497</v>
      </c>
      <c r="P1001">
        <v>14.321999999999999</v>
      </c>
      <c r="Q1001">
        <v>24.957999999999998</v>
      </c>
      <c r="R1001">
        <v>5.3179999999999996</v>
      </c>
      <c r="S1001">
        <v>2</v>
      </c>
      <c r="T1001" t="s">
        <v>1162</v>
      </c>
    </row>
    <row r="1002" spans="1:20">
      <c r="A1002" t="s">
        <v>224</v>
      </c>
      <c r="B1002">
        <v>2021</v>
      </c>
      <c r="C1002" s="9">
        <v>44332</v>
      </c>
      <c r="D1002" t="s">
        <v>64</v>
      </c>
      <c r="E1002" t="s">
        <v>537</v>
      </c>
      <c r="F1002">
        <v>2</v>
      </c>
      <c r="G1002">
        <v>4</v>
      </c>
      <c r="H1002" t="s">
        <v>178</v>
      </c>
      <c r="I1002" t="s">
        <v>166</v>
      </c>
      <c r="J1002" s="10">
        <f>(C1002-VLOOKUP(H1002,Riders!$A$2:$E$7777,4,FALSE))/365</f>
        <v>28.660273972602738</v>
      </c>
      <c r="K1002">
        <v>4</v>
      </c>
      <c r="L1002">
        <v>1</v>
      </c>
      <c r="M1002">
        <v>10.43</v>
      </c>
      <c r="N1002" s="29">
        <f t="shared" si="15"/>
        <v>69.031639501438164</v>
      </c>
      <c r="O1002">
        <v>24.061</v>
      </c>
      <c r="P1002">
        <v>26.524000000000001</v>
      </c>
      <c r="Q1002">
        <v>36.116</v>
      </c>
      <c r="R1002">
        <v>4.7960000000000003</v>
      </c>
      <c r="S1002">
        <v>1</v>
      </c>
      <c r="T1002" t="s">
        <v>1162</v>
      </c>
    </row>
    <row r="1003" spans="1:20">
      <c r="A1003" t="s">
        <v>224</v>
      </c>
      <c r="B1003">
        <v>2021</v>
      </c>
      <c r="C1003" s="9">
        <v>44332</v>
      </c>
      <c r="D1003" t="s">
        <v>64</v>
      </c>
      <c r="E1003" t="s">
        <v>537</v>
      </c>
      <c r="F1003">
        <v>2</v>
      </c>
      <c r="G1003">
        <v>4</v>
      </c>
      <c r="H1003" t="s">
        <v>227</v>
      </c>
      <c r="I1003" t="s">
        <v>150</v>
      </c>
      <c r="J1003" s="10">
        <f>(C1003-VLOOKUP(H1003,Riders!$A$2:$E$7777,4,FALSE))/365</f>
        <v>23.227397260273971</v>
      </c>
      <c r="K1003">
        <v>8</v>
      </c>
      <c r="L1003">
        <v>2</v>
      </c>
      <c r="M1003">
        <v>10.568</v>
      </c>
      <c r="N1003" s="29">
        <f t="shared" si="15"/>
        <v>68.130204390613173</v>
      </c>
      <c r="O1003">
        <v>23.677</v>
      </c>
      <c r="P1003">
        <v>23.504999999999999</v>
      </c>
      <c r="Q1003">
        <v>27.863</v>
      </c>
      <c r="R1003">
        <v>2.1789999999999998</v>
      </c>
      <c r="S1003">
        <v>2</v>
      </c>
      <c r="T1003" t="s">
        <v>1162</v>
      </c>
    </row>
    <row r="1004" spans="1:20">
      <c r="A1004" t="s">
        <v>224</v>
      </c>
      <c r="B1004">
        <v>2021</v>
      </c>
      <c r="C1004" s="9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 s="10">
        <f>(C1004-VLOOKUP(H1004,Riders!$A$2:$E$7777,4,FALSE))/365</f>
        <v>32.175342465753424</v>
      </c>
      <c r="K1004">
        <v>2</v>
      </c>
      <c r="L1004">
        <v>1</v>
      </c>
      <c r="M1004">
        <v>10.11</v>
      </c>
      <c r="N1004" s="29">
        <f t="shared" si="15"/>
        <v>71.2166172106825</v>
      </c>
      <c r="O1004">
        <v>24.442</v>
      </c>
      <c r="P1004">
        <v>26.297000000000001</v>
      </c>
      <c r="Q1004">
        <v>32.045000000000002</v>
      </c>
      <c r="R1004">
        <v>2.8740000000000001</v>
      </c>
      <c r="S1004">
        <v>2</v>
      </c>
      <c r="T1004" t="s">
        <v>1162</v>
      </c>
    </row>
    <row r="1005" spans="1:20">
      <c r="A1005" t="s">
        <v>224</v>
      </c>
      <c r="B1005">
        <v>2021</v>
      </c>
      <c r="C1005" s="9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 s="10">
        <f>(C1005-VLOOKUP(H1005,Riders!$A$2:$E$7777,4,FALSE))/365</f>
        <v>28.660273972602738</v>
      </c>
      <c r="K1005">
        <v>4</v>
      </c>
      <c r="L1005">
        <v>2</v>
      </c>
      <c r="M1005">
        <v>10.292999999999999</v>
      </c>
      <c r="N1005" s="29">
        <f t="shared" si="15"/>
        <v>69.950451763334314</v>
      </c>
      <c r="O1005">
        <v>26.524000000000001</v>
      </c>
      <c r="P1005">
        <v>24.106000000000002</v>
      </c>
      <c r="Q1005">
        <v>32.328000000000003</v>
      </c>
      <c r="R1005">
        <v>4.1109999999999998</v>
      </c>
      <c r="S1005">
        <v>1</v>
      </c>
      <c r="T1005" t="s">
        <v>1162</v>
      </c>
    </row>
    <row r="1006" spans="1:20">
      <c r="A1006" t="s">
        <v>224</v>
      </c>
      <c r="B1006">
        <v>2021</v>
      </c>
      <c r="C1006" s="9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191</v>
      </c>
      <c r="I1006" t="s">
        <v>30</v>
      </c>
      <c r="J1006" s="10">
        <f>(C1006-VLOOKUP(H1006,Riders!$A$2:$E$7777,4,FALSE))/365</f>
        <v>35.328767123287669</v>
      </c>
      <c r="K1006">
        <v>1</v>
      </c>
      <c r="L1006">
        <v>1</v>
      </c>
      <c r="M1006">
        <v>10.178000000000001</v>
      </c>
      <c r="N1006" s="29">
        <f t="shared" si="15"/>
        <v>70.74081351935547</v>
      </c>
      <c r="O1006">
        <v>28.888000000000002</v>
      </c>
      <c r="P1006">
        <v>29.79</v>
      </c>
      <c r="Q1006">
        <v>33.963999999999999</v>
      </c>
      <c r="R1006">
        <v>2.0870000000000002</v>
      </c>
      <c r="S1006">
        <v>2</v>
      </c>
      <c r="T1006" t="s">
        <v>1162</v>
      </c>
    </row>
    <row r="1007" spans="1:20">
      <c r="A1007" t="s">
        <v>224</v>
      </c>
      <c r="B1007">
        <v>2021</v>
      </c>
      <c r="C1007" s="9">
        <v>44332</v>
      </c>
      <c r="D1007" t="s">
        <v>64</v>
      </c>
      <c r="E1007" t="s">
        <v>538</v>
      </c>
      <c r="F1007">
        <v>1</v>
      </c>
      <c r="G1007">
        <v>2</v>
      </c>
      <c r="H1007" t="s">
        <v>255</v>
      </c>
      <c r="I1007" t="s">
        <v>898</v>
      </c>
      <c r="J1007" s="10">
        <f>(C1007-VLOOKUP(H1007,Riders!$A$2:$E$7777,4,FALSE))/365</f>
        <v>31.386301369863013</v>
      </c>
      <c r="K1007">
        <v>3</v>
      </c>
      <c r="L1007">
        <v>2</v>
      </c>
      <c r="M1007">
        <v>10.455</v>
      </c>
      <c r="N1007" s="29">
        <f t="shared" si="15"/>
        <v>68.866571018651356</v>
      </c>
      <c r="O1007">
        <v>31.408999999999999</v>
      </c>
      <c r="P1007">
        <v>31.11</v>
      </c>
      <c r="Q1007">
        <v>34.073999999999998</v>
      </c>
      <c r="R1007">
        <v>1.482</v>
      </c>
      <c r="S1007">
        <v>1</v>
      </c>
      <c r="T1007" t="s">
        <v>1162</v>
      </c>
    </row>
    <row r="1008" spans="1:20">
      <c r="A1008" t="s">
        <v>224</v>
      </c>
      <c r="B1008">
        <v>2021</v>
      </c>
      <c r="C1008" s="9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193</v>
      </c>
      <c r="I1008" t="s">
        <v>30</v>
      </c>
      <c r="J1008" s="10">
        <f>(C1008-VLOOKUP(H1008,Riders!$A$2:$E$7777,4,FALSE))/365</f>
        <v>32.175342465753424</v>
      </c>
      <c r="K1008">
        <v>2</v>
      </c>
      <c r="L1008">
        <v>1</v>
      </c>
      <c r="M1008">
        <v>10.262</v>
      </c>
      <c r="N1008" s="29">
        <f t="shared" si="15"/>
        <v>70.161761839797308</v>
      </c>
      <c r="O1008">
        <v>26.297000000000001</v>
      </c>
      <c r="P1008">
        <v>27.508999999999901</v>
      </c>
      <c r="Q1008">
        <v>32.988999999999997</v>
      </c>
      <c r="R1008">
        <v>2.74</v>
      </c>
      <c r="S1008">
        <v>1</v>
      </c>
      <c r="T1008" t="s">
        <v>1162</v>
      </c>
    </row>
    <row r="1009" spans="1:20">
      <c r="A1009" t="s">
        <v>224</v>
      </c>
      <c r="B1009">
        <v>2021</v>
      </c>
      <c r="C1009" s="9">
        <v>44332</v>
      </c>
      <c r="D1009" t="s">
        <v>64</v>
      </c>
      <c r="E1009" t="s">
        <v>538</v>
      </c>
      <c r="F1009">
        <v>2</v>
      </c>
      <c r="G1009">
        <v>1</v>
      </c>
      <c r="H1009" t="s">
        <v>178</v>
      </c>
      <c r="I1009" t="s">
        <v>166</v>
      </c>
      <c r="J1009" s="10">
        <f>(C1009-VLOOKUP(H1009,Riders!$A$2:$E$7777,4,FALSE))/365</f>
        <v>28.660273972602738</v>
      </c>
      <c r="K1009">
        <v>4</v>
      </c>
      <c r="L1009">
        <v>2</v>
      </c>
      <c r="M1009">
        <v>10.428000000000001</v>
      </c>
      <c r="N1009" s="29">
        <f t="shared" si="15"/>
        <v>69.044879171461446</v>
      </c>
      <c r="O1009">
        <v>24.106000000000002</v>
      </c>
      <c r="P1009">
        <v>22.984999999999999</v>
      </c>
      <c r="Q1009">
        <v>30.396999999999998</v>
      </c>
      <c r="R1009">
        <v>3.706</v>
      </c>
      <c r="S1009">
        <v>2</v>
      </c>
      <c r="T1009" t="s">
        <v>1162</v>
      </c>
    </row>
    <row r="1010" spans="1:20">
      <c r="A1010" t="s">
        <v>224</v>
      </c>
      <c r="B1010">
        <v>2021</v>
      </c>
      <c r="C1010" s="9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 s="10">
        <f>(C1010-VLOOKUP(H1010,Riders!$A$2:$E$7777,4,FALSE))/365</f>
        <v>35.328767123287669</v>
      </c>
      <c r="K1010">
        <v>1</v>
      </c>
      <c r="L1010">
        <v>1</v>
      </c>
      <c r="M1010">
        <v>10.304</v>
      </c>
      <c r="N1010" s="29">
        <f t="shared" si="15"/>
        <v>69.875776397515523</v>
      </c>
      <c r="O1010">
        <v>29.79</v>
      </c>
      <c r="P1010">
        <v>30.536000000000001</v>
      </c>
      <c r="Q1010">
        <v>34.564</v>
      </c>
      <c r="R1010">
        <v>2.0139999999999998</v>
      </c>
      <c r="S1010">
        <v>2</v>
      </c>
      <c r="T1010" t="s">
        <v>1162</v>
      </c>
    </row>
    <row r="1011" spans="1:20">
      <c r="A1011" t="s">
        <v>224</v>
      </c>
      <c r="B1011">
        <v>2021</v>
      </c>
      <c r="C1011" s="9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 s="10">
        <f>(C1011-VLOOKUP(H1011,Riders!$A$2:$E$7777,4,FALSE))/365</f>
        <v>31.386301369863013</v>
      </c>
      <c r="K1011">
        <v>3</v>
      </c>
      <c r="L1011">
        <v>2</v>
      </c>
      <c r="M1011">
        <v>11.191000000000001</v>
      </c>
      <c r="N1011" s="29">
        <f t="shared" si="15"/>
        <v>64.337413993387543</v>
      </c>
      <c r="O1011">
        <v>31.11</v>
      </c>
      <c r="P1011">
        <v>30.855</v>
      </c>
      <c r="Q1011">
        <v>33.771000000000001</v>
      </c>
      <c r="R1011">
        <v>1.458</v>
      </c>
      <c r="S1011">
        <v>1</v>
      </c>
      <c r="T1011" t="s">
        <v>1162</v>
      </c>
    </row>
    <row r="1012" spans="1:20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>
        <v>1</v>
      </c>
      <c r="G1012" t="s">
        <v>539</v>
      </c>
      <c r="H1012" t="s">
        <v>191</v>
      </c>
      <c r="I1012" t="s">
        <v>30</v>
      </c>
      <c r="J1012" s="10">
        <f>(C1012-VLOOKUP(H1012,Riders!$A$2:$E$7777,4,FALSE))/365</f>
        <v>35.328767123287669</v>
      </c>
      <c r="K1012">
        <v>1</v>
      </c>
      <c r="L1012">
        <v>1</v>
      </c>
      <c r="M1012">
        <v>10.291</v>
      </c>
      <c r="N1012" s="29">
        <f t="shared" si="15"/>
        <v>69.964046254008352</v>
      </c>
      <c r="O1012">
        <v>30.536000000000001</v>
      </c>
      <c r="P1012">
        <v>31.072999999999901</v>
      </c>
      <c r="Q1012">
        <v>34.994999999999997</v>
      </c>
      <c r="R1012">
        <v>1.9610000000000001</v>
      </c>
      <c r="S1012">
        <v>1</v>
      </c>
      <c r="T1012" t="s">
        <v>1162</v>
      </c>
    </row>
    <row r="1013" spans="1:20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>
        <v>1</v>
      </c>
      <c r="G1013" t="s">
        <v>539</v>
      </c>
      <c r="H1013" t="s">
        <v>193</v>
      </c>
      <c r="I1013" t="s">
        <v>30</v>
      </c>
      <c r="J1013" s="10">
        <f>(C1013-VLOOKUP(H1013,Riders!$A$2:$E$7777,4,FALSE))/365</f>
        <v>32.175342465753424</v>
      </c>
      <c r="K1013">
        <v>2</v>
      </c>
      <c r="L1013">
        <v>2</v>
      </c>
      <c r="M1013">
        <v>10.324999999999999</v>
      </c>
      <c r="N1013" s="29">
        <f t="shared" si="15"/>
        <v>69.733656174334143</v>
      </c>
      <c r="O1013">
        <v>27.508999999999901</v>
      </c>
      <c r="P1013">
        <v>26.988</v>
      </c>
      <c r="Q1013">
        <v>32.192</v>
      </c>
      <c r="R1013">
        <v>2.6019999999999999</v>
      </c>
      <c r="S1013">
        <v>2</v>
      </c>
      <c r="T1013" t="s">
        <v>1162</v>
      </c>
    </row>
    <row r="1014" spans="1:20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>
        <v>1</v>
      </c>
      <c r="G1014" t="s">
        <v>540</v>
      </c>
      <c r="H1014" t="s">
        <v>255</v>
      </c>
      <c r="I1014" t="s">
        <v>898</v>
      </c>
      <c r="J1014" s="10">
        <f>(C1014-VLOOKUP(H1014,Riders!$A$2:$E$7777,4,FALSE))/365</f>
        <v>31.386301369863013</v>
      </c>
      <c r="K1014">
        <v>3</v>
      </c>
      <c r="L1014">
        <v>1</v>
      </c>
      <c r="M1014">
        <v>10.414</v>
      </c>
      <c r="N1014" s="29">
        <f t="shared" si="15"/>
        <v>69.137699251008257</v>
      </c>
      <c r="O1014">
        <v>30.855</v>
      </c>
      <c r="P1014">
        <v>31.058</v>
      </c>
      <c r="Q1014">
        <v>33.944000000000003</v>
      </c>
      <c r="R1014">
        <v>1.4430000000000001</v>
      </c>
      <c r="S1014">
        <v>1</v>
      </c>
      <c r="T1014" t="s">
        <v>1162</v>
      </c>
    </row>
    <row r="1015" spans="1:20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>
        <v>1</v>
      </c>
      <c r="G1015" t="s">
        <v>540</v>
      </c>
      <c r="H1015" t="s">
        <v>178</v>
      </c>
      <c r="I1015" t="s">
        <v>166</v>
      </c>
      <c r="J1015" s="10">
        <f>(C1015-VLOOKUP(H1015,Riders!$A$2:$E$7777,4,FALSE))/365</f>
        <v>28.660273972602738</v>
      </c>
      <c r="K1015">
        <v>4</v>
      </c>
      <c r="L1015">
        <v>2</v>
      </c>
      <c r="M1015">
        <v>10.5979999999999</v>
      </c>
      <c r="N1015" s="29">
        <f t="shared" si="15"/>
        <v>67.937346669183512</v>
      </c>
      <c r="O1015">
        <v>22.984999999999999</v>
      </c>
      <c r="P1015">
        <v>22.44</v>
      </c>
      <c r="Q1015">
        <v>29.28</v>
      </c>
      <c r="R1015">
        <v>3.42</v>
      </c>
      <c r="S1015">
        <v>2</v>
      </c>
      <c r="T1015" t="s">
        <v>1162</v>
      </c>
    </row>
    <row r="1016" spans="1:20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>
        <v>2</v>
      </c>
      <c r="G1016" t="s">
        <v>539</v>
      </c>
      <c r="H1016" t="s">
        <v>191</v>
      </c>
      <c r="I1016" t="s">
        <v>30</v>
      </c>
      <c r="J1016" s="10">
        <f>(C1016-VLOOKUP(H1016,Riders!$A$2:$E$7777,4,FALSE))/365</f>
        <v>35.328767123287669</v>
      </c>
      <c r="K1016">
        <v>1</v>
      </c>
      <c r="L1016">
        <v>1</v>
      </c>
      <c r="M1016">
        <v>10.289</v>
      </c>
      <c r="N1016" s="29">
        <f t="shared" si="15"/>
        <v>69.977646029740498</v>
      </c>
      <c r="O1016">
        <v>31.072999999999901</v>
      </c>
      <c r="P1016">
        <v>31.515999999999998</v>
      </c>
      <c r="Q1016">
        <v>35.345999999999997</v>
      </c>
      <c r="R1016">
        <v>1.915</v>
      </c>
      <c r="S1016">
        <v>1</v>
      </c>
      <c r="T1016" t="s">
        <v>1162</v>
      </c>
    </row>
    <row r="1017" spans="1:20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>
        <v>2</v>
      </c>
      <c r="G1017" t="s">
        <v>539</v>
      </c>
      <c r="H1017" t="s">
        <v>193</v>
      </c>
      <c r="I1017" t="s">
        <v>30</v>
      </c>
      <c r="J1017" s="10">
        <f>(C1017-VLOOKUP(H1017,Riders!$A$2:$E$7777,4,FALSE))/365</f>
        <v>32.175342465753424</v>
      </c>
      <c r="K1017">
        <v>2</v>
      </c>
      <c r="L1017">
        <v>2</v>
      </c>
      <c r="M1017">
        <v>10.314</v>
      </c>
      <c r="N1017" s="29">
        <f t="shared" si="15"/>
        <v>69.808027923211171</v>
      </c>
      <c r="O1017">
        <v>26.988</v>
      </c>
      <c r="P1017">
        <v>26.591999999999999</v>
      </c>
      <c r="Q1017">
        <v>31.574000000000002</v>
      </c>
      <c r="R1017">
        <v>2.4910000000000001</v>
      </c>
      <c r="S1017">
        <v>2</v>
      </c>
      <c r="T1017" t="s">
        <v>1162</v>
      </c>
    </row>
    <row r="1018" spans="1:20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>
        <v>2</v>
      </c>
      <c r="G1018" t="s">
        <v>540</v>
      </c>
      <c r="H1018" t="s">
        <v>255</v>
      </c>
      <c r="I1018" t="s">
        <v>898</v>
      </c>
      <c r="J1018" s="10">
        <f>(C1018-VLOOKUP(H1018,Riders!$A$2:$E$7777,4,FALSE))/365</f>
        <v>31.386301369863013</v>
      </c>
      <c r="K1018">
        <v>3</v>
      </c>
      <c r="L1018">
        <v>1</v>
      </c>
      <c r="M1018">
        <v>10.307</v>
      </c>
      <c r="N1018" s="29">
        <f t="shared" si="15"/>
        <v>69.855438051809443</v>
      </c>
      <c r="O1018">
        <v>31.058</v>
      </c>
      <c r="P1018">
        <v>31.227</v>
      </c>
      <c r="Q1018">
        <v>34.087000000000003</v>
      </c>
      <c r="R1018">
        <v>1.43</v>
      </c>
      <c r="S1018">
        <v>1</v>
      </c>
      <c r="T1018" t="s">
        <v>1162</v>
      </c>
    </row>
    <row r="1019" spans="1:20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>
        <v>2</v>
      </c>
      <c r="G1019" t="s">
        <v>540</v>
      </c>
      <c r="H1019" t="s">
        <v>178</v>
      </c>
      <c r="I1019" t="s">
        <v>166</v>
      </c>
      <c r="J1019" s="10">
        <f>(C1019-VLOOKUP(H1019,Riders!$A$2:$E$7777,4,FALSE))/365</f>
        <v>28.660273972602738</v>
      </c>
      <c r="K1019">
        <v>4</v>
      </c>
      <c r="L1019">
        <v>2</v>
      </c>
      <c r="M1019">
        <v>10.587</v>
      </c>
      <c r="N1019" s="29">
        <f t="shared" si="15"/>
        <v>68.007934258996883</v>
      </c>
      <c r="O1019">
        <v>22.44</v>
      </c>
      <c r="P1019">
        <v>22.058</v>
      </c>
      <c r="Q1019">
        <v>28.478000000000002</v>
      </c>
      <c r="R1019">
        <v>3.21</v>
      </c>
      <c r="S1019">
        <v>2</v>
      </c>
      <c r="T1019" t="s">
        <v>1162</v>
      </c>
    </row>
    <row r="1020" spans="1:20">
      <c r="A1020" t="s">
        <v>866</v>
      </c>
      <c r="B1020">
        <v>2021</v>
      </c>
      <c r="C1020" s="9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 s="10">
        <f>(C1020-VLOOKUP(H1020,Riders!$A$2:$E$7777,4,FALSE))/365</f>
        <v>22.509589041095889</v>
      </c>
      <c r="K1020">
        <v>11</v>
      </c>
      <c r="L1020">
        <v>1</v>
      </c>
      <c r="M1020">
        <v>10.500999999999999</v>
      </c>
      <c r="N1020" s="29">
        <f t="shared" si="15"/>
        <v>68.564898581087519</v>
      </c>
      <c r="O1020">
        <v>6.7299999999999898</v>
      </c>
      <c r="P1020">
        <v>12.457000000000001</v>
      </c>
      <c r="Q1020">
        <v>24.431000000000001</v>
      </c>
      <c r="R1020">
        <v>5.9870000000000001</v>
      </c>
      <c r="S1020">
        <v>2</v>
      </c>
      <c r="T1020" t="s">
        <v>1162</v>
      </c>
    </row>
    <row r="1021" spans="1:20">
      <c r="A1021" t="s">
        <v>866</v>
      </c>
      <c r="B1021">
        <v>2021</v>
      </c>
      <c r="C1021" s="9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 s="10">
        <f>(C1021-VLOOKUP(H1021,Riders!$A$2:$E$7777,4,FALSE))/365</f>
        <v>20.306849315068494</v>
      </c>
      <c r="K1021">
        <v>23</v>
      </c>
      <c r="L1021">
        <v>2</v>
      </c>
      <c r="M1021">
        <v>10.583</v>
      </c>
      <c r="N1021" s="29">
        <f t="shared" si="15"/>
        <v>68.033638854767077</v>
      </c>
      <c r="O1021">
        <v>9</v>
      </c>
      <c r="P1021">
        <v>5.1619999999999902</v>
      </c>
      <c r="Q1021">
        <v>18.763999999999999</v>
      </c>
      <c r="R1021">
        <v>6.8010000000000002</v>
      </c>
      <c r="S1021">
        <v>1</v>
      </c>
      <c r="T1021" t="s">
        <v>1162</v>
      </c>
    </row>
    <row r="1022" spans="1:20">
      <c r="A1022" t="s">
        <v>866</v>
      </c>
      <c r="B1022">
        <v>2021</v>
      </c>
      <c r="C1022" s="9">
        <v>44388</v>
      </c>
      <c r="D1022" t="s">
        <v>64</v>
      </c>
      <c r="E1022" t="s">
        <v>533</v>
      </c>
      <c r="F1022">
        <v>1</v>
      </c>
      <c r="G1022">
        <v>2</v>
      </c>
      <c r="H1022" t="s">
        <v>1267</v>
      </c>
      <c r="I1022" t="s">
        <v>28</v>
      </c>
      <c r="J1022" s="10">
        <f>(C1022-VLOOKUP(H1022,Riders!$A$2:$E$7777,4,FALSE))/365</f>
        <v>20.265753424657536</v>
      </c>
      <c r="K1022">
        <v>12</v>
      </c>
      <c r="L1022">
        <v>1</v>
      </c>
      <c r="M1022">
        <v>10.507</v>
      </c>
      <c r="N1022" s="29">
        <f t="shared" si="15"/>
        <v>68.525744741600846</v>
      </c>
      <c r="O1022">
        <v>7.7619999999999898</v>
      </c>
      <c r="P1022">
        <v>13.231999999999999</v>
      </c>
      <c r="Q1022">
        <v>25.244</v>
      </c>
      <c r="R1022">
        <v>6.0060000000000002</v>
      </c>
      <c r="S1022">
        <v>2</v>
      </c>
      <c r="T1022" t="s">
        <v>1162</v>
      </c>
    </row>
    <row r="1023" spans="1:20">
      <c r="A1023" t="s">
        <v>866</v>
      </c>
      <c r="B1023">
        <v>2021</v>
      </c>
      <c r="C1023" s="9">
        <v>44388</v>
      </c>
      <c r="D1023" t="s">
        <v>64</v>
      </c>
      <c r="E1023" t="s">
        <v>533</v>
      </c>
      <c r="F1023">
        <v>1</v>
      </c>
      <c r="G1023">
        <v>2</v>
      </c>
      <c r="H1023" t="s">
        <v>109</v>
      </c>
      <c r="I1023" t="s">
        <v>59</v>
      </c>
      <c r="J1023" s="10">
        <f>(C1023-VLOOKUP(H1023,Riders!$A$2:$E$7777,4,FALSE))/365</f>
        <v>20.350684931506848</v>
      </c>
      <c r="K1023">
        <v>22</v>
      </c>
      <c r="L1023">
        <v>2</v>
      </c>
      <c r="M1023">
        <v>10.5979999999999</v>
      </c>
      <c r="N1023" s="29">
        <f t="shared" si="15"/>
        <v>67.937346669183512</v>
      </c>
      <c r="O1023">
        <v>9</v>
      </c>
      <c r="P1023">
        <v>5.4370000000000003</v>
      </c>
      <c r="Q1023">
        <v>19.109000000000002</v>
      </c>
      <c r="R1023">
        <v>6.8360000000000003</v>
      </c>
      <c r="S1023">
        <v>1</v>
      </c>
      <c r="T1023" t="s">
        <v>1162</v>
      </c>
    </row>
    <row r="1024" spans="1:20">
      <c r="A1024" t="s">
        <v>866</v>
      </c>
      <c r="B1024">
        <v>2021</v>
      </c>
      <c r="C1024" s="9">
        <v>44388</v>
      </c>
      <c r="D1024" t="s">
        <v>64</v>
      </c>
      <c r="E1024" t="s">
        <v>533</v>
      </c>
      <c r="F1024">
        <v>1</v>
      </c>
      <c r="G1024">
        <v>3</v>
      </c>
      <c r="H1024" t="s">
        <v>55</v>
      </c>
      <c r="I1024" t="s">
        <v>56</v>
      </c>
      <c r="J1024" s="10">
        <f>(C1024-VLOOKUP(H1024,Riders!$A$2:$E$7777,4,FALSE))/365</f>
        <v>21.495890410958904</v>
      </c>
      <c r="K1024">
        <v>13</v>
      </c>
      <c r="L1024">
        <v>1</v>
      </c>
      <c r="M1024">
        <v>10.414</v>
      </c>
      <c r="N1024" s="29">
        <f t="shared" si="15"/>
        <v>69.137699251008257</v>
      </c>
      <c r="O1024">
        <v>10.06</v>
      </c>
      <c r="P1024">
        <v>12.492000000000001</v>
      </c>
      <c r="Q1024">
        <v>21.216000000000001</v>
      </c>
      <c r="R1024">
        <v>4.3620000000000001</v>
      </c>
      <c r="S1024">
        <v>1</v>
      </c>
      <c r="T1024" t="s">
        <v>1162</v>
      </c>
    </row>
    <row r="1025" spans="1:20">
      <c r="A1025" t="s">
        <v>866</v>
      </c>
      <c r="B1025">
        <v>2021</v>
      </c>
      <c r="C1025" s="9">
        <v>44388</v>
      </c>
      <c r="D1025" t="s">
        <v>64</v>
      </c>
      <c r="E1025" t="s">
        <v>533</v>
      </c>
      <c r="F1025">
        <v>1</v>
      </c>
      <c r="G1025">
        <v>3</v>
      </c>
      <c r="H1025" t="s">
        <v>822</v>
      </c>
      <c r="I1025" t="s">
        <v>205</v>
      </c>
      <c r="J1025" s="10">
        <f>(C1025-VLOOKUP(H1025,Riders!$A$2:$E$7777,4,FALSE))/365</f>
        <v>19.153424657534245</v>
      </c>
      <c r="K1025">
        <v>21</v>
      </c>
      <c r="L1025">
        <v>2</v>
      </c>
      <c r="M1025">
        <v>10.464</v>
      </c>
      <c r="N1025" s="29">
        <f t="shared" si="15"/>
        <v>68.807339449541288</v>
      </c>
      <c r="O1025">
        <v>5.3250000000000002</v>
      </c>
      <c r="P1025">
        <v>3.7269999999999999</v>
      </c>
      <c r="Q1025">
        <v>15.249000000000001</v>
      </c>
      <c r="R1025">
        <v>5.7610000000000001</v>
      </c>
      <c r="S1025">
        <v>2</v>
      </c>
      <c r="T1025" t="s">
        <v>1162</v>
      </c>
    </row>
    <row r="1026" spans="1:20">
      <c r="A1026" t="s">
        <v>866</v>
      </c>
      <c r="B1026">
        <v>2021</v>
      </c>
      <c r="C1026" s="9">
        <v>44388</v>
      </c>
      <c r="D1026" t="s">
        <v>64</v>
      </c>
      <c r="E1026" t="s">
        <v>533</v>
      </c>
      <c r="F1026">
        <v>1</v>
      </c>
      <c r="G1026">
        <v>4</v>
      </c>
      <c r="H1026" t="s">
        <v>173</v>
      </c>
      <c r="I1026" t="s">
        <v>80</v>
      </c>
      <c r="J1026" s="10">
        <f>(C1026-VLOOKUP(H1026,Riders!$A$2:$E$7777,4,FALSE))/365</f>
        <v>19.698630136986303</v>
      </c>
      <c r="K1026">
        <v>14</v>
      </c>
      <c r="L1026">
        <v>1</v>
      </c>
      <c r="M1026">
        <v>10.46</v>
      </c>
      <c r="N1026" s="29">
        <f t="shared" si="15"/>
        <v>68.833652007648183</v>
      </c>
      <c r="O1026">
        <v>9</v>
      </c>
      <c r="P1026">
        <v>15.054</v>
      </c>
      <c r="Q1026">
        <v>29.396000000000001</v>
      </c>
      <c r="R1026">
        <v>7.1710000000000003</v>
      </c>
      <c r="S1026">
        <v>1</v>
      </c>
      <c r="T1026" t="s">
        <v>1162</v>
      </c>
    </row>
    <row r="1027" spans="1:20">
      <c r="A1027" t="s">
        <v>866</v>
      </c>
      <c r="B1027">
        <v>2021</v>
      </c>
      <c r="C1027" s="9">
        <v>44388</v>
      </c>
      <c r="D1027" t="s">
        <v>64</v>
      </c>
      <c r="E1027" t="s">
        <v>533</v>
      </c>
      <c r="F1027">
        <v>1</v>
      </c>
      <c r="G1027">
        <v>4</v>
      </c>
      <c r="H1027" t="s">
        <v>830</v>
      </c>
      <c r="I1027" t="s">
        <v>186</v>
      </c>
      <c r="J1027" s="10">
        <f>(C1027-VLOOKUP(H1027,Riders!$A$2:$E$7777,4,FALSE))/365</f>
        <v>21.063013698630137</v>
      </c>
      <c r="K1027">
        <v>20</v>
      </c>
      <c r="L1027">
        <v>2</v>
      </c>
      <c r="M1027">
        <v>10.593</v>
      </c>
      <c r="N1027" s="29">
        <f t="shared" ref="N1027:N1090" si="16">IF(OR(M1027="REL",M1027="",M1027="DNS",M1027="DSQ"),"",3.6*200/M1027)</f>
        <v>67.969413763806287</v>
      </c>
      <c r="O1027">
        <v>9</v>
      </c>
      <c r="P1027">
        <v>6.2619999999999898</v>
      </c>
      <c r="Q1027">
        <v>20.603999999999999</v>
      </c>
      <c r="R1027">
        <v>7.1710000000000003</v>
      </c>
      <c r="S1027">
        <v>1</v>
      </c>
      <c r="T1027" t="s">
        <v>1162</v>
      </c>
    </row>
    <row r="1028" spans="1:20">
      <c r="A1028" t="s">
        <v>866</v>
      </c>
      <c r="B1028">
        <v>2021</v>
      </c>
      <c r="C1028" s="9">
        <v>44388</v>
      </c>
      <c r="D1028" t="s">
        <v>64</v>
      </c>
      <c r="E1028" t="s">
        <v>533</v>
      </c>
      <c r="F1028">
        <v>1</v>
      </c>
      <c r="G1028">
        <v>5</v>
      </c>
      <c r="H1028" t="s">
        <v>185</v>
      </c>
      <c r="I1028" t="s">
        <v>186</v>
      </c>
      <c r="J1028" s="10">
        <f>(C1028-VLOOKUP(H1028,Riders!$A$2:$E$7777,4,FALSE))/365</f>
        <v>26.18082191780822</v>
      </c>
      <c r="K1028">
        <v>15</v>
      </c>
      <c r="L1028">
        <v>1</v>
      </c>
      <c r="M1028">
        <v>10.371</v>
      </c>
      <c r="N1028" s="29">
        <f t="shared" si="16"/>
        <v>69.424356378362745</v>
      </c>
      <c r="O1028">
        <v>8.3209999999999997</v>
      </c>
      <c r="P1028">
        <v>14.02</v>
      </c>
      <c r="Q1028">
        <v>26.634</v>
      </c>
      <c r="R1028">
        <v>6.3070000000000004</v>
      </c>
      <c r="S1028">
        <v>2</v>
      </c>
      <c r="T1028" t="s">
        <v>1162</v>
      </c>
    </row>
    <row r="1029" spans="1:20">
      <c r="A1029" t="s">
        <v>866</v>
      </c>
      <c r="B1029">
        <v>2021</v>
      </c>
      <c r="C1029" s="9">
        <v>44388</v>
      </c>
      <c r="D1029" t="s">
        <v>64</v>
      </c>
      <c r="E1029" t="s">
        <v>533</v>
      </c>
      <c r="F1029">
        <v>1</v>
      </c>
      <c r="G1029">
        <v>5</v>
      </c>
      <c r="H1029" t="s">
        <v>967</v>
      </c>
      <c r="I1029" t="s">
        <v>59</v>
      </c>
      <c r="J1029" s="10">
        <f>(C1029-VLOOKUP(H1029,Riders!$A$2:$E$7777,4,FALSE))/365</f>
        <v>19.065753424657533</v>
      </c>
      <c r="K1029">
        <v>19</v>
      </c>
      <c r="L1029">
        <v>2</v>
      </c>
      <c r="M1029">
        <v>11.252000000000001</v>
      </c>
      <c r="N1029" s="29">
        <f t="shared" si="16"/>
        <v>63.988624244578737</v>
      </c>
      <c r="O1029">
        <v>9</v>
      </c>
      <c r="P1029">
        <v>5.7709999999999901</v>
      </c>
      <c r="Q1029">
        <v>19.651</v>
      </c>
      <c r="R1029">
        <v>6.94</v>
      </c>
      <c r="S1029">
        <v>1</v>
      </c>
      <c r="T1029" t="s">
        <v>1162</v>
      </c>
    </row>
    <row r="1030" spans="1:20">
      <c r="A1030" t="s">
        <v>866</v>
      </c>
      <c r="B1030">
        <v>2021</v>
      </c>
      <c r="C1030" s="9">
        <v>44388</v>
      </c>
      <c r="D1030" t="s">
        <v>64</v>
      </c>
      <c r="E1030" t="s">
        <v>533</v>
      </c>
      <c r="F1030">
        <v>1</v>
      </c>
      <c r="G1030">
        <v>6</v>
      </c>
      <c r="H1030" t="s">
        <v>869</v>
      </c>
      <c r="I1030" t="s">
        <v>868</v>
      </c>
      <c r="J1030" s="10">
        <f>(C1030-VLOOKUP(H1030,Riders!$A$2:$E$7777,4,FALSE))/365</f>
        <v>22.427397260273974</v>
      </c>
      <c r="K1030">
        <v>8</v>
      </c>
      <c r="L1030">
        <v>1</v>
      </c>
      <c r="M1030">
        <v>10.704000000000001</v>
      </c>
      <c r="N1030" s="29">
        <f t="shared" si="16"/>
        <v>67.264573991031384</v>
      </c>
      <c r="O1030">
        <v>9</v>
      </c>
      <c r="P1030">
        <v>15.054</v>
      </c>
      <c r="Q1030">
        <v>29.396000000000001</v>
      </c>
      <c r="R1030">
        <v>7.1710000000000003</v>
      </c>
      <c r="S1030">
        <v>1</v>
      </c>
      <c r="T1030" t="s">
        <v>1162</v>
      </c>
    </row>
    <row r="1031" spans="1:20">
      <c r="A1031" t="s">
        <v>866</v>
      </c>
      <c r="B1031">
        <v>2021</v>
      </c>
      <c r="C1031" s="9">
        <v>44388</v>
      </c>
      <c r="D1031" t="s">
        <v>64</v>
      </c>
      <c r="E1031" t="s">
        <v>533</v>
      </c>
      <c r="F1031">
        <v>1</v>
      </c>
      <c r="G1031">
        <v>6</v>
      </c>
      <c r="H1031" t="s">
        <v>204</v>
      </c>
      <c r="I1031" t="s">
        <v>205</v>
      </c>
      <c r="J1031" s="10">
        <f>(C1031-VLOOKUP(H1031,Riders!$A$2:$E$7777,4,FALSE))/365</f>
        <v>23.547945205479451</v>
      </c>
      <c r="K1031">
        <v>17</v>
      </c>
      <c r="L1031">
        <v>2</v>
      </c>
      <c r="M1031">
        <v>11.645</v>
      </c>
      <c r="N1031" s="29">
        <f t="shared" si="16"/>
        <v>61.829111206526406</v>
      </c>
      <c r="O1031">
        <v>9</v>
      </c>
      <c r="P1031">
        <v>6.2619999999999898</v>
      </c>
      <c r="Q1031">
        <v>20.603999999999999</v>
      </c>
      <c r="R1031">
        <v>7.1710000000000003</v>
      </c>
      <c r="S1031">
        <v>1</v>
      </c>
      <c r="T1031" t="s">
        <v>1162</v>
      </c>
    </row>
    <row r="1032" spans="1:20">
      <c r="A1032" t="s">
        <v>866</v>
      </c>
      <c r="B1032">
        <v>2021</v>
      </c>
      <c r="C1032" s="9">
        <v>44388</v>
      </c>
      <c r="D1032" t="s">
        <v>64</v>
      </c>
      <c r="E1032" t="s">
        <v>533</v>
      </c>
      <c r="F1032">
        <v>1</v>
      </c>
      <c r="G1032">
        <v>7</v>
      </c>
      <c r="H1032" t="s">
        <v>184</v>
      </c>
      <c r="I1032" t="s">
        <v>93</v>
      </c>
      <c r="J1032" s="10">
        <f>(C1032-VLOOKUP(H1032,Riders!$A$2:$E$7777,4,FALSE))/365</f>
        <v>26.539726027397261</v>
      </c>
      <c r="K1032">
        <v>16</v>
      </c>
      <c r="L1032">
        <v>1</v>
      </c>
      <c r="M1032">
        <v>10.467000000000001</v>
      </c>
      <c r="N1032" s="29">
        <f t="shared" si="16"/>
        <v>68.787618228718827</v>
      </c>
      <c r="O1032">
        <v>12.781999999999901</v>
      </c>
      <c r="P1032">
        <v>15.994</v>
      </c>
      <c r="Q1032">
        <v>26.084</v>
      </c>
      <c r="R1032">
        <v>5.0449999999999999</v>
      </c>
      <c r="S1032">
        <v>1</v>
      </c>
      <c r="T1032" t="s">
        <v>1162</v>
      </c>
    </row>
    <row r="1033" spans="1:20">
      <c r="A1033" t="s">
        <v>866</v>
      </c>
      <c r="B1033">
        <v>2021</v>
      </c>
      <c r="C1033" s="9">
        <v>44388</v>
      </c>
      <c r="D1033" t="s">
        <v>64</v>
      </c>
      <c r="E1033" t="s">
        <v>533</v>
      </c>
      <c r="F1033">
        <v>1</v>
      </c>
      <c r="G1033">
        <v>7</v>
      </c>
      <c r="H1033" t="s">
        <v>23</v>
      </c>
      <c r="I1033" t="s">
        <v>24</v>
      </c>
      <c r="J1033" s="10">
        <f>(C1033-VLOOKUP(H1033,Riders!$A$2:$E$7777,4,FALSE))/365</f>
        <v>19.734246575342464</v>
      </c>
      <c r="K1033">
        <v>18</v>
      </c>
      <c r="L1033">
        <v>2</v>
      </c>
      <c r="M1033">
        <v>10.523999999999999</v>
      </c>
      <c r="N1033" s="29">
        <f t="shared" si="16"/>
        <v>68.415051311288494</v>
      </c>
      <c r="O1033">
        <v>9</v>
      </c>
      <c r="P1033">
        <v>6.0779999999999896</v>
      </c>
      <c r="Q1033">
        <v>19.532</v>
      </c>
      <c r="R1033">
        <v>6.7270000000000003</v>
      </c>
      <c r="S1033">
        <v>2</v>
      </c>
      <c r="T1033" t="s">
        <v>1162</v>
      </c>
    </row>
    <row r="1034" spans="1:20">
      <c r="A1034" t="s">
        <v>866</v>
      </c>
      <c r="B1034">
        <v>2021</v>
      </c>
      <c r="C1034" s="9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 s="10">
        <f>(C1034-VLOOKUP(H1034,Riders!$A$2:$E$7777,4,FALSE))/365</f>
        <v>20.87123287671233</v>
      </c>
      <c r="K1034">
        <v>2</v>
      </c>
      <c r="L1034">
        <v>1</v>
      </c>
      <c r="M1034">
        <v>10.396000000000001</v>
      </c>
      <c r="N1034" s="29">
        <f t="shared" si="16"/>
        <v>69.257406694882647</v>
      </c>
      <c r="O1034">
        <v>9</v>
      </c>
      <c r="P1034">
        <v>17.161999999999999</v>
      </c>
      <c r="Q1034">
        <v>30.506</v>
      </c>
      <c r="R1034">
        <v>6.6719999999999997</v>
      </c>
      <c r="S1034">
        <v>2</v>
      </c>
      <c r="T1034" t="s">
        <v>1162</v>
      </c>
    </row>
    <row r="1035" spans="1:20">
      <c r="A1035" t="s">
        <v>866</v>
      </c>
      <c r="B1035">
        <v>2021</v>
      </c>
      <c r="C1035" s="9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 s="10">
        <f>(C1035-VLOOKUP(H1035,Riders!$A$2:$E$7777,4,FALSE))/365</f>
        <v>26.539726027397261</v>
      </c>
      <c r="K1035">
        <v>16</v>
      </c>
      <c r="L1035">
        <v>2</v>
      </c>
      <c r="M1035">
        <v>10.547000000000001</v>
      </c>
      <c r="N1035" s="29">
        <f t="shared" si="16"/>
        <v>68.265857589835974</v>
      </c>
      <c r="O1035">
        <v>15.994</v>
      </c>
      <c r="P1035">
        <v>14.6619999999999</v>
      </c>
      <c r="Q1035">
        <v>24.065999999999999</v>
      </c>
      <c r="R1035">
        <v>4.702</v>
      </c>
      <c r="S1035">
        <v>1</v>
      </c>
      <c r="T1035" t="s">
        <v>1162</v>
      </c>
    </row>
    <row r="1036" spans="1:20">
      <c r="A1036" t="s">
        <v>866</v>
      </c>
      <c r="B1036">
        <v>2021</v>
      </c>
      <c r="C1036" s="9">
        <v>44388</v>
      </c>
      <c r="D1036" t="s">
        <v>64</v>
      </c>
      <c r="E1036" t="s">
        <v>536</v>
      </c>
      <c r="F1036">
        <v>1</v>
      </c>
      <c r="G1036">
        <v>2</v>
      </c>
      <c r="H1036" t="s">
        <v>869</v>
      </c>
      <c r="I1036" t="s">
        <v>868</v>
      </c>
      <c r="J1036" s="10">
        <f>(C1036-VLOOKUP(H1036,Riders!$A$2:$E$7777,4,FALSE))/365</f>
        <v>22.427397260273974</v>
      </c>
      <c r="K1036">
        <v>8</v>
      </c>
      <c r="L1036">
        <v>1</v>
      </c>
      <c r="M1036">
        <v>10.288</v>
      </c>
      <c r="N1036" s="29">
        <f t="shared" si="16"/>
        <v>69.984447900466563</v>
      </c>
      <c r="O1036">
        <v>15.054</v>
      </c>
      <c r="P1036">
        <v>23.172000000000001</v>
      </c>
      <c r="Q1036">
        <v>34.384</v>
      </c>
      <c r="R1036">
        <v>5.6059999999999999</v>
      </c>
      <c r="S1036">
        <v>2</v>
      </c>
      <c r="T1036" t="s">
        <v>1162</v>
      </c>
    </row>
    <row r="1037" spans="1:20">
      <c r="A1037" t="s">
        <v>866</v>
      </c>
      <c r="B1037">
        <v>2021</v>
      </c>
      <c r="C1037" s="9">
        <v>44388</v>
      </c>
      <c r="D1037" t="s">
        <v>64</v>
      </c>
      <c r="E1037" t="s">
        <v>536</v>
      </c>
      <c r="F1037">
        <v>1</v>
      </c>
      <c r="G1037">
        <v>2</v>
      </c>
      <c r="H1037" t="s">
        <v>871</v>
      </c>
      <c r="I1037" t="s">
        <v>26</v>
      </c>
      <c r="J1037" s="10">
        <f>(C1037-VLOOKUP(H1037,Riders!$A$2:$E$7777,4,FALSE))/365</f>
        <v>33.468493150684928</v>
      </c>
      <c r="K1037">
        <v>9</v>
      </c>
      <c r="L1037">
        <v>2</v>
      </c>
      <c r="M1037" t="s">
        <v>534</v>
      </c>
      <c r="N1037" s="29" t="str">
        <f t="shared" si="16"/>
        <v/>
      </c>
      <c r="O1037">
        <v>26.908000000000001</v>
      </c>
      <c r="P1037">
        <v>26.654</v>
      </c>
      <c r="Q1037">
        <v>30.062000000000001</v>
      </c>
      <c r="R1037">
        <v>1.704</v>
      </c>
      <c r="S1037">
        <v>1</v>
      </c>
      <c r="T1037" t="s">
        <v>1162</v>
      </c>
    </row>
    <row r="1038" spans="1:20">
      <c r="A1038" t="s">
        <v>866</v>
      </c>
      <c r="B1038">
        <v>2021</v>
      </c>
      <c r="C1038" s="9">
        <v>44388</v>
      </c>
      <c r="D1038" t="s">
        <v>64</v>
      </c>
      <c r="E1038" t="s">
        <v>536</v>
      </c>
      <c r="F1038">
        <v>1</v>
      </c>
      <c r="G1038">
        <v>3</v>
      </c>
      <c r="H1038" t="s">
        <v>98</v>
      </c>
      <c r="I1038" t="s">
        <v>42</v>
      </c>
      <c r="J1038" s="10">
        <f>(C1038-VLOOKUP(H1038,Riders!$A$2:$E$7777,4,FALSE))/365</f>
        <v>22.717808219178082</v>
      </c>
      <c r="K1038">
        <v>1</v>
      </c>
      <c r="L1038">
        <v>1</v>
      </c>
      <c r="M1038">
        <v>10.113</v>
      </c>
      <c r="N1038" s="29">
        <f t="shared" si="16"/>
        <v>71.195490952239695</v>
      </c>
      <c r="O1038">
        <v>14.094999999999899</v>
      </c>
      <c r="P1038">
        <v>15.856</v>
      </c>
      <c r="Q1038">
        <v>21.916</v>
      </c>
      <c r="R1038">
        <v>3.03</v>
      </c>
      <c r="S1038">
        <v>1</v>
      </c>
      <c r="T1038" t="s">
        <v>1162</v>
      </c>
    </row>
    <row r="1039" spans="1:20">
      <c r="A1039" t="s">
        <v>866</v>
      </c>
      <c r="B1039">
        <v>2021</v>
      </c>
      <c r="C1039" s="9">
        <v>44388</v>
      </c>
      <c r="D1039" t="s">
        <v>64</v>
      </c>
      <c r="E1039" t="s">
        <v>536</v>
      </c>
      <c r="F1039">
        <v>1</v>
      </c>
      <c r="G1039">
        <v>3</v>
      </c>
      <c r="H1039" t="s">
        <v>185</v>
      </c>
      <c r="I1039" t="s">
        <v>186</v>
      </c>
      <c r="J1039" s="10">
        <f>(C1039-VLOOKUP(H1039,Riders!$A$2:$E$7777,4,FALSE))/365</f>
        <v>26.18082191780822</v>
      </c>
      <c r="K1039">
        <v>15</v>
      </c>
      <c r="L1039">
        <v>2</v>
      </c>
      <c r="M1039">
        <v>10.356999999999999</v>
      </c>
      <c r="N1039" s="29">
        <f t="shared" si="16"/>
        <v>69.518200251037953</v>
      </c>
      <c r="O1039">
        <v>14.02</v>
      </c>
      <c r="P1039">
        <v>10.801</v>
      </c>
      <c r="Q1039">
        <v>20.879000000000001</v>
      </c>
      <c r="R1039">
        <v>5.0389999999999997</v>
      </c>
      <c r="S1039">
        <v>2</v>
      </c>
      <c r="T1039" t="s">
        <v>1162</v>
      </c>
    </row>
    <row r="1040" spans="1:20">
      <c r="A1040" t="s">
        <v>866</v>
      </c>
      <c r="B1040">
        <v>2021</v>
      </c>
      <c r="C1040" s="9">
        <v>44388</v>
      </c>
      <c r="D1040" t="s">
        <v>64</v>
      </c>
      <c r="E1040" t="s">
        <v>536</v>
      </c>
      <c r="F1040">
        <v>1</v>
      </c>
      <c r="G1040">
        <v>4</v>
      </c>
      <c r="H1040" t="s">
        <v>468</v>
      </c>
      <c r="I1040" t="s">
        <v>26</v>
      </c>
      <c r="J1040" s="10">
        <f>(C1040-VLOOKUP(H1040,Riders!$A$2:$E$7777,4,FALSE))/365</f>
        <v>22.463013698630139</v>
      </c>
      <c r="K1040">
        <v>3</v>
      </c>
      <c r="L1040">
        <v>1</v>
      </c>
      <c r="M1040">
        <v>10.494</v>
      </c>
      <c r="N1040" s="29">
        <f t="shared" si="16"/>
        <v>68.610634648370493</v>
      </c>
      <c r="O1040">
        <v>9</v>
      </c>
      <c r="P1040">
        <v>17.253</v>
      </c>
      <c r="Q1040">
        <v>30.997</v>
      </c>
      <c r="R1040">
        <v>6.8719999999999999</v>
      </c>
      <c r="S1040">
        <v>2</v>
      </c>
      <c r="T1040" t="s">
        <v>1162</v>
      </c>
    </row>
    <row r="1041" spans="1:20">
      <c r="A1041" t="s">
        <v>866</v>
      </c>
      <c r="B1041">
        <v>2021</v>
      </c>
      <c r="C1041" s="9">
        <v>44388</v>
      </c>
      <c r="D1041" t="s">
        <v>64</v>
      </c>
      <c r="E1041" t="s">
        <v>536</v>
      </c>
      <c r="F1041">
        <v>1</v>
      </c>
      <c r="G1041">
        <v>4</v>
      </c>
      <c r="H1041" t="s">
        <v>173</v>
      </c>
      <c r="I1041" t="s">
        <v>80</v>
      </c>
      <c r="J1041" s="10">
        <f>(C1041-VLOOKUP(H1041,Riders!$A$2:$E$7777,4,FALSE))/365</f>
        <v>19.698630136986303</v>
      </c>
      <c r="K1041">
        <v>14</v>
      </c>
      <c r="L1041">
        <v>2</v>
      </c>
      <c r="M1041">
        <v>10.644</v>
      </c>
      <c r="N1041" s="29">
        <f t="shared" si="16"/>
        <v>67.64374295377678</v>
      </c>
      <c r="O1041">
        <v>15.054</v>
      </c>
      <c r="P1041">
        <v>12.424999999999899</v>
      </c>
      <c r="Q1041">
        <v>24.954999999999998</v>
      </c>
      <c r="R1041">
        <v>6.2649999999999997</v>
      </c>
      <c r="S1041">
        <v>1</v>
      </c>
      <c r="T1041" t="s">
        <v>1162</v>
      </c>
    </row>
    <row r="1042" spans="1:20">
      <c r="A1042" t="s">
        <v>866</v>
      </c>
      <c r="B1042">
        <v>2021</v>
      </c>
      <c r="C1042" s="9">
        <v>44388</v>
      </c>
      <c r="D1042" t="s">
        <v>64</v>
      </c>
      <c r="E1042" t="s">
        <v>536</v>
      </c>
      <c r="F1042">
        <v>1</v>
      </c>
      <c r="G1042">
        <v>5</v>
      </c>
      <c r="H1042" t="s">
        <v>68</v>
      </c>
      <c r="I1042" t="s">
        <v>28</v>
      </c>
      <c r="J1042" s="10">
        <f>(C1042-VLOOKUP(H1042,Riders!$A$2:$E$7777,4,FALSE))/365</f>
        <v>20.958904109589042</v>
      </c>
      <c r="K1042">
        <v>5</v>
      </c>
      <c r="L1042">
        <v>1</v>
      </c>
      <c r="M1042">
        <v>10.17</v>
      </c>
      <c r="N1042" s="29">
        <f t="shared" si="16"/>
        <v>70.796460176991147</v>
      </c>
      <c r="O1042">
        <v>9</v>
      </c>
      <c r="P1042">
        <v>15.238</v>
      </c>
      <c r="Q1042">
        <v>28.954000000000001</v>
      </c>
      <c r="R1042">
        <v>6.8579999999999997</v>
      </c>
      <c r="S1042">
        <v>2</v>
      </c>
      <c r="T1042" t="s">
        <v>1162</v>
      </c>
    </row>
    <row r="1043" spans="1:20">
      <c r="A1043" t="s">
        <v>866</v>
      </c>
      <c r="B1043">
        <v>2021</v>
      </c>
      <c r="C1043" s="9">
        <v>44388</v>
      </c>
      <c r="D1043" t="s">
        <v>64</v>
      </c>
      <c r="E1043" t="s">
        <v>536</v>
      </c>
      <c r="F1043">
        <v>1</v>
      </c>
      <c r="G1043">
        <v>5</v>
      </c>
      <c r="H1043" t="s">
        <v>55</v>
      </c>
      <c r="I1043" t="s">
        <v>56</v>
      </c>
      <c r="J1043" s="10">
        <f>(C1043-VLOOKUP(H1043,Riders!$A$2:$E$7777,4,FALSE))/365</f>
        <v>21.495890410958904</v>
      </c>
      <c r="K1043">
        <v>13</v>
      </c>
      <c r="L1043">
        <v>2</v>
      </c>
      <c r="M1043">
        <v>10.257999999999999</v>
      </c>
      <c r="N1043" s="29">
        <f t="shared" si="16"/>
        <v>70.189120686293634</v>
      </c>
      <c r="O1043">
        <v>12.492000000000001</v>
      </c>
      <c r="P1043">
        <v>11.802</v>
      </c>
      <c r="Q1043">
        <v>20.132000000000001</v>
      </c>
      <c r="R1043">
        <v>4.165</v>
      </c>
      <c r="S1043">
        <v>1</v>
      </c>
      <c r="T1043" t="s">
        <v>1162</v>
      </c>
    </row>
    <row r="1044" spans="1:20">
      <c r="A1044" t="s">
        <v>866</v>
      </c>
      <c r="B1044">
        <v>2021</v>
      </c>
      <c r="C1044" s="9">
        <v>44388</v>
      </c>
      <c r="D1044" t="s">
        <v>64</v>
      </c>
      <c r="E1044" t="s">
        <v>536</v>
      </c>
      <c r="F1044">
        <v>1</v>
      </c>
      <c r="G1044">
        <v>6</v>
      </c>
      <c r="H1044" t="s">
        <v>141</v>
      </c>
      <c r="I1044" t="s">
        <v>93</v>
      </c>
      <c r="J1044" s="10">
        <f>(C1044-VLOOKUP(H1044,Riders!$A$2:$E$7777,4,FALSE))/365</f>
        <v>26.273972602739725</v>
      </c>
      <c r="K1044">
        <v>6</v>
      </c>
      <c r="L1044">
        <v>1</v>
      </c>
      <c r="M1044">
        <v>10.563000000000001</v>
      </c>
      <c r="N1044" s="29">
        <f t="shared" si="16"/>
        <v>68.162453848338529</v>
      </c>
      <c r="O1044">
        <v>22.698999999999899</v>
      </c>
      <c r="P1044">
        <v>23.117999999999999</v>
      </c>
      <c r="Q1044">
        <v>27.108000000000001</v>
      </c>
      <c r="R1044">
        <v>1.9950000000000001</v>
      </c>
      <c r="S1044">
        <v>1</v>
      </c>
      <c r="T1044" t="s">
        <v>1162</v>
      </c>
    </row>
    <row r="1045" spans="1:20">
      <c r="A1045" t="s">
        <v>866</v>
      </c>
      <c r="B1045">
        <v>2021</v>
      </c>
      <c r="C1045" s="9">
        <v>44388</v>
      </c>
      <c r="D1045" t="s">
        <v>64</v>
      </c>
      <c r="E1045" t="s">
        <v>536</v>
      </c>
      <c r="F1045">
        <v>1</v>
      </c>
      <c r="G1045">
        <v>6</v>
      </c>
      <c r="H1045" t="s">
        <v>1267</v>
      </c>
      <c r="I1045" t="s">
        <v>28</v>
      </c>
      <c r="J1045" s="10">
        <f>(C1045-VLOOKUP(H1045,Riders!$A$2:$E$7777,4,FALSE))/365</f>
        <v>20.265753424657536</v>
      </c>
      <c r="K1045">
        <v>12</v>
      </c>
      <c r="L1045">
        <v>2</v>
      </c>
      <c r="M1045">
        <v>10.631</v>
      </c>
      <c r="N1045" s="29">
        <f t="shared" si="16"/>
        <v>67.726460351801336</v>
      </c>
      <c r="O1045">
        <v>13.231999999999999</v>
      </c>
      <c r="P1045">
        <v>12.079000000000001</v>
      </c>
      <c r="Q1045">
        <v>22.151</v>
      </c>
      <c r="R1045">
        <v>5.0359999999999996</v>
      </c>
      <c r="S1045">
        <v>2</v>
      </c>
      <c r="T1045" t="s">
        <v>1162</v>
      </c>
    </row>
    <row r="1046" spans="1:20">
      <c r="A1046" t="s">
        <v>866</v>
      </c>
      <c r="B1046">
        <v>2021</v>
      </c>
      <c r="C1046" s="9">
        <v>44388</v>
      </c>
      <c r="D1046" t="s">
        <v>64</v>
      </c>
      <c r="E1046" t="s">
        <v>536</v>
      </c>
      <c r="F1046">
        <v>1</v>
      </c>
      <c r="G1046">
        <v>7</v>
      </c>
      <c r="H1046" t="s">
        <v>169</v>
      </c>
      <c r="I1046" t="s">
        <v>80</v>
      </c>
      <c r="J1046" s="10">
        <f>(C1046-VLOOKUP(H1046,Riders!$A$2:$E$7777,4,FALSE))/365</f>
        <v>31.043835616438358</v>
      </c>
      <c r="K1046">
        <v>4</v>
      </c>
      <c r="L1046">
        <v>1</v>
      </c>
      <c r="M1046">
        <v>10.236000000000001</v>
      </c>
      <c r="N1046" s="29">
        <f t="shared" si="16"/>
        <v>70.339976553341145</v>
      </c>
      <c r="O1046">
        <v>18.190999999999999</v>
      </c>
      <c r="P1046">
        <v>18.989000000000001</v>
      </c>
      <c r="Q1046">
        <v>23.797000000000001</v>
      </c>
      <c r="R1046">
        <v>2.4039999999999999</v>
      </c>
      <c r="S1046">
        <v>1</v>
      </c>
      <c r="T1046" t="s">
        <v>1162</v>
      </c>
    </row>
    <row r="1047" spans="1:20">
      <c r="A1047" t="s">
        <v>866</v>
      </c>
      <c r="B1047">
        <v>2021</v>
      </c>
      <c r="C1047" s="9">
        <v>44388</v>
      </c>
      <c r="D1047" t="s">
        <v>64</v>
      </c>
      <c r="E1047" t="s">
        <v>536</v>
      </c>
      <c r="F1047">
        <v>1</v>
      </c>
      <c r="G1047">
        <v>7</v>
      </c>
      <c r="H1047" t="s">
        <v>867</v>
      </c>
      <c r="I1047" t="s">
        <v>868</v>
      </c>
      <c r="J1047" s="10">
        <f>(C1047-VLOOKUP(H1047,Riders!$A$2:$E$7777,4,FALSE))/365</f>
        <v>22.509589041095889</v>
      </c>
      <c r="K1047">
        <v>11</v>
      </c>
      <c r="L1047">
        <v>2</v>
      </c>
      <c r="M1047">
        <v>10.324</v>
      </c>
      <c r="N1047" s="29">
        <f t="shared" si="16"/>
        <v>69.74041069352964</v>
      </c>
      <c r="O1047">
        <v>12.457000000000001</v>
      </c>
      <c r="P1047">
        <v>10.659000000000001</v>
      </c>
      <c r="Q1047">
        <v>20.535</v>
      </c>
      <c r="R1047">
        <v>4.9379999999999997</v>
      </c>
      <c r="S1047">
        <v>2</v>
      </c>
      <c r="T1047" t="s">
        <v>1162</v>
      </c>
    </row>
    <row r="1048" spans="1:20">
      <c r="A1048" t="s">
        <v>866</v>
      </c>
      <c r="B1048">
        <v>2021</v>
      </c>
      <c r="C1048" s="9">
        <v>44388</v>
      </c>
      <c r="D1048" t="s">
        <v>64</v>
      </c>
      <c r="E1048" t="s">
        <v>536</v>
      </c>
      <c r="F1048">
        <v>1</v>
      </c>
      <c r="G1048">
        <v>8</v>
      </c>
      <c r="H1048" t="s">
        <v>48</v>
      </c>
      <c r="I1048" t="s">
        <v>42</v>
      </c>
      <c r="J1048" s="10">
        <f>(C1048-VLOOKUP(H1048,Riders!$A$2:$E$7777,4,FALSE))/365</f>
        <v>26.994520547945207</v>
      </c>
      <c r="K1048">
        <v>7</v>
      </c>
      <c r="L1048">
        <v>1</v>
      </c>
      <c r="M1048">
        <v>10.308</v>
      </c>
      <c r="N1048" s="29">
        <f t="shared" si="16"/>
        <v>69.848661233993013</v>
      </c>
      <c r="O1048">
        <v>5.9029999999999996</v>
      </c>
      <c r="P1048">
        <v>9.7810000000000006</v>
      </c>
      <c r="Q1048">
        <v>18.949000000000002</v>
      </c>
      <c r="R1048">
        <v>4.5839999999999996</v>
      </c>
      <c r="S1048">
        <v>2</v>
      </c>
      <c r="T1048" t="s">
        <v>1162</v>
      </c>
    </row>
    <row r="1049" spans="1:20">
      <c r="A1049" t="s">
        <v>866</v>
      </c>
      <c r="B1049">
        <v>2021</v>
      </c>
      <c r="C1049" s="9">
        <v>44388</v>
      </c>
      <c r="D1049" t="s">
        <v>64</v>
      </c>
      <c r="E1049" t="s">
        <v>536</v>
      </c>
      <c r="F1049">
        <v>1</v>
      </c>
      <c r="G1049">
        <v>8</v>
      </c>
      <c r="H1049" t="s">
        <v>872</v>
      </c>
      <c r="I1049" t="s">
        <v>196</v>
      </c>
      <c r="J1049" s="10">
        <f>(C1049-VLOOKUP(H1049,Riders!$A$2:$E$7777,4,FALSE))/365</f>
        <v>20.712328767123289</v>
      </c>
      <c r="K1049">
        <v>10</v>
      </c>
      <c r="L1049">
        <v>2</v>
      </c>
      <c r="M1049">
        <v>10.333</v>
      </c>
      <c r="N1049" s="29">
        <f t="shared" si="16"/>
        <v>69.679667086035039</v>
      </c>
      <c r="O1049">
        <v>9</v>
      </c>
      <c r="P1049">
        <v>3.6359999999999899</v>
      </c>
      <c r="Q1049">
        <v>16.295999999999999</v>
      </c>
      <c r="R1049">
        <v>6.33</v>
      </c>
      <c r="S1049">
        <v>1</v>
      </c>
      <c r="T1049" t="s">
        <v>1162</v>
      </c>
    </row>
    <row r="1050" spans="1:20">
      <c r="A1050" t="s">
        <v>866</v>
      </c>
      <c r="B1050">
        <v>2021</v>
      </c>
      <c r="C1050" s="9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 s="10">
        <f>(C1050-VLOOKUP(H1050,Riders!$A$2:$E$7777,4,FALSE))/365</f>
        <v>20.87123287671233</v>
      </c>
      <c r="K1050">
        <v>2</v>
      </c>
      <c r="L1050">
        <v>1</v>
      </c>
      <c r="M1050">
        <v>10.24</v>
      </c>
      <c r="N1050" s="29">
        <f t="shared" si="16"/>
        <v>70.3125</v>
      </c>
      <c r="O1050">
        <v>17.161999999999999</v>
      </c>
      <c r="P1050">
        <v>20.504000000000001</v>
      </c>
      <c r="Q1050">
        <v>32.182000000000002</v>
      </c>
      <c r="R1050">
        <v>5.8390000000000004</v>
      </c>
      <c r="S1050">
        <v>1</v>
      </c>
      <c r="T1050" t="s">
        <v>1162</v>
      </c>
    </row>
    <row r="1051" spans="1:20">
      <c r="A1051" t="s">
        <v>866</v>
      </c>
      <c r="B1051">
        <v>2021</v>
      </c>
      <c r="C1051" s="9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 s="10">
        <f>(C1051-VLOOKUP(H1051,Riders!$A$2:$E$7777,4,FALSE))/365</f>
        <v>26.994520547945207</v>
      </c>
      <c r="K1051">
        <v>7</v>
      </c>
      <c r="L1051">
        <v>2</v>
      </c>
      <c r="M1051">
        <v>11.696999999999999</v>
      </c>
      <c r="N1051" s="29">
        <f t="shared" si="16"/>
        <v>61.5542446781226</v>
      </c>
      <c r="O1051">
        <v>9.7810000000000006</v>
      </c>
      <c r="P1051">
        <v>12.944999999999901</v>
      </c>
      <c r="Q1051">
        <v>20.300999999999998</v>
      </c>
      <c r="R1051">
        <v>3.6779999999999999</v>
      </c>
      <c r="S1051">
        <v>2</v>
      </c>
      <c r="T1051" t="s">
        <v>1162</v>
      </c>
    </row>
    <row r="1052" spans="1:20">
      <c r="A1052" t="s">
        <v>866</v>
      </c>
      <c r="B1052">
        <v>2021</v>
      </c>
      <c r="C1052" s="9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169</v>
      </c>
      <c r="I1052" t="s">
        <v>80</v>
      </c>
      <c r="J1052" s="10">
        <f>(C1052-VLOOKUP(H1052,Riders!$A$2:$E$7777,4,FALSE))/365</f>
        <v>31.043835616438358</v>
      </c>
      <c r="K1052">
        <v>4</v>
      </c>
      <c r="L1052">
        <v>2</v>
      </c>
      <c r="M1052">
        <v>10.589</v>
      </c>
      <c r="N1052" s="29">
        <f t="shared" si="16"/>
        <v>67.995089243554631</v>
      </c>
      <c r="O1052">
        <v>18.989000000000001</v>
      </c>
      <c r="P1052">
        <v>18.657</v>
      </c>
      <c r="Q1052">
        <v>23.207000000000001</v>
      </c>
      <c r="R1052">
        <v>2.2749999999999999</v>
      </c>
      <c r="S1052">
        <v>1</v>
      </c>
      <c r="T1052" t="s">
        <v>1162</v>
      </c>
    </row>
    <row r="1053" spans="1:20">
      <c r="A1053" t="s">
        <v>866</v>
      </c>
      <c r="B1053">
        <v>2021</v>
      </c>
      <c r="C1053" s="9">
        <v>44388</v>
      </c>
      <c r="D1053" t="s">
        <v>64</v>
      </c>
      <c r="E1053" t="s">
        <v>537</v>
      </c>
      <c r="F1053">
        <v>1</v>
      </c>
      <c r="G1053">
        <v>2</v>
      </c>
      <c r="H1053" t="s">
        <v>869</v>
      </c>
      <c r="I1053" t="s">
        <v>868</v>
      </c>
      <c r="J1053" s="10">
        <f>(C1053-VLOOKUP(H1053,Riders!$A$2:$E$7777,4,FALSE))/365</f>
        <v>22.427397260273974</v>
      </c>
      <c r="K1053">
        <v>8</v>
      </c>
      <c r="L1053">
        <v>1</v>
      </c>
      <c r="M1053">
        <v>10.586</v>
      </c>
      <c r="N1053" s="29">
        <f t="shared" si="16"/>
        <v>68.014358586812776</v>
      </c>
      <c r="O1053">
        <v>23.172000000000001</v>
      </c>
      <c r="P1053">
        <v>22.864999999999998</v>
      </c>
      <c r="Q1053">
        <v>30.908999999999999</v>
      </c>
      <c r="R1053">
        <v>4.0220000000000002</v>
      </c>
      <c r="S1053">
        <v>1</v>
      </c>
      <c r="T1053" t="s">
        <v>1162</v>
      </c>
    </row>
    <row r="1054" spans="1:20">
      <c r="A1054" t="s">
        <v>866</v>
      </c>
      <c r="B1054">
        <v>2021</v>
      </c>
      <c r="C1054" s="9">
        <v>44388</v>
      </c>
      <c r="D1054" t="s">
        <v>64</v>
      </c>
      <c r="E1054" t="s">
        <v>537</v>
      </c>
      <c r="F1054">
        <v>1</v>
      </c>
      <c r="G1054">
        <v>3</v>
      </c>
      <c r="H1054" t="s">
        <v>98</v>
      </c>
      <c r="I1054" t="s">
        <v>42</v>
      </c>
      <c r="J1054" s="10">
        <f>(C1054-VLOOKUP(H1054,Riders!$A$2:$E$7777,4,FALSE))/365</f>
        <v>22.717808219178082</v>
      </c>
      <c r="K1054">
        <v>1</v>
      </c>
      <c r="L1054">
        <v>1</v>
      </c>
      <c r="M1054">
        <v>10.105</v>
      </c>
      <c r="N1054" s="29">
        <f t="shared" si="16"/>
        <v>71.251855517070751</v>
      </c>
      <c r="O1054">
        <v>15.856</v>
      </c>
      <c r="P1054">
        <v>18.902999999999999</v>
      </c>
      <c r="Q1054">
        <v>24.356999999999999</v>
      </c>
      <c r="R1054">
        <v>2.7269999999999999</v>
      </c>
      <c r="S1054">
        <v>2</v>
      </c>
      <c r="T1054" t="s">
        <v>1162</v>
      </c>
    </row>
    <row r="1055" spans="1:20">
      <c r="A1055" t="s">
        <v>866</v>
      </c>
      <c r="B1055">
        <v>2021</v>
      </c>
      <c r="C1055" s="9">
        <v>44388</v>
      </c>
      <c r="D1055" t="s">
        <v>64</v>
      </c>
      <c r="E1055" t="s">
        <v>537</v>
      </c>
      <c r="F1055">
        <v>1</v>
      </c>
      <c r="G1055">
        <v>3</v>
      </c>
      <c r="H1055" t="s">
        <v>141</v>
      </c>
      <c r="I1055" t="s">
        <v>93</v>
      </c>
      <c r="J1055" s="10">
        <f>(C1055-VLOOKUP(H1055,Riders!$A$2:$E$7777,4,FALSE))/365</f>
        <v>26.273972602739725</v>
      </c>
      <c r="K1055">
        <v>6</v>
      </c>
      <c r="L1055">
        <v>2</v>
      </c>
      <c r="M1055">
        <v>10.246</v>
      </c>
      <c r="N1055" s="29">
        <f t="shared" si="16"/>
        <v>70.271325395276207</v>
      </c>
      <c r="O1055">
        <v>23.117999999999999</v>
      </c>
      <c r="P1055">
        <v>22.641999999999999</v>
      </c>
      <c r="Q1055">
        <v>26.49</v>
      </c>
      <c r="R1055">
        <v>1.9239999999999999</v>
      </c>
      <c r="S1055">
        <v>1</v>
      </c>
      <c r="T1055" t="s">
        <v>1162</v>
      </c>
    </row>
    <row r="1056" spans="1:20">
      <c r="A1056" t="s">
        <v>866</v>
      </c>
      <c r="B1056">
        <v>2021</v>
      </c>
      <c r="C1056" s="9">
        <v>44388</v>
      </c>
      <c r="D1056" t="s">
        <v>64</v>
      </c>
      <c r="E1056" t="s">
        <v>537</v>
      </c>
      <c r="F1056">
        <v>1</v>
      </c>
      <c r="G1056">
        <v>4</v>
      </c>
      <c r="H1056" t="s">
        <v>468</v>
      </c>
      <c r="I1056" t="s">
        <v>26</v>
      </c>
      <c r="J1056" s="10">
        <f>(C1056-VLOOKUP(H1056,Riders!$A$2:$E$7777,4,FALSE))/365</f>
        <v>22.463013698630139</v>
      </c>
      <c r="K1056">
        <v>3</v>
      </c>
      <c r="L1056">
        <v>1</v>
      </c>
      <c r="M1056">
        <v>10.127000000000001</v>
      </c>
      <c r="N1056" s="29">
        <f t="shared" si="16"/>
        <v>71.097067245976092</v>
      </c>
      <c r="O1056">
        <v>17.253</v>
      </c>
      <c r="P1056">
        <v>21.908000000000001</v>
      </c>
      <c r="Q1056">
        <v>34.018000000000001</v>
      </c>
      <c r="R1056">
        <v>6.0549999999999997</v>
      </c>
      <c r="S1056">
        <v>1</v>
      </c>
      <c r="T1056" t="s">
        <v>1162</v>
      </c>
    </row>
    <row r="1057" spans="1:20">
      <c r="A1057" t="s">
        <v>866</v>
      </c>
      <c r="B1057">
        <v>2021</v>
      </c>
      <c r="C1057" s="9">
        <v>44388</v>
      </c>
      <c r="D1057" t="s">
        <v>64</v>
      </c>
      <c r="E1057" t="s">
        <v>537</v>
      </c>
      <c r="F1057">
        <v>1</v>
      </c>
      <c r="G1057">
        <v>4</v>
      </c>
      <c r="H1057" t="s">
        <v>68</v>
      </c>
      <c r="I1057" t="s">
        <v>28</v>
      </c>
      <c r="J1057" s="10">
        <f>(C1057-VLOOKUP(H1057,Riders!$A$2:$E$7777,4,FALSE))/365</f>
        <v>20.958904109589042</v>
      </c>
      <c r="K1057">
        <v>5</v>
      </c>
      <c r="L1057">
        <v>2</v>
      </c>
      <c r="M1057">
        <v>10.157</v>
      </c>
      <c r="N1057" s="29">
        <f t="shared" si="16"/>
        <v>70.887072954612577</v>
      </c>
      <c r="O1057">
        <v>15.238</v>
      </c>
      <c r="P1057">
        <v>13.852</v>
      </c>
      <c r="Q1057">
        <v>25.946000000000002</v>
      </c>
      <c r="R1057">
        <v>6.0469999999999997</v>
      </c>
      <c r="S1057">
        <v>2</v>
      </c>
      <c r="T1057" t="s">
        <v>1162</v>
      </c>
    </row>
    <row r="1058" spans="1:20">
      <c r="A1058" t="s">
        <v>866</v>
      </c>
      <c r="B1058">
        <v>2021</v>
      </c>
      <c r="C1058" s="9">
        <v>44388</v>
      </c>
      <c r="D1058" t="s">
        <v>64</v>
      </c>
      <c r="E1058" t="s">
        <v>537</v>
      </c>
      <c r="F1058">
        <v>2</v>
      </c>
      <c r="G1058">
        <v>1</v>
      </c>
      <c r="H1058" t="s">
        <v>182</v>
      </c>
      <c r="I1058" t="s">
        <v>196</v>
      </c>
      <c r="J1058" s="10">
        <f>(C1058-VLOOKUP(H1058,Riders!$A$2:$E$7777,4,FALSE))/365</f>
        <v>20.87123287671233</v>
      </c>
      <c r="K1058">
        <v>2</v>
      </c>
      <c r="L1058">
        <v>1</v>
      </c>
      <c r="M1058">
        <v>10.105</v>
      </c>
      <c r="N1058" s="29">
        <f t="shared" si="16"/>
        <v>71.251855517070751</v>
      </c>
      <c r="O1058">
        <v>20.504000000000001</v>
      </c>
      <c r="P1058">
        <v>22.055</v>
      </c>
      <c r="Q1058">
        <v>32.975000000000001</v>
      </c>
      <c r="R1058">
        <v>5.46</v>
      </c>
      <c r="S1058">
        <v>1</v>
      </c>
      <c r="T1058" t="s">
        <v>1162</v>
      </c>
    </row>
    <row r="1059" spans="1:20">
      <c r="A1059" t="s">
        <v>866</v>
      </c>
      <c r="B1059">
        <v>2021</v>
      </c>
      <c r="C1059" s="9">
        <v>44388</v>
      </c>
      <c r="D1059" t="s">
        <v>64</v>
      </c>
      <c r="E1059" t="s">
        <v>537</v>
      </c>
      <c r="F1059">
        <v>2</v>
      </c>
      <c r="G1059">
        <v>1</v>
      </c>
      <c r="H1059" t="s">
        <v>48</v>
      </c>
      <c r="I1059" t="s">
        <v>42</v>
      </c>
      <c r="J1059" s="10">
        <f>(C1059-VLOOKUP(H1059,Riders!$A$2:$E$7777,4,FALSE))/365</f>
        <v>26.994520547945207</v>
      </c>
      <c r="K1059">
        <v>7</v>
      </c>
      <c r="L1059">
        <v>2</v>
      </c>
      <c r="M1059">
        <v>10.315</v>
      </c>
      <c r="N1059" s="29">
        <f t="shared" si="16"/>
        <v>69.801260300533201</v>
      </c>
      <c r="O1059">
        <v>12.944999999999901</v>
      </c>
      <c r="P1059">
        <v>12.814</v>
      </c>
      <c r="Q1059">
        <v>19.986000000000001</v>
      </c>
      <c r="R1059">
        <v>3.5859999999999999</v>
      </c>
      <c r="S1059">
        <v>2</v>
      </c>
      <c r="T1059" t="s">
        <v>1162</v>
      </c>
    </row>
    <row r="1060" spans="1:20">
      <c r="A1060" t="s">
        <v>866</v>
      </c>
      <c r="B1060">
        <v>2021</v>
      </c>
      <c r="C1060" s="9">
        <v>44388</v>
      </c>
      <c r="D1060" t="s">
        <v>64</v>
      </c>
      <c r="E1060" t="s">
        <v>537</v>
      </c>
      <c r="F1060">
        <v>2</v>
      </c>
      <c r="G1060">
        <v>2</v>
      </c>
      <c r="H1060" t="s">
        <v>169</v>
      </c>
      <c r="I1060" t="s">
        <v>80</v>
      </c>
      <c r="J1060" s="10">
        <f>(C1060-VLOOKUP(H1060,Riders!$A$2:$E$7777,4,FALSE))/365</f>
        <v>31.043835616438358</v>
      </c>
      <c r="K1060">
        <v>4</v>
      </c>
      <c r="L1060">
        <v>1</v>
      </c>
      <c r="M1060">
        <v>10.956</v>
      </c>
      <c r="N1060" s="29">
        <f t="shared" si="16"/>
        <v>65.71741511500548</v>
      </c>
      <c r="O1060">
        <v>18.657</v>
      </c>
      <c r="P1060">
        <v>19.956</v>
      </c>
      <c r="Q1060">
        <v>24.334</v>
      </c>
      <c r="R1060">
        <v>2.1890000000000001</v>
      </c>
      <c r="S1060">
        <v>2</v>
      </c>
      <c r="T1060" t="s">
        <v>1162</v>
      </c>
    </row>
    <row r="1061" spans="1:20">
      <c r="A1061" t="s">
        <v>866</v>
      </c>
      <c r="B1061">
        <v>2021</v>
      </c>
      <c r="C1061" s="9">
        <v>44388</v>
      </c>
      <c r="D1061" t="s">
        <v>64</v>
      </c>
      <c r="E1061" t="s">
        <v>537</v>
      </c>
      <c r="F1061">
        <v>2</v>
      </c>
      <c r="G1061">
        <v>2</v>
      </c>
      <c r="H1061" t="s">
        <v>869</v>
      </c>
      <c r="I1061" t="s">
        <v>868</v>
      </c>
      <c r="J1061" s="10">
        <f>(C1061-VLOOKUP(H1061,Riders!$A$2:$E$7777,4,FALSE))/365</f>
        <v>22.427397260273974</v>
      </c>
      <c r="K1061">
        <v>8</v>
      </c>
      <c r="L1061">
        <v>2</v>
      </c>
      <c r="M1061">
        <v>10.9599999999999</v>
      </c>
      <c r="N1061" s="29">
        <f t="shared" si="16"/>
        <v>65.693430656934908</v>
      </c>
      <c r="O1061">
        <v>22.864999999999998</v>
      </c>
      <c r="P1061">
        <v>20.354999999999901</v>
      </c>
      <c r="Q1061">
        <v>27.390999999999998</v>
      </c>
      <c r="R1061">
        <v>3.5179999999999998</v>
      </c>
      <c r="S1061">
        <v>1</v>
      </c>
      <c r="T1061" t="s">
        <v>1162</v>
      </c>
    </row>
    <row r="1062" spans="1:20">
      <c r="A1062" t="s">
        <v>866</v>
      </c>
      <c r="B1062">
        <v>2021</v>
      </c>
      <c r="C1062" s="9">
        <v>44388</v>
      </c>
      <c r="D1062" t="s">
        <v>64</v>
      </c>
      <c r="E1062" t="s">
        <v>537</v>
      </c>
      <c r="F1062">
        <v>2</v>
      </c>
      <c r="G1062">
        <v>3</v>
      </c>
      <c r="H1062" t="s">
        <v>98</v>
      </c>
      <c r="I1062" t="s">
        <v>42</v>
      </c>
      <c r="J1062" s="10">
        <f>(C1062-VLOOKUP(H1062,Riders!$A$2:$E$7777,4,FALSE))/365</f>
        <v>22.717808219178082</v>
      </c>
      <c r="K1062">
        <v>1</v>
      </c>
      <c r="L1062">
        <v>1</v>
      </c>
      <c r="M1062">
        <v>10.4</v>
      </c>
      <c r="N1062" s="29">
        <f t="shared" si="16"/>
        <v>69.230769230769226</v>
      </c>
      <c r="O1062">
        <v>18.902999999999999</v>
      </c>
      <c r="P1062">
        <v>20.422999999999998</v>
      </c>
      <c r="Q1062">
        <v>25.550999999999998</v>
      </c>
      <c r="R1062">
        <v>2.5640000000000001</v>
      </c>
      <c r="S1062">
        <v>2</v>
      </c>
      <c r="T1062" t="s">
        <v>1162</v>
      </c>
    </row>
    <row r="1063" spans="1:20">
      <c r="A1063" t="s">
        <v>866</v>
      </c>
      <c r="B1063">
        <v>2021</v>
      </c>
      <c r="C1063" s="9">
        <v>44388</v>
      </c>
      <c r="D1063" t="s">
        <v>64</v>
      </c>
      <c r="E1063" t="s">
        <v>537</v>
      </c>
      <c r="F1063">
        <v>2</v>
      </c>
      <c r="G1063">
        <v>3</v>
      </c>
      <c r="H1063" t="s">
        <v>141</v>
      </c>
      <c r="I1063" t="s">
        <v>93</v>
      </c>
      <c r="J1063" s="10">
        <f>(C1063-VLOOKUP(H1063,Riders!$A$2:$E$7777,4,FALSE))/365</f>
        <v>26.273972602739725</v>
      </c>
      <c r="K1063">
        <v>6</v>
      </c>
      <c r="L1063">
        <v>2</v>
      </c>
      <c r="M1063">
        <v>10.776</v>
      </c>
      <c r="N1063" s="29">
        <f t="shared" si="16"/>
        <v>66.815144766147</v>
      </c>
      <c r="O1063">
        <v>22.641999999999999</v>
      </c>
      <c r="P1063">
        <v>22.157</v>
      </c>
      <c r="Q1063">
        <v>25.895</v>
      </c>
      <c r="R1063">
        <v>1.869</v>
      </c>
      <c r="S1063">
        <v>1</v>
      </c>
      <c r="T1063" t="s">
        <v>1162</v>
      </c>
    </row>
    <row r="1064" spans="1:20">
      <c r="A1064" t="s">
        <v>866</v>
      </c>
      <c r="B1064">
        <v>2021</v>
      </c>
      <c r="C1064" s="9">
        <v>44388</v>
      </c>
      <c r="D1064" t="s">
        <v>64</v>
      </c>
      <c r="E1064" t="s">
        <v>537</v>
      </c>
      <c r="F1064">
        <v>2</v>
      </c>
      <c r="G1064">
        <v>4</v>
      </c>
      <c r="H1064" t="s">
        <v>468</v>
      </c>
      <c r="I1064" t="s">
        <v>26</v>
      </c>
      <c r="J1064" s="10">
        <f>(C1064-VLOOKUP(H1064,Riders!$A$2:$E$7777,4,FALSE))/365</f>
        <v>22.463013698630139</v>
      </c>
      <c r="K1064">
        <v>3</v>
      </c>
      <c r="L1064">
        <v>1</v>
      </c>
      <c r="M1064">
        <v>10.497999999999999</v>
      </c>
      <c r="N1064" s="29">
        <f t="shared" si="16"/>
        <v>68.584492284244618</v>
      </c>
      <c r="O1064">
        <v>21.908000000000001</v>
      </c>
      <c r="P1064">
        <v>24.331</v>
      </c>
      <c r="Q1064">
        <v>35.463000000000001</v>
      </c>
      <c r="R1064">
        <v>5.5659999999999998</v>
      </c>
      <c r="S1064">
        <v>1</v>
      </c>
      <c r="T1064" t="s">
        <v>1162</v>
      </c>
    </row>
    <row r="1065" spans="1:20">
      <c r="A1065" t="s">
        <v>866</v>
      </c>
      <c r="B1065">
        <v>2021</v>
      </c>
      <c r="C1065" s="9">
        <v>44388</v>
      </c>
      <c r="D1065" t="s">
        <v>64</v>
      </c>
      <c r="E1065" t="s">
        <v>537</v>
      </c>
      <c r="F1065">
        <v>2</v>
      </c>
      <c r="G1065">
        <v>4</v>
      </c>
      <c r="H1065" t="s">
        <v>68</v>
      </c>
      <c r="I1065" t="s">
        <v>28</v>
      </c>
      <c r="J1065" s="10">
        <f>(C1065-VLOOKUP(H1065,Riders!$A$2:$E$7777,4,FALSE))/365</f>
        <v>20.958904109589042</v>
      </c>
      <c r="K1065">
        <v>5</v>
      </c>
      <c r="L1065">
        <v>2</v>
      </c>
      <c r="M1065">
        <v>10.505999999999901</v>
      </c>
      <c r="N1065" s="29">
        <f t="shared" si="16"/>
        <v>68.532267275843026</v>
      </c>
      <c r="O1065">
        <v>13.852</v>
      </c>
      <c r="P1065">
        <v>13.385</v>
      </c>
      <c r="Q1065">
        <v>24.504999999999999</v>
      </c>
      <c r="R1065">
        <v>5.56</v>
      </c>
      <c r="S1065">
        <v>2</v>
      </c>
      <c r="T1065" t="s">
        <v>1162</v>
      </c>
    </row>
    <row r="1066" spans="1:20">
      <c r="A1066" t="s">
        <v>866</v>
      </c>
      <c r="B1066">
        <v>2021</v>
      </c>
      <c r="C1066" s="9">
        <v>44388</v>
      </c>
      <c r="D1066" t="s">
        <v>64</v>
      </c>
      <c r="E1066" t="s">
        <v>537</v>
      </c>
      <c r="F1066">
        <v>3</v>
      </c>
      <c r="G1066">
        <v>2</v>
      </c>
      <c r="H1066" t="s">
        <v>169</v>
      </c>
      <c r="I1066" t="s">
        <v>80</v>
      </c>
      <c r="J1066" s="10">
        <f>(C1066-VLOOKUP(H1066,Riders!$A$2:$E$7777,4,FALSE))/365</f>
        <v>31.043835616438358</v>
      </c>
      <c r="K1066">
        <v>4</v>
      </c>
      <c r="L1066">
        <v>1</v>
      </c>
      <c r="M1066">
        <v>10.554</v>
      </c>
      <c r="N1066" s="29">
        <f t="shared" si="16"/>
        <v>68.22057987492893</v>
      </c>
      <c r="O1066">
        <v>19.956</v>
      </c>
      <c r="P1066">
        <v>20.876999999999999</v>
      </c>
      <c r="Q1066">
        <v>25.106999999999999</v>
      </c>
      <c r="R1066">
        <v>2.1150000000000002</v>
      </c>
      <c r="S1066">
        <v>2</v>
      </c>
      <c r="T1066" t="s">
        <v>1162</v>
      </c>
    </row>
    <row r="1067" spans="1:20">
      <c r="A1067" t="s">
        <v>866</v>
      </c>
      <c r="B1067">
        <v>2021</v>
      </c>
      <c r="C1067" s="9">
        <v>44388</v>
      </c>
      <c r="D1067" t="s">
        <v>64</v>
      </c>
      <c r="E1067" t="s">
        <v>537</v>
      </c>
      <c r="F1067">
        <v>3</v>
      </c>
      <c r="G1067">
        <v>2</v>
      </c>
      <c r="H1067" t="s">
        <v>869</v>
      </c>
      <c r="I1067" t="s">
        <v>868</v>
      </c>
      <c r="J1067" s="10">
        <f>(C1067-VLOOKUP(H1067,Riders!$A$2:$E$7777,4,FALSE))/365</f>
        <v>22.427397260273974</v>
      </c>
      <c r="K1067">
        <v>8</v>
      </c>
      <c r="L1067">
        <v>2</v>
      </c>
      <c r="M1067">
        <v>10.657999999999999</v>
      </c>
      <c r="N1067" s="29">
        <f t="shared" si="16"/>
        <v>67.554888346781766</v>
      </c>
      <c r="O1067">
        <v>20.354999999999901</v>
      </c>
      <c r="P1067">
        <v>19.004999999999999</v>
      </c>
      <c r="Q1067">
        <v>25.395</v>
      </c>
      <c r="R1067">
        <v>3.1949999999999998</v>
      </c>
      <c r="S1067">
        <v>1</v>
      </c>
      <c r="T1067" t="s">
        <v>1162</v>
      </c>
    </row>
    <row r="1068" spans="1:20">
      <c r="A1068" t="s">
        <v>866</v>
      </c>
      <c r="B1068">
        <v>2021</v>
      </c>
      <c r="C1068" s="9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 s="10">
        <f>(C1068-VLOOKUP(H1068,Riders!$A$2:$E$7777,4,FALSE))/365</f>
        <v>20.87123287671233</v>
      </c>
      <c r="K1068">
        <v>2</v>
      </c>
      <c r="L1068">
        <v>1</v>
      </c>
      <c r="M1068">
        <v>10.112</v>
      </c>
      <c r="N1068" s="29">
        <f t="shared" si="16"/>
        <v>71.202531645569621</v>
      </c>
      <c r="O1068">
        <v>22.055</v>
      </c>
      <c r="P1068">
        <v>26.434999999999999</v>
      </c>
      <c r="Q1068">
        <v>36.085000000000001</v>
      </c>
      <c r="R1068">
        <v>4.8250000000000002</v>
      </c>
      <c r="S1068">
        <v>2</v>
      </c>
      <c r="T1068" t="s">
        <v>1162</v>
      </c>
    </row>
    <row r="1069" spans="1:20">
      <c r="A1069" t="s">
        <v>866</v>
      </c>
      <c r="B1069">
        <v>2021</v>
      </c>
      <c r="C1069" s="9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 s="10">
        <f>(C1069-VLOOKUP(H1069,Riders!$A$2:$E$7777,4,FALSE))/365</f>
        <v>22.463013698630139</v>
      </c>
      <c r="K1069">
        <v>3</v>
      </c>
      <c r="L1069">
        <v>2</v>
      </c>
      <c r="M1069">
        <v>10.162000000000001</v>
      </c>
      <c r="N1069" s="29">
        <f t="shared" si="16"/>
        <v>70.852194449911423</v>
      </c>
      <c r="O1069">
        <v>24.331</v>
      </c>
      <c r="P1069">
        <v>22.446999999999999</v>
      </c>
      <c r="Q1069">
        <v>32.231000000000002</v>
      </c>
      <c r="R1069">
        <v>4.8920000000000003</v>
      </c>
      <c r="S1069">
        <v>1</v>
      </c>
      <c r="T1069" t="s">
        <v>1162</v>
      </c>
    </row>
    <row r="1070" spans="1:20">
      <c r="A1070" t="s">
        <v>866</v>
      </c>
      <c r="B1070">
        <v>2021</v>
      </c>
      <c r="C1070" s="9">
        <v>44388</v>
      </c>
      <c r="D1070" t="s">
        <v>64</v>
      </c>
      <c r="E1070" t="s">
        <v>538</v>
      </c>
      <c r="F1070">
        <v>1</v>
      </c>
      <c r="G1070">
        <v>2</v>
      </c>
      <c r="H1070" t="s">
        <v>98</v>
      </c>
      <c r="I1070" t="s">
        <v>42</v>
      </c>
      <c r="J1070" s="10">
        <f>(C1070-VLOOKUP(H1070,Riders!$A$2:$E$7777,4,FALSE))/365</f>
        <v>22.717808219178082</v>
      </c>
      <c r="K1070">
        <v>1</v>
      </c>
      <c r="L1070">
        <v>1</v>
      </c>
      <c r="M1070">
        <v>10.195</v>
      </c>
      <c r="N1070" s="29">
        <f t="shared" si="16"/>
        <v>70.62285434036292</v>
      </c>
      <c r="O1070">
        <v>20.422999999999998</v>
      </c>
      <c r="P1070">
        <v>21.468</v>
      </c>
      <c r="Q1070">
        <v>26.353999999999999</v>
      </c>
      <c r="R1070">
        <v>2.4430000000000001</v>
      </c>
      <c r="S1070">
        <v>2</v>
      </c>
      <c r="T1070" t="s">
        <v>1162</v>
      </c>
    </row>
    <row r="1071" spans="1:20">
      <c r="A1071" t="s">
        <v>866</v>
      </c>
      <c r="B1071">
        <v>2021</v>
      </c>
      <c r="C1071" s="9">
        <v>44388</v>
      </c>
      <c r="D1071" t="s">
        <v>64</v>
      </c>
      <c r="E1071" t="s">
        <v>538</v>
      </c>
      <c r="F1071">
        <v>1</v>
      </c>
      <c r="G1071">
        <v>2</v>
      </c>
      <c r="H1071" t="s">
        <v>169</v>
      </c>
      <c r="I1071" t="s">
        <v>80</v>
      </c>
      <c r="J1071" s="10">
        <f>(C1071-VLOOKUP(H1071,Riders!$A$2:$E$7777,4,FALSE))/365</f>
        <v>31.043835616438358</v>
      </c>
      <c r="K1071">
        <v>4</v>
      </c>
      <c r="L1071">
        <v>2</v>
      </c>
      <c r="M1071">
        <v>10.742000000000001</v>
      </c>
      <c r="N1071" s="29">
        <f t="shared" si="16"/>
        <v>67.026624464717926</v>
      </c>
      <c r="O1071">
        <v>20.876999999999999</v>
      </c>
      <c r="P1071">
        <v>20.462</v>
      </c>
      <c r="Q1071">
        <v>24.56</v>
      </c>
      <c r="R1071">
        <v>2.0489999999999999</v>
      </c>
      <c r="S1071">
        <v>1</v>
      </c>
      <c r="T1071" t="s">
        <v>1162</v>
      </c>
    </row>
    <row r="1072" spans="1:20">
      <c r="A1072" t="s">
        <v>866</v>
      </c>
      <c r="B1072">
        <v>2021</v>
      </c>
      <c r="C1072" s="9">
        <v>44388</v>
      </c>
      <c r="D1072" t="s">
        <v>64</v>
      </c>
      <c r="E1072" t="s">
        <v>538</v>
      </c>
      <c r="F1072">
        <v>2</v>
      </c>
      <c r="G1072">
        <v>1</v>
      </c>
      <c r="H1072" t="s">
        <v>182</v>
      </c>
      <c r="I1072" t="s">
        <v>196</v>
      </c>
      <c r="J1072" s="10">
        <f>(C1072-VLOOKUP(H1072,Riders!$A$2:$E$7777,4,FALSE))/365</f>
        <v>20.87123287671233</v>
      </c>
      <c r="K1072">
        <v>2</v>
      </c>
      <c r="L1072">
        <v>1</v>
      </c>
      <c r="M1072">
        <v>9.9459999999999997</v>
      </c>
      <c r="N1072" s="29">
        <f t="shared" si="16"/>
        <v>72.390910918962405</v>
      </c>
      <c r="O1072">
        <v>26.434999999999999</v>
      </c>
      <c r="P1072">
        <v>28.751000000000001</v>
      </c>
      <c r="Q1072">
        <v>37.609000000000002</v>
      </c>
      <c r="R1072">
        <v>4.4290000000000003</v>
      </c>
      <c r="S1072">
        <v>1</v>
      </c>
      <c r="T1072" t="s">
        <v>1162</v>
      </c>
    </row>
    <row r="1073" spans="1:20">
      <c r="A1073" t="s">
        <v>866</v>
      </c>
      <c r="B1073">
        <v>2021</v>
      </c>
      <c r="C1073" s="9">
        <v>44388</v>
      </c>
      <c r="D1073" t="s">
        <v>64</v>
      </c>
      <c r="E1073" t="s">
        <v>538</v>
      </c>
      <c r="F1073">
        <v>2</v>
      </c>
      <c r="G1073">
        <v>1</v>
      </c>
      <c r="H1073" t="s">
        <v>468</v>
      </c>
      <c r="I1073" t="s">
        <v>26</v>
      </c>
      <c r="J1073" s="10">
        <f>(C1073-VLOOKUP(H1073,Riders!$A$2:$E$7777,4,FALSE))/365</f>
        <v>22.463013698630139</v>
      </c>
      <c r="K1073">
        <v>3</v>
      </c>
      <c r="L1073">
        <v>2</v>
      </c>
      <c r="M1073">
        <v>10.209</v>
      </c>
      <c r="N1073" s="29">
        <f t="shared" si="16"/>
        <v>70.526006464883935</v>
      </c>
      <c r="O1073">
        <v>22.446999999999999</v>
      </c>
      <c r="P1073">
        <v>21.706</v>
      </c>
      <c r="Q1073">
        <v>30.664000000000001</v>
      </c>
      <c r="R1073">
        <v>4.4790000000000001</v>
      </c>
      <c r="S1073">
        <v>2</v>
      </c>
      <c r="T1073" t="s">
        <v>1162</v>
      </c>
    </row>
    <row r="1074" spans="1:20">
      <c r="A1074" t="s">
        <v>866</v>
      </c>
      <c r="B1074">
        <v>2021</v>
      </c>
      <c r="C1074" s="9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 s="10">
        <f>(C1074-VLOOKUP(H1074,Riders!$A$2:$E$7777,4,FALSE))/365</f>
        <v>22.717808219178082</v>
      </c>
      <c r="K1074">
        <v>1</v>
      </c>
      <c r="L1074">
        <v>1</v>
      </c>
      <c r="M1074">
        <v>10.396000000000001</v>
      </c>
      <c r="N1074" s="29">
        <f t="shared" si="16"/>
        <v>69.257406694882647</v>
      </c>
      <c r="O1074">
        <v>21.468</v>
      </c>
      <c r="P1074">
        <v>22.527000000000001</v>
      </c>
      <c r="Q1074">
        <v>27.143000000000001</v>
      </c>
      <c r="R1074">
        <v>2.3079999999999998</v>
      </c>
      <c r="S1074">
        <v>1</v>
      </c>
      <c r="T1074" t="s">
        <v>1162</v>
      </c>
    </row>
    <row r="1075" spans="1:20">
      <c r="A1075" t="s">
        <v>866</v>
      </c>
      <c r="B1075">
        <v>2021</v>
      </c>
      <c r="C1075" s="9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 s="10">
        <f>(C1075-VLOOKUP(H1075,Riders!$A$2:$E$7777,4,FALSE))/365</f>
        <v>31.043835616438358</v>
      </c>
      <c r="K1075">
        <v>4</v>
      </c>
      <c r="L1075">
        <v>2</v>
      </c>
      <c r="M1075">
        <v>11.077999999999999</v>
      </c>
      <c r="N1075" s="29">
        <f t="shared" si="16"/>
        <v>64.993681169886258</v>
      </c>
      <c r="O1075">
        <v>20.462</v>
      </c>
      <c r="P1075">
        <v>20.577999999999999</v>
      </c>
      <c r="Q1075">
        <v>24.437999999999999</v>
      </c>
      <c r="R1075">
        <v>1.93</v>
      </c>
      <c r="S1075">
        <v>2</v>
      </c>
      <c r="T1075" t="s">
        <v>1162</v>
      </c>
    </row>
    <row r="1076" spans="1:20">
      <c r="A1076" t="s">
        <v>866</v>
      </c>
      <c r="B1076">
        <v>2021</v>
      </c>
      <c r="C1076" s="9">
        <v>44388</v>
      </c>
      <c r="D1076" t="s">
        <v>64</v>
      </c>
      <c r="E1076" t="s">
        <v>62</v>
      </c>
      <c r="F1076">
        <v>1</v>
      </c>
      <c r="G1076" t="s">
        <v>539</v>
      </c>
      <c r="H1076" t="s">
        <v>98</v>
      </c>
      <c r="I1076" t="s">
        <v>42</v>
      </c>
      <c r="J1076" s="10">
        <f>(C1076-VLOOKUP(H1076,Riders!$A$2:$E$7777,4,FALSE))/365</f>
        <v>22.717808219178082</v>
      </c>
      <c r="K1076">
        <v>1</v>
      </c>
      <c r="L1076">
        <v>2</v>
      </c>
      <c r="M1076">
        <v>10.151</v>
      </c>
      <c r="N1076" s="29">
        <f t="shared" si="16"/>
        <v>70.928972515023148</v>
      </c>
      <c r="O1076">
        <v>22.527000000000001</v>
      </c>
      <c r="P1076">
        <v>21.251000000000001</v>
      </c>
      <c r="Q1076">
        <v>25.739000000000001</v>
      </c>
      <c r="R1076">
        <v>2.2440000000000002</v>
      </c>
      <c r="S1076">
        <v>1</v>
      </c>
      <c r="T1076" t="s">
        <v>1162</v>
      </c>
    </row>
    <row r="1077" spans="1:20">
      <c r="A1077" t="s">
        <v>866</v>
      </c>
      <c r="B1077">
        <v>2021</v>
      </c>
      <c r="C1077" s="9">
        <v>44388</v>
      </c>
      <c r="D1077" t="s">
        <v>64</v>
      </c>
      <c r="E1077" t="s">
        <v>62</v>
      </c>
      <c r="F1077">
        <v>1</v>
      </c>
      <c r="G1077" t="s">
        <v>539</v>
      </c>
      <c r="H1077" t="s">
        <v>182</v>
      </c>
      <c r="I1077" t="s">
        <v>196</v>
      </c>
      <c r="J1077" s="10">
        <f>(C1077-VLOOKUP(H1077,Riders!$A$2:$E$7777,4,FALSE))/365</f>
        <v>20.87123287671233</v>
      </c>
      <c r="K1077">
        <v>2</v>
      </c>
      <c r="L1077">
        <v>1</v>
      </c>
      <c r="M1077">
        <v>10.144</v>
      </c>
      <c r="N1077" s="29">
        <f t="shared" si="16"/>
        <v>70.977917981072551</v>
      </c>
      <c r="O1077">
        <v>28.751000000000001</v>
      </c>
      <c r="P1077">
        <v>28.582999999999998</v>
      </c>
      <c r="Q1077">
        <v>36.027000000000001</v>
      </c>
      <c r="R1077">
        <v>3.722</v>
      </c>
      <c r="S1077">
        <v>1</v>
      </c>
      <c r="T1077" t="s">
        <v>1162</v>
      </c>
    </row>
    <row r="1078" spans="1:20">
      <c r="A1078" t="s">
        <v>866</v>
      </c>
      <c r="B1078">
        <v>2021</v>
      </c>
      <c r="C1078" s="9">
        <v>44388</v>
      </c>
      <c r="D1078" t="s">
        <v>64</v>
      </c>
      <c r="E1078" t="s">
        <v>62</v>
      </c>
      <c r="F1078">
        <v>1</v>
      </c>
      <c r="G1078" t="s">
        <v>540</v>
      </c>
      <c r="H1078" t="s">
        <v>468</v>
      </c>
      <c r="I1078" t="s">
        <v>26</v>
      </c>
      <c r="J1078" s="10">
        <f>(C1078-VLOOKUP(H1078,Riders!$A$2:$E$7777,4,FALSE))/365</f>
        <v>22.463013698630139</v>
      </c>
      <c r="K1078">
        <v>3</v>
      </c>
      <c r="L1078">
        <v>1</v>
      </c>
      <c r="M1078">
        <v>10.211</v>
      </c>
      <c r="N1078" s="29">
        <f t="shared" si="16"/>
        <v>70.512192733326799</v>
      </c>
      <c r="O1078">
        <v>21.706</v>
      </c>
      <c r="P1078">
        <v>25.285999999999898</v>
      </c>
      <c r="Q1078">
        <v>32.781999999999996</v>
      </c>
      <c r="R1078">
        <v>3.7480000000000002</v>
      </c>
      <c r="S1078">
        <v>1</v>
      </c>
      <c r="T1078" t="s">
        <v>1162</v>
      </c>
    </row>
    <row r="1079" spans="1:20">
      <c r="A1079" t="s">
        <v>866</v>
      </c>
      <c r="B1079">
        <v>2021</v>
      </c>
      <c r="C1079" s="9">
        <v>44388</v>
      </c>
      <c r="D1079" t="s">
        <v>64</v>
      </c>
      <c r="E1079" t="s">
        <v>62</v>
      </c>
      <c r="F1079">
        <v>1</v>
      </c>
      <c r="G1079" t="s">
        <v>540</v>
      </c>
      <c r="H1079" t="s">
        <v>169</v>
      </c>
      <c r="I1079" t="s">
        <v>80</v>
      </c>
      <c r="J1079" s="10">
        <f>(C1079-VLOOKUP(H1079,Riders!$A$2:$E$7777,4,FALSE))/365</f>
        <v>31.043835616438358</v>
      </c>
      <c r="K1079">
        <v>4</v>
      </c>
      <c r="L1079">
        <v>2</v>
      </c>
      <c r="M1079">
        <v>10.297000000000001</v>
      </c>
      <c r="N1079" s="29">
        <f t="shared" si="16"/>
        <v>69.923278624842183</v>
      </c>
      <c r="O1079">
        <v>20.577999999999999</v>
      </c>
      <c r="P1079">
        <v>20.526999999999902</v>
      </c>
      <c r="Q1079">
        <v>24.344999999999999</v>
      </c>
      <c r="R1079">
        <v>1.909</v>
      </c>
      <c r="S1079">
        <v>2</v>
      </c>
      <c r="T1079" t="s">
        <v>1162</v>
      </c>
    </row>
    <row r="1080" spans="1:20">
      <c r="A1080" t="s">
        <v>866</v>
      </c>
      <c r="B1080">
        <v>2021</v>
      </c>
      <c r="C1080" s="9">
        <v>44388</v>
      </c>
      <c r="D1080" t="s">
        <v>64</v>
      </c>
      <c r="E1080" t="s">
        <v>62</v>
      </c>
      <c r="F1080">
        <v>2</v>
      </c>
      <c r="G1080" t="s">
        <v>539</v>
      </c>
      <c r="H1080" t="s">
        <v>98</v>
      </c>
      <c r="I1080" t="s">
        <v>42</v>
      </c>
      <c r="J1080" s="10">
        <f>(C1080-VLOOKUP(H1080,Riders!$A$2:$E$7777,4,FALSE))/365</f>
        <v>22.717808219178082</v>
      </c>
      <c r="K1080">
        <v>1</v>
      </c>
      <c r="L1080">
        <v>1</v>
      </c>
      <c r="M1080">
        <v>10.201000000000001</v>
      </c>
      <c r="N1080" s="29">
        <f t="shared" si="16"/>
        <v>70.581315557298296</v>
      </c>
      <c r="O1080">
        <v>21.251000000000001</v>
      </c>
      <c r="P1080">
        <v>22.768999999999998</v>
      </c>
      <c r="Q1080">
        <v>27.077000000000002</v>
      </c>
      <c r="R1080">
        <v>2.1539999999999999</v>
      </c>
      <c r="S1080">
        <v>2</v>
      </c>
      <c r="T1080" t="s">
        <v>1162</v>
      </c>
    </row>
    <row r="1081" spans="1:20">
      <c r="A1081" t="s">
        <v>866</v>
      </c>
      <c r="B1081">
        <v>2021</v>
      </c>
      <c r="C1081" s="9">
        <v>44388</v>
      </c>
      <c r="D1081" t="s">
        <v>64</v>
      </c>
      <c r="E1081" t="s">
        <v>62</v>
      </c>
      <c r="F1081">
        <v>2</v>
      </c>
      <c r="G1081" t="s">
        <v>539</v>
      </c>
      <c r="H1081" t="s">
        <v>182</v>
      </c>
      <c r="I1081" t="s">
        <v>196</v>
      </c>
      <c r="J1081" s="10">
        <f>(C1081-VLOOKUP(H1081,Riders!$A$2:$E$7777,4,FALSE))/365</f>
        <v>20.87123287671233</v>
      </c>
      <c r="K1081">
        <v>2</v>
      </c>
      <c r="L1081">
        <v>2</v>
      </c>
      <c r="M1081">
        <v>10.294</v>
      </c>
      <c r="N1081" s="29">
        <f t="shared" si="16"/>
        <v>69.943656498931418</v>
      </c>
      <c r="O1081">
        <v>28.582999999999998</v>
      </c>
      <c r="P1081">
        <v>25.771999999999998</v>
      </c>
      <c r="Q1081">
        <v>32.347999999999999</v>
      </c>
      <c r="R1081">
        <v>3.2879999999999998</v>
      </c>
      <c r="S1081">
        <v>1</v>
      </c>
      <c r="T1081" t="s">
        <v>1162</v>
      </c>
    </row>
    <row r="1082" spans="1:20">
      <c r="A1082" t="s">
        <v>866</v>
      </c>
      <c r="B1082">
        <v>2021</v>
      </c>
      <c r="C1082" s="9">
        <v>44388</v>
      </c>
      <c r="D1082" t="s">
        <v>64</v>
      </c>
      <c r="E1082" t="s">
        <v>62</v>
      </c>
      <c r="F1082">
        <v>2</v>
      </c>
      <c r="G1082" t="s">
        <v>540</v>
      </c>
      <c r="H1082" t="s">
        <v>468</v>
      </c>
      <c r="I1082" t="s">
        <v>26</v>
      </c>
      <c r="J1082" s="10">
        <f>(C1082-VLOOKUP(H1082,Riders!$A$2:$E$7777,4,FALSE))/365</f>
        <v>22.463013698630139</v>
      </c>
      <c r="K1082">
        <v>3</v>
      </c>
      <c r="L1082">
        <v>1</v>
      </c>
      <c r="M1082">
        <v>10.253</v>
      </c>
      <c r="N1082" s="29">
        <f t="shared" si="16"/>
        <v>70.223349263630155</v>
      </c>
      <c r="O1082">
        <v>25.285999999999898</v>
      </c>
      <c r="P1082">
        <v>26.16</v>
      </c>
      <c r="Q1082">
        <v>33.295999999999999</v>
      </c>
      <c r="R1082">
        <v>3.5680000000000001</v>
      </c>
      <c r="S1082">
        <v>1</v>
      </c>
      <c r="T1082" t="s">
        <v>1162</v>
      </c>
    </row>
    <row r="1083" spans="1:20">
      <c r="A1083" t="s">
        <v>866</v>
      </c>
      <c r="B1083">
        <v>2021</v>
      </c>
      <c r="C1083" s="9">
        <v>44388</v>
      </c>
      <c r="D1083" t="s">
        <v>64</v>
      </c>
      <c r="E1083" t="s">
        <v>62</v>
      </c>
      <c r="F1083">
        <v>2</v>
      </c>
      <c r="G1083" t="s">
        <v>540</v>
      </c>
      <c r="H1083" t="s">
        <v>169</v>
      </c>
      <c r="I1083" t="s">
        <v>80</v>
      </c>
      <c r="J1083" s="10">
        <f>(C1083-VLOOKUP(H1083,Riders!$A$2:$E$7777,4,FALSE))/365</f>
        <v>31.043835616438358</v>
      </c>
      <c r="K1083">
        <v>4</v>
      </c>
      <c r="L1083">
        <v>2</v>
      </c>
      <c r="M1083">
        <v>10.419</v>
      </c>
      <c r="N1083" s="29">
        <f t="shared" si="16"/>
        <v>69.104520587388421</v>
      </c>
      <c r="O1083">
        <v>20.526999999999902</v>
      </c>
      <c r="P1083">
        <v>20.436999999999902</v>
      </c>
      <c r="Q1083">
        <v>24.210999999999999</v>
      </c>
      <c r="R1083">
        <v>1.887</v>
      </c>
      <c r="S1083">
        <v>2</v>
      </c>
      <c r="T1083" t="s">
        <v>1162</v>
      </c>
    </row>
    <row r="1084" spans="1:20">
      <c r="A1084" t="s">
        <v>866</v>
      </c>
      <c r="B1084">
        <v>2021</v>
      </c>
      <c r="C1084" s="9">
        <v>44388</v>
      </c>
      <c r="D1084" t="s">
        <v>64</v>
      </c>
      <c r="E1084" t="s">
        <v>62</v>
      </c>
      <c r="F1084">
        <v>3</v>
      </c>
      <c r="G1084" t="s">
        <v>539</v>
      </c>
      <c r="H1084" t="s">
        <v>98</v>
      </c>
      <c r="I1084" t="s">
        <v>42</v>
      </c>
      <c r="J1084" s="10">
        <f>(C1084-VLOOKUP(H1084,Riders!$A$2:$E$7777,4,FALSE))/365</f>
        <v>22.717808219178082</v>
      </c>
      <c r="K1084">
        <v>1</v>
      </c>
      <c r="L1084">
        <v>1</v>
      </c>
      <c r="M1084">
        <v>10.122</v>
      </c>
      <c r="N1084" s="29">
        <f t="shared" si="16"/>
        <v>71.132187314759932</v>
      </c>
      <c r="O1084">
        <v>22.768999999999998</v>
      </c>
      <c r="P1084">
        <v>23.846999999999898</v>
      </c>
      <c r="Q1084">
        <v>27.998999999999999</v>
      </c>
      <c r="R1084">
        <v>2.0760000000000001</v>
      </c>
      <c r="S1084">
        <v>2</v>
      </c>
      <c r="T1084" t="s">
        <v>1162</v>
      </c>
    </row>
    <row r="1085" spans="1:20">
      <c r="A1085" t="s">
        <v>866</v>
      </c>
      <c r="B1085">
        <v>2021</v>
      </c>
      <c r="C1085" s="9">
        <v>44388</v>
      </c>
      <c r="D1085" t="s">
        <v>64</v>
      </c>
      <c r="E1085" t="s">
        <v>62</v>
      </c>
      <c r="F1085">
        <v>3</v>
      </c>
      <c r="G1085" t="s">
        <v>539</v>
      </c>
      <c r="H1085" t="s">
        <v>182</v>
      </c>
      <c r="I1085" t="s">
        <v>196</v>
      </c>
      <c r="J1085" s="10">
        <f>(C1085-VLOOKUP(H1085,Riders!$A$2:$E$7777,4,FALSE))/365</f>
        <v>20.87123287671233</v>
      </c>
      <c r="K1085">
        <v>2</v>
      </c>
      <c r="L1085">
        <v>2</v>
      </c>
      <c r="M1085">
        <v>10.209</v>
      </c>
      <c r="N1085" s="29">
        <f t="shared" si="16"/>
        <v>70.526006464883935</v>
      </c>
      <c r="O1085">
        <v>25.771999999999998</v>
      </c>
      <c r="P1085">
        <v>24.204000000000001</v>
      </c>
      <c r="Q1085">
        <v>30.202000000000002</v>
      </c>
      <c r="R1085">
        <v>2.9990000000000001</v>
      </c>
      <c r="S1085">
        <v>1</v>
      </c>
      <c r="T1085" t="s">
        <v>1162</v>
      </c>
    </row>
    <row r="1086" spans="1:20">
      <c r="A1086" t="s">
        <v>1144</v>
      </c>
      <c r="B1086">
        <v>2021</v>
      </c>
      <c r="C1086" s="9">
        <v>44412</v>
      </c>
      <c r="D1086" t="s">
        <v>189</v>
      </c>
      <c r="E1086" t="s">
        <v>1146</v>
      </c>
      <c r="F1086">
        <v>1</v>
      </c>
      <c r="G1086">
        <v>1</v>
      </c>
      <c r="H1086" t="s">
        <v>21</v>
      </c>
      <c r="I1086" t="s">
        <v>22</v>
      </c>
      <c r="J1086" s="10">
        <f>(C1086-VLOOKUP(H1086,Riders!$A$2:$E$7777,4,FALSE))/365</f>
        <v>28.405479452054795</v>
      </c>
      <c r="K1086">
        <v>2</v>
      </c>
      <c r="L1086">
        <v>1</v>
      </c>
      <c r="M1086">
        <v>9.8209999999999997</v>
      </c>
      <c r="N1086" s="29">
        <f t="shared" si="16"/>
        <v>73.312289990835964</v>
      </c>
      <c r="O1086">
        <v>36.515999999999998</v>
      </c>
      <c r="P1086">
        <v>36.54</v>
      </c>
      <c r="Q1086">
        <v>38.979999999999997</v>
      </c>
      <c r="R1086">
        <v>1.22</v>
      </c>
      <c r="S1086">
        <v>1</v>
      </c>
      <c r="T1086" t="s">
        <v>1162</v>
      </c>
    </row>
    <row r="1087" spans="1:20">
      <c r="A1087" t="s">
        <v>1144</v>
      </c>
      <c r="B1087">
        <v>2021</v>
      </c>
      <c r="C1087" s="9">
        <v>44412</v>
      </c>
      <c r="D1087" t="s">
        <v>189</v>
      </c>
      <c r="E1087" t="s">
        <v>1146</v>
      </c>
      <c r="F1087">
        <v>1</v>
      </c>
      <c r="G1087">
        <v>1</v>
      </c>
      <c r="H1087" t="s">
        <v>904</v>
      </c>
      <c r="I1087" t="s">
        <v>33</v>
      </c>
      <c r="J1087" s="10">
        <f>(C1087-VLOOKUP(H1087,Riders!$A$2:$E$7777,4,FALSE))/365</f>
        <v>30.476712328767125</v>
      </c>
      <c r="K1087">
        <v>24</v>
      </c>
      <c r="L1087">
        <v>2</v>
      </c>
      <c r="M1087">
        <v>10.054</v>
      </c>
      <c r="N1087" s="29">
        <f t="shared" si="16"/>
        <v>71.613288243485172</v>
      </c>
      <c r="O1087">
        <v>23.34</v>
      </c>
      <c r="P1087">
        <v>23.312999999999999</v>
      </c>
      <c r="Q1087">
        <v>27.216999999999999</v>
      </c>
      <c r="R1087">
        <v>1.952</v>
      </c>
      <c r="S1087">
        <v>2</v>
      </c>
      <c r="T1087" t="s">
        <v>1162</v>
      </c>
    </row>
    <row r="1088" spans="1:20">
      <c r="A1088" t="s">
        <v>1144</v>
      </c>
      <c r="B1088">
        <v>2021</v>
      </c>
      <c r="C1088" s="9">
        <v>44412</v>
      </c>
      <c r="D1088" t="s">
        <v>189</v>
      </c>
      <c r="E1088" t="s">
        <v>1146</v>
      </c>
      <c r="F1088">
        <v>1</v>
      </c>
      <c r="G1088">
        <v>2</v>
      </c>
      <c r="H1088" t="s">
        <v>90</v>
      </c>
      <c r="I1088" t="s">
        <v>22</v>
      </c>
      <c r="J1088" s="10">
        <f>(C1088-VLOOKUP(H1088,Riders!$A$2:$E$7777,4,FALSE))/365</f>
        <v>24.408219178082192</v>
      </c>
      <c r="K1088">
        <v>1</v>
      </c>
      <c r="L1088">
        <v>1</v>
      </c>
      <c r="M1088">
        <v>10.005000000000001</v>
      </c>
      <c r="N1088" s="29">
        <f t="shared" si="16"/>
        <v>71.964017991004496</v>
      </c>
      <c r="O1088">
        <v>40.052999999999997</v>
      </c>
      <c r="P1088">
        <v>40.052999999999997</v>
      </c>
      <c r="Q1088">
        <v>42.594999999999999</v>
      </c>
      <c r="R1088">
        <v>1.2709999999999999</v>
      </c>
      <c r="S1088">
        <v>1</v>
      </c>
      <c r="T1088" t="s">
        <v>1162</v>
      </c>
    </row>
    <row r="1089" spans="1:20">
      <c r="A1089" t="s">
        <v>1144</v>
      </c>
      <c r="B1089">
        <v>2021</v>
      </c>
      <c r="C1089" s="9">
        <v>44412</v>
      </c>
      <c r="D1089" t="s">
        <v>189</v>
      </c>
      <c r="E1089" t="s">
        <v>1146</v>
      </c>
      <c r="F1089">
        <v>1</v>
      </c>
      <c r="G1089">
        <v>2</v>
      </c>
      <c r="H1089" t="s">
        <v>91</v>
      </c>
      <c r="I1089" t="s">
        <v>50</v>
      </c>
      <c r="J1089" s="10">
        <f>(C1089-VLOOKUP(H1089,Riders!$A$2:$E$7777,4,FALSE))/365</f>
        <v>25.706849315068492</v>
      </c>
      <c r="K1089">
        <v>12</v>
      </c>
      <c r="L1089">
        <v>2</v>
      </c>
      <c r="M1089">
        <v>10.068</v>
      </c>
      <c r="N1089" s="29">
        <f t="shared" si="16"/>
        <v>71.513706793802143</v>
      </c>
      <c r="O1089">
        <v>18.311999999999902</v>
      </c>
      <c r="P1089">
        <v>18.312999999999999</v>
      </c>
      <c r="Q1089">
        <v>24.449000000000002</v>
      </c>
      <c r="R1089">
        <v>3.0680000000000001</v>
      </c>
      <c r="S1089">
        <v>2</v>
      </c>
      <c r="T1089" t="s">
        <v>1162</v>
      </c>
    </row>
    <row r="1090" spans="1:20">
      <c r="A1090" t="s">
        <v>1144</v>
      </c>
      <c r="B1090">
        <v>2021</v>
      </c>
      <c r="C1090" s="9">
        <v>44412</v>
      </c>
      <c r="D1090" t="s">
        <v>189</v>
      </c>
      <c r="E1090" t="s">
        <v>1146</v>
      </c>
      <c r="F1090">
        <v>1</v>
      </c>
      <c r="G1090">
        <v>3</v>
      </c>
      <c r="H1090" t="s">
        <v>110</v>
      </c>
      <c r="I1090" t="s">
        <v>111</v>
      </c>
      <c r="J1090" s="10">
        <f>(C1090-VLOOKUP(H1090,Riders!$A$2:$E$7777,4,FALSE))/365</f>
        <v>24.298630136986301</v>
      </c>
      <c r="K1090">
        <v>3</v>
      </c>
      <c r="L1090">
        <v>1</v>
      </c>
      <c r="M1090">
        <v>9.8290000000000006</v>
      </c>
      <c r="N1090" s="29">
        <f t="shared" si="16"/>
        <v>73.252619798555287</v>
      </c>
      <c r="O1090">
        <v>29.8539999999999</v>
      </c>
      <c r="P1090">
        <v>30.3919999999999</v>
      </c>
      <c r="Q1090">
        <v>33.985999999999997</v>
      </c>
      <c r="R1090">
        <v>1.7969999999999999</v>
      </c>
      <c r="S1090">
        <v>1</v>
      </c>
      <c r="T1090" t="s">
        <v>1162</v>
      </c>
    </row>
    <row r="1091" spans="1:20">
      <c r="A1091" t="s">
        <v>1144</v>
      </c>
      <c r="B1091">
        <v>2021</v>
      </c>
      <c r="C1091" s="9">
        <v>44412</v>
      </c>
      <c r="D1091" t="s">
        <v>189</v>
      </c>
      <c r="E1091" t="s">
        <v>1146</v>
      </c>
      <c r="F1091">
        <v>1</v>
      </c>
      <c r="G1091">
        <v>3</v>
      </c>
      <c r="H1091" t="s">
        <v>240</v>
      </c>
      <c r="I1091" t="s">
        <v>100</v>
      </c>
      <c r="J1091" s="10">
        <f>(C1091-VLOOKUP(H1091,Riders!$A$2:$E$7777,4,FALSE))/365</f>
        <v>28.438356164383563</v>
      </c>
      <c r="K1091">
        <v>23</v>
      </c>
      <c r="L1091">
        <v>2</v>
      </c>
      <c r="M1091">
        <v>10.135</v>
      </c>
      <c r="N1091" s="29">
        <f t="shared" ref="N1091:N1154" si="17">IF(OR(M1091="REL",M1091="",M1091="DNS",M1091="DSQ"),"",3.6*200/M1091)</f>
        <v>71.040947212629504</v>
      </c>
      <c r="O1091">
        <v>29.542999999999999</v>
      </c>
      <c r="P1091">
        <v>29.207999999999998</v>
      </c>
      <c r="Q1091">
        <v>32.735999999999997</v>
      </c>
      <c r="R1091">
        <v>1.764</v>
      </c>
      <c r="S1091">
        <v>2</v>
      </c>
      <c r="T1091" t="s">
        <v>1162</v>
      </c>
    </row>
    <row r="1092" spans="1:20">
      <c r="A1092" t="s">
        <v>1144</v>
      </c>
      <c r="B1092">
        <v>2021</v>
      </c>
      <c r="C1092" s="9">
        <v>44412</v>
      </c>
      <c r="D1092" t="s">
        <v>189</v>
      </c>
      <c r="E1092" t="s">
        <v>1146</v>
      </c>
      <c r="F1092">
        <v>1</v>
      </c>
      <c r="G1092">
        <v>4</v>
      </c>
      <c r="H1092" t="s">
        <v>126</v>
      </c>
      <c r="I1092" t="s">
        <v>102</v>
      </c>
      <c r="J1092" s="10">
        <f>(C1092-VLOOKUP(H1092,Riders!$A$2:$E$7777,4,FALSE))/365</f>
        <v>22.87945205479452</v>
      </c>
      <c r="K1092">
        <v>6</v>
      </c>
      <c r="L1092">
        <v>1</v>
      </c>
      <c r="M1092">
        <v>9.8239999999999998</v>
      </c>
      <c r="N1092" s="29">
        <f t="shared" si="17"/>
        <v>73.289902280130292</v>
      </c>
      <c r="O1092">
        <v>23.481000000000002</v>
      </c>
      <c r="P1092">
        <v>23.818000000000001</v>
      </c>
      <c r="Q1092">
        <v>27.724</v>
      </c>
      <c r="R1092">
        <v>1.9530000000000001</v>
      </c>
      <c r="S1092">
        <v>1</v>
      </c>
      <c r="T1092" t="s">
        <v>1162</v>
      </c>
    </row>
    <row r="1093" spans="1:20">
      <c r="A1093" t="s">
        <v>1144</v>
      </c>
      <c r="B1093">
        <v>2021</v>
      </c>
      <c r="C1093" s="9">
        <v>44412</v>
      </c>
      <c r="D1093" t="s">
        <v>189</v>
      </c>
      <c r="E1093" t="s">
        <v>1146</v>
      </c>
      <c r="F1093">
        <v>1</v>
      </c>
      <c r="G1093">
        <v>4</v>
      </c>
      <c r="H1093" t="s">
        <v>99</v>
      </c>
      <c r="I1093" t="s">
        <v>100</v>
      </c>
      <c r="J1093" s="10">
        <f>(C1093-VLOOKUP(H1093,Riders!$A$2:$E$7777,4,FALSE))/365</f>
        <v>22.315068493150687</v>
      </c>
      <c r="K1093">
        <v>22</v>
      </c>
      <c r="L1093">
        <v>2</v>
      </c>
      <c r="M1093">
        <v>10.442</v>
      </c>
      <c r="N1093" s="29">
        <f t="shared" si="17"/>
        <v>68.952307986975669</v>
      </c>
      <c r="O1093">
        <v>13.215</v>
      </c>
      <c r="P1093">
        <v>12.565999999999899</v>
      </c>
      <c r="Q1093">
        <v>21.655999999999999</v>
      </c>
      <c r="R1093">
        <v>4.5449999999999999</v>
      </c>
      <c r="S1093">
        <v>2</v>
      </c>
      <c r="T1093" t="s">
        <v>1162</v>
      </c>
    </row>
    <row r="1094" spans="1:20">
      <c r="A1094" t="s">
        <v>1144</v>
      </c>
      <c r="B1094">
        <v>2021</v>
      </c>
      <c r="C1094" s="9">
        <v>44412</v>
      </c>
      <c r="D1094" t="s">
        <v>189</v>
      </c>
      <c r="E1094" t="s">
        <v>1146</v>
      </c>
      <c r="F1094">
        <v>1</v>
      </c>
      <c r="G1094">
        <v>5</v>
      </c>
      <c r="H1094" t="s">
        <v>195</v>
      </c>
      <c r="I1094" t="s">
        <v>1145</v>
      </c>
      <c r="J1094" s="10">
        <f>(C1094-VLOOKUP(H1094,Riders!$A$2:$E$7777,4,FALSE))/365</f>
        <v>35.391780821917806</v>
      </c>
      <c r="K1094">
        <v>4</v>
      </c>
      <c r="L1094">
        <v>1</v>
      </c>
      <c r="M1094">
        <v>9.859</v>
      </c>
      <c r="N1094" s="29">
        <f t="shared" si="17"/>
        <v>73.029719038442039</v>
      </c>
      <c r="O1094">
        <v>25.367999999999999</v>
      </c>
      <c r="P1094">
        <v>26.497</v>
      </c>
      <c r="Q1094">
        <v>30.760999999999999</v>
      </c>
      <c r="R1094">
        <v>2.1320000000000001</v>
      </c>
      <c r="S1094">
        <v>2</v>
      </c>
      <c r="T1094" t="s">
        <v>1162</v>
      </c>
    </row>
    <row r="1095" spans="1:20">
      <c r="A1095" t="s">
        <v>1144</v>
      </c>
      <c r="B1095">
        <v>2021</v>
      </c>
      <c r="C1095" s="9">
        <v>44412</v>
      </c>
      <c r="D1095" t="s">
        <v>189</v>
      </c>
      <c r="E1095" t="s">
        <v>1146</v>
      </c>
      <c r="F1095">
        <v>1</v>
      </c>
      <c r="G1095">
        <v>5</v>
      </c>
      <c r="H1095" t="s">
        <v>94</v>
      </c>
      <c r="I1095" t="s">
        <v>26</v>
      </c>
      <c r="J1095" s="10">
        <f>(C1095-VLOOKUP(H1095,Riders!$A$2:$E$7777,4,FALSE))/365</f>
        <v>22.550684931506851</v>
      </c>
      <c r="K1095">
        <v>21</v>
      </c>
      <c r="L1095">
        <v>2</v>
      </c>
      <c r="M1095">
        <v>10.337999999999999</v>
      </c>
      <c r="N1095" s="29">
        <f t="shared" si="17"/>
        <v>69.645966337782937</v>
      </c>
      <c r="O1095">
        <v>29.631</v>
      </c>
      <c r="P1095">
        <v>29.158999999999999</v>
      </c>
      <c r="Q1095">
        <v>32.524999999999999</v>
      </c>
      <c r="R1095">
        <v>1.6830000000000001</v>
      </c>
      <c r="S1095">
        <v>1</v>
      </c>
      <c r="T1095" t="s">
        <v>1162</v>
      </c>
    </row>
    <row r="1096" spans="1:20">
      <c r="A1096" t="s">
        <v>1144</v>
      </c>
      <c r="B1096">
        <v>2021</v>
      </c>
      <c r="C1096" s="9">
        <v>44412</v>
      </c>
      <c r="D1096" t="s">
        <v>189</v>
      </c>
      <c r="E1096" t="s">
        <v>1146</v>
      </c>
      <c r="F1096">
        <v>1</v>
      </c>
      <c r="G1096">
        <v>6</v>
      </c>
      <c r="H1096" t="s">
        <v>192</v>
      </c>
      <c r="I1096" t="s">
        <v>28</v>
      </c>
      <c r="J1096" s="10">
        <f>(C1096-VLOOKUP(H1096,Riders!$A$2:$E$7777,4,FALSE))/365</f>
        <v>34.131506849315066</v>
      </c>
      <c r="K1096">
        <v>5</v>
      </c>
      <c r="L1096">
        <v>1</v>
      </c>
      <c r="M1096">
        <v>9.9220000000000006</v>
      </c>
      <c r="N1096" s="29">
        <f t="shared" si="17"/>
        <v>72.566014916347513</v>
      </c>
      <c r="O1096">
        <v>18.972999999999999</v>
      </c>
      <c r="P1096">
        <v>21.981999999999999</v>
      </c>
      <c r="Q1096">
        <v>28.466000000000001</v>
      </c>
      <c r="R1096">
        <v>3.242</v>
      </c>
      <c r="S1096">
        <v>2</v>
      </c>
      <c r="T1096" t="s">
        <v>1162</v>
      </c>
    </row>
    <row r="1097" spans="1:20">
      <c r="A1097" t="s">
        <v>1144</v>
      </c>
      <c r="B1097">
        <v>2021</v>
      </c>
      <c r="C1097" s="9">
        <v>44412</v>
      </c>
      <c r="D1097" t="s">
        <v>189</v>
      </c>
      <c r="E1097" t="s">
        <v>1146</v>
      </c>
      <c r="F1097">
        <v>1</v>
      </c>
      <c r="G1097">
        <v>6</v>
      </c>
      <c r="H1097" t="s">
        <v>106</v>
      </c>
      <c r="I1097" t="s">
        <v>107</v>
      </c>
      <c r="J1097" s="10">
        <f>(C1097-VLOOKUP(H1097,Riders!$A$2:$E$7777,4,FALSE))/365</f>
        <v>27.81095890410959</v>
      </c>
      <c r="K1097">
        <v>13</v>
      </c>
      <c r="L1097">
        <v>2</v>
      </c>
      <c r="M1097">
        <v>9.9239999999999995</v>
      </c>
      <c r="N1097" s="29">
        <f t="shared" si="17"/>
        <v>72.551390568319235</v>
      </c>
      <c r="O1097">
        <v>26.488</v>
      </c>
      <c r="P1097">
        <v>26.015999999999998</v>
      </c>
      <c r="Q1097">
        <v>29.486000000000001</v>
      </c>
      <c r="R1097">
        <v>1.7350000000000001</v>
      </c>
      <c r="S1097">
        <v>1</v>
      </c>
      <c r="T1097" t="s">
        <v>1162</v>
      </c>
    </row>
    <row r="1098" spans="1:20">
      <c r="A1098" t="s">
        <v>1144</v>
      </c>
      <c r="B1098">
        <v>2021</v>
      </c>
      <c r="C1098" s="9">
        <v>44412</v>
      </c>
      <c r="D1098" t="s">
        <v>189</v>
      </c>
      <c r="E1098" t="s">
        <v>1146</v>
      </c>
      <c r="F1098">
        <v>1</v>
      </c>
      <c r="G1098">
        <v>7</v>
      </c>
      <c r="H1098" t="s">
        <v>127</v>
      </c>
      <c r="I1098" t="s">
        <v>33</v>
      </c>
      <c r="J1098" s="10">
        <f>(C1098-VLOOKUP(H1098,Riders!$A$2:$E$7777,4,FALSE))/365</f>
        <v>30.073972602739726</v>
      </c>
      <c r="K1098">
        <v>11</v>
      </c>
      <c r="L1098">
        <v>1</v>
      </c>
      <c r="M1098">
        <v>10.099</v>
      </c>
      <c r="N1098" s="29">
        <f t="shared" si="17"/>
        <v>71.294187543321115</v>
      </c>
      <c r="O1098">
        <v>28.521000000000001</v>
      </c>
      <c r="P1098">
        <v>29.382999999999999</v>
      </c>
      <c r="Q1098">
        <v>33.103000000000002</v>
      </c>
      <c r="R1098">
        <v>1.86</v>
      </c>
      <c r="S1098">
        <v>2</v>
      </c>
      <c r="T1098" t="s">
        <v>1162</v>
      </c>
    </row>
    <row r="1099" spans="1:20">
      <c r="A1099" t="s">
        <v>1144</v>
      </c>
      <c r="B1099">
        <v>2021</v>
      </c>
      <c r="C1099" s="9">
        <v>44412</v>
      </c>
      <c r="D1099" t="s">
        <v>189</v>
      </c>
      <c r="E1099" t="s">
        <v>1146</v>
      </c>
      <c r="F1099">
        <v>1</v>
      </c>
      <c r="G1099">
        <v>7</v>
      </c>
      <c r="H1099" t="s">
        <v>200</v>
      </c>
      <c r="I1099" t="s">
        <v>44</v>
      </c>
      <c r="J1099" s="10">
        <f>(C1099-VLOOKUP(H1099,Riders!$A$2:$E$7777,4,FALSE))/365</f>
        <v>26.06027397260274</v>
      </c>
      <c r="K1099">
        <v>17</v>
      </c>
      <c r="L1099">
        <v>2</v>
      </c>
      <c r="M1099">
        <v>10.279</v>
      </c>
      <c r="N1099" s="29">
        <f t="shared" si="17"/>
        <v>70.045724292246334</v>
      </c>
      <c r="O1099">
        <v>33.412999999999997</v>
      </c>
      <c r="P1099">
        <v>33.204999999999998</v>
      </c>
      <c r="Q1099">
        <v>35.326999999999998</v>
      </c>
      <c r="R1099">
        <v>1.0609999999999999</v>
      </c>
      <c r="S1099">
        <v>1</v>
      </c>
      <c r="T1099" t="s">
        <v>1162</v>
      </c>
    </row>
    <row r="1100" spans="1:20">
      <c r="A1100" t="s">
        <v>1144</v>
      </c>
      <c r="B1100">
        <v>2021</v>
      </c>
      <c r="C1100" s="9">
        <v>44412</v>
      </c>
      <c r="D1100" t="s">
        <v>189</v>
      </c>
      <c r="E1100" t="s">
        <v>1146</v>
      </c>
      <c r="F1100">
        <v>1</v>
      </c>
      <c r="G1100">
        <v>8</v>
      </c>
      <c r="H1100" t="s">
        <v>190</v>
      </c>
      <c r="I1100" t="s">
        <v>111</v>
      </c>
      <c r="J1100" s="10">
        <f>(C1100-VLOOKUP(H1100,Riders!$A$2:$E$7777,4,FALSE))/365</f>
        <v>33.389041095890413</v>
      </c>
      <c r="K1100">
        <v>8</v>
      </c>
      <c r="L1100">
        <v>1</v>
      </c>
      <c r="M1100">
        <v>9.7910000000000004</v>
      </c>
      <c r="N1100" s="29">
        <f t="shared" si="17"/>
        <v>73.53692166275151</v>
      </c>
      <c r="O1100">
        <v>23.477</v>
      </c>
      <c r="P1100">
        <v>25.346</v>
      </c>
      <c r="Q1100">
        <v>30.347999999999999</v>
      </c>
      <c r="R1100">
        <v>2.5009999999999999</v>
      </c>
      <c r="S1100">
        <v>2</v>
      </c>
      <c r="T1100" t="s">
        <v>1162</v>
      </c>
    </row>
    <row r="1101" spans="1:20">
      <c r="A1101" t="s">
        <v>1144</v>
      </c>
      <c r="B1101">
        <v>2021</v>
      </c>
      <c r="C1101" s="9">
        <v>44412</v>
      </c>
      <c r="D1101" t="s">
        <v>189</v>
      </c>
      <c r="E1101" t="s">
        <v>1146</v>
      </c>
      <c r="F1101">
        <v>1</v>
      </c>
      <c r="G1101">
        <v>8</v>
      </c>
      <c r="H1101" t="s">
        <v>194</v>
      </c>
      <c r="I1101" t="s">
        <v>50</v>
      </c>
      <c r="J1101" s="10">
        <f>(C1101-VLOOKUP(H1101,Riders!$A$2:$E$7777,4,FALSE))/365</f>
        <v>33.602739726027394</v>
      </c>
      <c r="K1101">
        <v>10</v>
      </c>
      <c r="L1101">
        <v>2</v>
      </c>
      <c r="M1101">
        <v>9.8230000000000004</v>
      </c>
      <c r="N1101" s="29">
        <f t="shared" si="17"/>
        <v>73.29736333095795</v>
      </c>
      <c r="O1101">
        <v>30.077999999999999</v>
      </c>
      <c r="P1101">
        <v>29.198</v>
      </c>
      <c r="Q1101">
        <v>33.448</v>
      </c>
      <c r="R1101">
        <v>2.125</v>
      </c>
      <c r="S1101">
        <v>1</v>
      </c>
      <c r="T1101" t="s">
        <v>1162</v>
      </c>
    </row>
    <row r="1102" spans="1:20">
      <c r="A1102" t="s">
        <v>1144</v>
      </c>
      <c r="B1102">
        <v>2021</v>
      </c>
      <c r="C1102" s="9">
        <v>44412</v>
      </c>
      <c r="D1102" t="s">
        <v>189</v>
      </c>
      <c r="E1102" t="s">
        <v>1146</v>
      </c>
      <c r="F1102">
        <v>1</v>
      </c>
      <c r="G1102">
        <v>9</v>
      </c>
      <c r="H1102" t="s">
        <v>193</v>
      </c>
      <c r="I1102" t="s">
        <v>30</v>
      </c>
      <c r="J1102" s="10">
        <f>(C1102-VLOOKUP(H1102,Riders!$A$2:$E$7777,4,FALSE))/365</f>
        <v>32.394520547945206</v>
      </c>
      <c r="K1102">
        <v>9</v>
      </c>
      <c r="L1102">
        <v>1</v>
      </c>
      <c r="M1102">
        <v>9.9969999999999999</v>
      </c>
      <c r="N1102" s="29">
        <f t="shared" si="17"/>
        <v>72.021606481944588</v>
      </c>
      <c r="O1102">
        <v>26.591999999999999</v>
      </c>
      <c r="P1102">
        <v>27.283999999999999</v>
      </c>
      <c r="Q1102">
        <v>32.082000000000001</v>
      </c>
      <c r="R1102">
        <v>2.399</v>
      </c>
      <c r="S1102">
        <v>1</v>
      </c>
      <c r="T1102" t="s">
        <v>1162</v>
      </c>
    </row>
    <row r="1103" spans="1:20">
      <c r="A1103" t="s">
        <v>1144</v>
      </c>
      <c r="B1103">
        <v>2021</v>
      </c>
      <c r="C1103" s="9">
        <v>44412</v>
      </c>
      <c r="D1103" t="s">
        <v>189</v>
      </c>
      <c r="E1103" t="s">
        <v>1146</v>
      </c>
      <c r="F1103">
        <v>1</v>
      </c>
      <c r="G1103">
        <v>9</v>
      </c>
      <c r="H1103" t="s">
        <v>98</v>
      </c>
      <c r="I1103" t="s">
        <v>42</v>
      </c>
      <c r="J1103" s="10">
        <f>(C1103-VLOOKUP(H1103,Riders!$A$2:$E$7777,4,FALSE))/365</f>
        <v>22.783561643835615</v>
      </c>
      <c r="K1103">
        <v>20</v>
      </c>
      <c r="L1103">
        <v>2</v>
      </c>
      <c r="M1103">
        <v>10.081</v>
      </c>
      <c r="N1103" s="29">
        <f t="shared" si="17"/>
        <v>71.421485963694082</v>
      </c>
      <c r="O1103">
        <v>23.846999999999898</v>
      </c>
      <c r="P1103">
        <v>23.597999999999999</v>
      </c>
      <c r="Q1103">
        <v>27.646000000000001</v>
      </c>
      <c r="R1103">
        <v>2.024</v>
      </c>
      <c r="S1103">
        <v>2</v>
      </c>
      <c r="T1103" t="s">
        <v>1162</v>
      </c>
    </row>
    <row r="1104" spans="1:20">
      <c r="A1104" t="s">
        <v>1144</v>
      </c>
      <c r="B1104">
        <v>2021</v>
      </c>
      <c r="C1104" s="9">
        <v>44412</v>
      </c>
      <c r="D1104" t="s">
        <v>189</v>
      </c>
      <c r="E1104" t="s">
        <v>1146</v>
      </c>
      <c r="F1104">
        <v>1</v>
      </c>
      <c r="G1104">
        <v>10</v>
      </c>
      <c r="H1104" t="s">
        <v>97</v>
      </c>
      <c r="I1104" t="s">
        <v>26</v>
      </c>
      <c r="J1104" s="10">
        <f>(C1104-VLOOKUP(H1104,Riders!$A$2:$E$7777,4,FALSE))/365</f>
        <v>24.312328767123287</v>
      </c>
      <c r="K1104">
        <v>7</v>
      </c>
      <c r="L1104">
        <v>1</v>
      </c>
      <c r="M1104">
        <v>10.182</v>
      </c>
      <c r="N1104" s="29">
        <f t="shared" si="17"/>
        <v>70.713022981732465</v>
      </c>
      <c r="O1104">
        <v>28.838999999999999</v>
      </c>
      <c r="P1104">
        <v>28.913999999999898</v>
      </c>
      <c r="Q1104">
        <v>32.351999999999997</v>
      </c>
      <c r="R1104">
        <v>1.7190000000000001</v>
      </c>
      <c r="S1104">
        <v>1</v>
      </c>
      <c r="T1104" t="s">
        <v>1162</v>
      </c>
    </row>
    <row r="1105" spans="1:20">
      <c r="A1105" t="s">
        <v>1144</v>
      </c>
      <c r="B1105">
        <v>2021</v>
      </c>
      <c r="C1105" s="9">
        <v>44412</v>
      </c>
      <c r="D1105" t="s">
        <v>189</v>
      </c>
      <c r="E1105" t="s">
        <v>1146</v>
      </c>
      <c r="F1105">
        <v>1</v>
      </c>
      <c r="G1105">
        <v>10</v>
      </c>
      <c r="H1105" t="s">
        <v>181</v>
      </c>
      <c r="I1105" t="s">
        <v>32</v>
      </c>
      <c r="J1105" s="10">
        <f>(C1105-VLOOKUP(H1105,Riders!$A$2:$E$7777,4,FALSE))/365</f>
        <v>30.106849315068494</v>
      </c>
      <c r="K1105">
        <v>19</v>
      </c>
      <c r="L1105">
        <v>2</v>
      </c>
      <c r="M1105">
        <v>10.202</v>
      </c>
      <c r="N1105" s="29">
        <f t="shared" si="17"/>
        <v>70.57439717702411</v>
      </c>
      <c r="O1105">
        <v>15.742000000000001</v>
      </c>
      <c r="P1105">
        <v>15.698</v>
      </c>
      <c r="Q1105">
        <v>20.878</v>
      </c>
      <c r="R1105">
        <v>2.59</v>
      </c>
      <c r="S1105">
        <v>2</v>
      </c>
      <c r="T1105" t="s">
        <v>1162</v>
      </c>
    </row>
    <row r="1106" spans="1:20">
      <c r="A1106" t="s">
        <v>1144</v>
      </c>
      <c r="B1106">
        <v>2021</v>
      </c>
      <c r="C1106" s="9">
        <v>44412</v>
      </c>
      <c r="D1106" t="s">
        <v>189</v>
      </c>
      <c r="E1106" t="s">
        <v>1146</v>
      </c>
      <c r="F1106">
        <v>1</v>
      </c>
      <c r="G1106">
        <v>11</v>
      </c>
      <c r="H1106" t="s">
        <v>43</v>
      </c>
      <c r="I1106" t="s">
        <v>44</v>
      </c>
      <c r="J1106" s="10">
        <f>(C1106-VLOOKUP(H1106,Riders!$A$2:$E$7777,4,FALSE))/365</f>
        <v>25.465753424657535</v>
      </c>
      <c r="K1106">
        <v>16</v>
      </c>
      <c r="L1106">
        <v>1</v>
      </c>
      <c r="M1106">
        <v>10.465</v>
      </c>
      <c r="N1106" s="29">
        <f t="shared" si="17"/>
        <v>68.800764452938367</v>
      </c>
      <c r="O1106">
        <v>6.2619999999999898</v>
      </c>
      <c r="P1106">
        <v>18.134</v>
      </c>
      <c r="Q1106">
        <v>28.757999999999999</v>
      </c>
      <c r="R1106">
        <v>5.3120000000000003</v>
      </c>
      <c r="S1106">
        <v>2</v>
      </c>
      <c r="T1106" t="s">
        <v>1162</v>
      </c>
    </row>
    <row r="1107" spans="1:20">
      <c r="A1107" t="s">
        <v>1144</v>
      </c>
      <c r="B1107">
        <v>2021</v>
      </c>
      <c r="C1107" s="9">
        <v>44412</v>
      </c>
      <c r="D1107" t="s">
        <v>189</v>
      </c>
      <c r="E1107" t="s">
        <v>1146</v>
      </c>
      <c r="F1107">
        <v>1</v>
      </c>
      <c r="G1107">
        <v>11</v>
      </c>
      <c r="H1107" t="s">
        <v>199</v>
      </c>
      <c r="I1107" t="s">
        <v>37</v>
      </c>
      <c r="J1107" s="10">
        <f>(C1107-VLOOKUP(H1107,Riders!$A$2:$E$7777,4,FALSE))/365</f>
        <v>26.764383561643836</v>
      </c>
      <c r="K1107">
        <v>18</v>
      </c>
      <c r="L1107">
        <v>2</v>
      </c>
      <c r="M1107">
        <v>10.756</v>
      </c>
      <c r="N1107" s="29">
        <f t="shared" si="17"/>
        <v>66.93938267013759</v>
      </c>
      <c r="O1107">
        <v>24.84</v>
      </c>
      <c r="P1107">
        <v>24.157</v>
      </c>
      <c r="Q1107">
        <v>28.483000000000001</v>
      </c>
      <c r="R1107">
        <v>2.1629999999999998</v>
      </c>
      <c r="S1107">
        <v>1</v>
      </c>
      <c r="T1107" t="s">
        <v>1162</v>
      </c>
    </row>
    <row r="1108" spans="1:20">
      <c r="A1108" t="s">
        <v>1144</v>
      </c>
      <c r="B1108">
        <v>2021</v>
      </c>
      <c r="C1108" s="9">
        <v>44412</v>
      </c>
      <c r="D1108" t="s">
        <v>189</v>
      </c>
      <c r="E1108" t="s">
        <v>1146</v>
      </c>
      <c r="F1108">
        <v>1</v>
      </c>
      <c r="G1108">
        <v>12</v>
      </c>
      <c r="H1108" t="s">
        <v>132</v>
      </c>
      <c r="I1108" t="s">
        <v>32</v>
      </c>
      <c r="J1108" s="10">
        <f>(C1108-VLOOKUP(H1108,Riders!$A$2:$E$7777,4,FALSE))/365</f>
        <v>21.802739726027397</v>
      </c>
      <c r="K1108">
        <v>14</v>
      </c>
      <c r="L1108">
        <v>1</v>
      </c>
      <c r="M1108">
        <v>10.228</v>
      </c>
      <c r="N1108" s="29">
        <f t="shared" si="17"/>
        <v>70.394994133750487</v>
      </c>
      <c r="O1108">
        <v>4.9039999999999999</v>
      </c>
      <c r="P1108">
        <v>9.3409999999999993</v>
      </c>
      <c r="Q1108">
        <v>19.010999999999999</v>
      </c>
      <c r="R1108">
        <v>4.835</v>
      </c>
      <c r="S1108">
        <v>2</v>
      </c>
      <c r="T1108" t="s">
        <v>1162</v>
      </c>
    </row>
    <row r="1109" spans="1:20">
      <c r="A1109" t="s">
        <v>1144</v>
      </c>
      <c r="B1109">
        <v>2021</v>
      </c>
      <c r="C1109" s="9">
        <v>44412</v>
      </c>
      <c r="D1109" t="s">
        <v>189</v>
      </c>
      <c r="E1109" t="s">
        <v>1146</v>
      </c>
      <c r="F1109">
        <v>1</v>
      </c>
      <c r="G1109">
        <v>12</v>
      </c>
      <c r="H1109" t="s">
        <v>95</v>
      </c>
      <c r="I1109" t="s">
        <v>28</v>
      </c>
      <c r="J1109" s="10">
        <f>(C1109-VLOOKUP(H1109,Riders!$A$2:$E$7777,4,FALSE))/365</f>
        <v>29.526027397260275</v>
      </c>
      <c r="K1109">
        <v>15</v>
      </c>
      <c r="L1109">
        <v>2</v>
      </c>
      <c r="M1109">
        <v>10.243</v>
      </c>
      <c r="N1109" s="29">
        <f t="shared" si="17"/>
        <v>70.291906667968362</v>
      </c>
      <c r="O1109">
        <v>9</v>
      </c>
      <c r="P1109">
        <v>3.5529999999999999</v>
      </c>
      <c r="Q1109">
        <v>16.315000000000001</v>
      </c>
      <c r="R1109">
        <v>6.3810000000000002</v>
      </c>
      <c r="S1109">
        <v>1</v>
      </c>
      <c r="T1109" t="s">
        <v>1162</v>
      </c>
    </row>
    <row r="1110" spans="1:20">
      <c r="A1110" t="s">
        <v>1144</v>
      </c>
      <c r="B1110">
        <v>2021</v>
      </c>
      <c r="C1110" s="9">
        <v>44412</v>
      </c>
      <c r="D1110" t="s">
        <v>189</v>
      </c>
      <c r="E1110" t="s">
        <v>1155</v>
      </c>
      <c r="F1110">
        <v>1</v>
      </c>
      <c r="G1110">
        <v>1</v>
      </c>
      <c r="H1110" t="s">
        <v>194</v>
      </c>
      <c r="I1110" t="s">
        <v>50</v>
      </c>
      <c r="J1110" s="10">
        <f>(C1110-VLOOKUP(H1110,Riders!$A$2:$E$7777,4,FALSE))/365</f>
        <v>33.602739726027394</v>
      </c>
      <c r="K1110">
        <v>10</v>
      </c>
      <c r="L1110">
        <v>1</v>
      </c>
      <c r="M1110">
        <v>10.055999999999999</v>
      </c>
      <c r="N1110" s="29">
        <f t="shared" si="17"/>
        <v>71.599045346062056</v>
      </c>
      <c r="O1110">
        <v>29.198</v>
      </c>
      <c r="P1110">
        <v>29.765000000000001</v>
      </c>
      <c r="Q1110">
        <v>33.871000000000002</v>
      </c>
      <c r="R1110">
        <v>2.0529999999999999</v>
      </c>
      <c r="S1110">
        <v>1</v>
      </c>
      <c r="T1110" t="s">
        <v>1162</v>
      </c>
    </row>
    <row r="1111" spans="1:20">
      <c r="A1111" t="s">
        <v>1144</v>
      </c>
      <c r="B1111">
        <v>2021</v>
      </c>
      <c r="C1111" s="9">
        <v>44412</v>
      </c>
      <c r="D1111" t="s">
        <v>189</v>
      </c>
      <c r="E1111" t="s">
        <v>1155</v>
      </c>
      <c r="F1111">
        <v>1</v>
      </c>
      <c r="G1111">
        <v>1</v>
      </c>
      <c r="H1111" t="s">
        <v>98</v>
      </c>
      <c r="I1111" t="s">
        <v>42</v>
      </c>
      <c r="J1111" s="10">
        <f>(C1111-VLOOKUP(H1111,Riders!$A$2:$E$7777,4,FALSE))/365</f>
        <v>22.783561643835615</v>
      </c>
      <c r="K1111">
        <v>20</v>
      </c>
      <c r="L1111">
        <v>2</v>
      </c>
      <c r="M1111">
        <v>10.26</v>
      </c>
      <c r="N1111" s="29">
        <f t="shared" si="17"/>
        <v>70.175438596491233</v>
      </c>
      <c r="O1111">
        <v>23.597999999999999</v>
      </c>
      <c r="P1111">
        <v>24.048999999999999</v>
      </c>
      <c r="Q1111">
        <v>27.905000000000001</v>
      </c>
      <c r="R1111">
        <v>1.9279999999999999</v>
      </c>
      <c r="S1111">
        <v>2</v>
      </c>
      <c r="T1111" t="s">
        <v>1162</v>
      </c>
    </row>
    <row r="1112" spans="1:20">
      <c r="A1112" t="s">
        <v>1144</v>
      </c>
      <c r="B1112">
        <v>2021</v>
      </c>
      <c r="C1112" s="9">
        <v>44412</v>
      </c>
      <c r="D1112" t="s">
        <v>189</v>
      </c>
      <c r="E1112" t="s">
        <v>1155</v>
      </c>
      <c r="F1112">
        <v>1</v>
      </c>
      <c r="G1112">
        <v>1</v>
      </c>
      <c r="H1112" t="s">
        <v>904</v>
      </c>
      <c r="I1112" t="s">
        <v>33</v>
      </c>
      <c r="J1112" s="10">
        <f>(C1112-VLOOKUP(H1112,Riders!$A$2:$E$7777,4,FALSE))/365</f>
        <v>30.476712328767125</v>
      </c>
      <c r="K1112">
        <v>24</v>
      </c>
      <c r="L1112">
        <v>3</v>
      </c>
      <c r="M1112">
        <v>10.604999999999899</v>
      </c>
      <c r="N1112" s="29">
        <f t="shared" si="17"/>
        <v>67.892503536068531</v>
      </c>
      <c r="O1112">
        <v>23.312999999999999</v>
      </c>
      <c r="P1112">
        <v>22.853000000000002</v>
      </c>
      <c r="Q1112">
        <v>26.619</v>
      </c>
      <c r="R1112">
        <v>1.883</v>
      </c>
      <c r="S1112">
        <v>3</v>
      </c>
      <c r="T1112" t="s">
        <v>1162</v>
      </c>
    </row>
    <row r="1113" spans="1:20">
      <c r="A1113" t="s">
        <v>1144</v>
      </c>
      <c r="B1113">
        <v>2021</v>
      </c>
      <c r="C1113" s="9">
        <v>44412</v>
      </c>
      <c r="D1113" t="s">
        <v>189</v>
      </c>
      <c r="E1113" t="s">
        <v>1155</v>
      </c>
      <c r="F1113">
        <v>1</v>
      </c>
      <c r="G1113">
        <v>2</v>
      </c>
      <c r="H1113" t="s">
        <v>91</v>
      </c>
      <c r="I1113" t="s">
        <v>50</v>
      </c>
      <c r="J1113" s="10">
        <f>(C1113-VLOOKUP(H1113,Riders!$A$2:$E$7777,4,FALSE))/365</f>
        <v>25.706849315068492</v>
      </c>
      <c r="K1113">
        <v>12</v>
      </c>
      <c r="L1113">
        <v>1</v>
      </c>
      <c r="M1113">
        <v>9.6669999999999998</v>
      </c>
      <c r="N1113" s="29">
        <f t="shared" si="17"/>
        <v>74.480190338264194</v>
      </c>
      <c r="O1113">
        <v>18.312999999999999</v>
      </c>
      <c r="P1113">
        <v>21.446999999999999</v>
      </c>
      <c r="Q1113">
        <v>26.931000000000001</v>
      </c>
      <c r="R1113">
        <v>2.742</v>
      </c>
      <c r="S1113">
        <v>2</v>
      </c>
      <c r="T1113" t="s">
        <v>1162</v>
      </c>
    </row>
    <row r="1114" spans="1:20">
      <c r="A1114" t="s">
        <v>1144</v>
      </c>
      <c r="B1114">
        <v>2021</v>
      </c>
      <c r="C1114" s="9">
        <v>44412</v>
      </c>
      <c r="D1114" t="s">
        <v>189</v>
      </c>
      <c r="E1114" t="s">
        <v>1155</v>
      </c>
      <c r="F1114">
        <v>1</v>
      </c>
      <c r="G1114">
        <v>2</v>
      </c>
      <c r="H1114" t="s">
        <v>181</v>
      </c>
      <c r="I1114" t="s">
        <v>32</v>
      </c>
      <c r="J1114" s="10">
        <f>(C1114-VLOOKUP(H1114,Riders!$A$2:$E$7777,4,FALSE))/365</f>
        <v>30.106849315068494</v>
      </c>
      <c r="K1114">
        <v>19</v>
      </c>
      <c r="L1114">
        <v>2</v>
      </c>
      <c r="M1114">
        <v>10.286</v>
      </c>
      <c r="N1114" s="29">
        <f t="shared" si="17"/>
        <v>69.998055609566407</v>
      </c>
      <c r="O1114">
        <v>15.698</v>
      </c>
      <c r="P1114">
        <v>18.079000000000001</v>
      </c>
      <c r="Q1114">
        <v>22.773</v>
      </c>
      <c r="R1114">
        <v>2.347</v>
      </c>
      <c r="S1114">
        <v>3</v>
      </c>
      <c r="T1114" t="s">
        <v>1162</v>
      </c>
    </row>
    <row r="1115" spans="1:20">
      <c r="A1115" t="s">
        <v>1144</v>
      </c>
      <c r="B1115">
        <v>2021</v>
      </c>
      <c r="C1115" s="9">
        <v>44412</v>
      </c>
      <c r="D1115" t="s">
        <v>189</v>
      </c>
      <c r="E1115" t="s">
        <v>1155</v>
      </c>
      <c r="F1115">
        <v>1</v>
      </c>
      <c r="G1115">
        <v>2</v>
      </c>
      <c r="H1115" t="s">
        <v>200</v>
      </c>
      <c r="I1115" t="s">
        <v>44</v>
      </c>
      <c r="J1115" s="10">
        <f>(C1115-VLOOKUP(H1115,Riders!$A$2:$E$7777,4,FALSE))/365</f>
        <v>26.06027397260274</v>
      </c>
      <c r="K1115">
        <v>17</v>
      </c>
      <c r="L1115">
        <v>3</v>
      </c>
      <c r="M1115">
        <v>10.3349999999999</v>
      </c>
      <c r="N1115" s="29">
        <f t="shared" si="17"/>
        <v>69.666182873730719</v>
      </c>
      <c r="O1115">
        <v>33.204999999999998</v>
      </c>
      <c r="P1115">
        <v>32.615000000000002</v>
      </c>
      <c r="Q1115">
        <v>34.709000000000003</v>
      </c>
      <c r="R1115">
        <v>1.0469999999999999</v>
      </c>
      <c r="S1115">
        <v>1</v>
      </c>
      <c r="T1115" t="s">
        <v>1162</v>
      </c>
    </row>
    <row r="1116" spans="1:20">
      <c r="A1116" t="s">
        <v>1144</v>
      </c>
      <c r="B1116">
        <v>2021</v>
      </c>
      <c r="C1116" s="9">
        <v>44412</v>
      </c>
      <c r="D1116" t="s">
        <v>189</v>
      </c>
      <c r="E1116" t="s">
        <v>1155</v>
      </c>
      <c r="F1116">
        <v>1</v>
      </c>
      <c r="G1116">
        <v>3</v>
      </c>
      <c r="H1116" t="s">
        <v>106</v>
      </c>
      <c r="I1116" t="s">
        <v>107</v>
      </c>
      <c r="J1116" s="10">
        <f>(C1116-VLOOKUP(H1116,Riders!$A$2:$E$7777,4,FALSE))/365</f>
        <v>27.81095890410959</v>
      </c>
      <c r="K1116">
        <v>13</v>
      </c>
      <c r="L1116">
        <v>1</v>
      </c>
      <c r="M1116">
        <v>10.016</v>
      </c>
      <c r="N1116" s="29">
        <f t="shared" si="17"/>
        <v>71.884984025559106</v>
      </c>
      <c r="O1116">
        <v>26.015999999999998</v>
      </c>
      <c r="P1116">
        <v>26.829000000000001</v>
      </c>
      <c r="Q1116">
        <v>30.177</v>
      </c>
      <c r="R1116">
        <v>1.6739999999999999</v>
      </c>
      <c r="S1116">
        <v>2</v>
      </c>
      <c r="T1116" t="s">
        <v>1162</v>
      </c>
    </row>
    <row r="1117" spans="1:20">
      <c r="A1117" t="s">
        <v>1144</v>
      </c>
      <c r="B1117">
        <v>2021</v>
      </c>
      <c r="C1117" s="9">
        <v>44412</v>
      </c>
      <c r="D1117" t="s">
        <v>189</v>
      </c>
      <c r="E1117" t="s">
        <v>1155</v>
      </c>
      <c r="F1117">
        <v>1</v>
      </c>
      <c r="G1117">
        <v>3</v>
      </c>
      <c r="H1117" t="s">
        <v>199</v>
      </c>
      <c r="I1117" t="s">
        <v>37</v>
      </c>
      <c r="J1117" s="10">
        <f>(C1117-VLOOKUP(H1117,Riders!$A$2:$E$7777,4,FALSE))/365</f>
        <v>26.764383561643836</v>
      </c>
      <c r="K1117">
        <v>18</v>
      </c>
      <c r="L1117">
        <v>2</v>
      </c>
      <c r="M1117">
        <v>10.077999999999999</v>
      </c>
      <c r="N1117" s="29">
        <f t="shared" si="17"/>
        <v>71.442746576701737</v>
      </c>
      <c r="O1117">
        <v>24.157</v>
      </c>
      <c r="P1117">
        <v>24.777999999999999</v>
      </c>
      <c r="Q1117">
        <v>28.82</v>
      </c>
      <c r="R1117">
        <v>2.0209999999999999</v>
      </c>
      <c r="S1117">
        <v>3</v>
      </c>
      <c r="T1117" t="s">
        <v>1162</v>
      </c>
    </row>
    <row r="1118" spans="1:20">
      <c r="A1118" t="s">
        <v>1144</v>
      </c>
      <c r="B1118">
        <v>2021</v>
      </c>
      <c r="C1118" s="9">
        <v>44412</v>
      </c>
      <c r="D1118" t="s">
        <v>189</v>
      </c>
      <c r="E1118" t="s">
        <v>1155</v>
      </c>
      <c r="F1118">
        <v>1</v>
      </c>
      <c r="G1118">
        <v>3</v>
      </c>
      <c r="H1118" t="s">
        <v>240</v>
      </c>
      <c r="I1118" t="s">
        <v>100</v>
      </c>
      <c r="J1118" s="10">
        <f>(C1118-VLOOKUP(H1118,Riders!$A$2:$E$7777,4,FALSE))/365</f>
        <v>28.438356164383563</v>
      </c>
      <c r="K1118">
        <v>23</v>
      </c>
      <c r="L1118">
        <v>3</v>
      </c>
      <c r="M1118">
        <v>10.201000000000001</v>
      </c>
      <c r="N1118" s="29">
        <f t="shared" si="17"/>
        <v>70.581315557298296</v>
      </c>
      <c r="O1118">
        <v>29.207999999999998</v>
      </c>
      <c r="P1118">
        <v>28.405999999999999</v>
      </c>
      <c r="Q1118">
        <v>31.797999999999998</v>
      </c>
      <c r="R1118">
        <v>1.696</v>
      </c>
      <c r="S1118">
        <v>1</v>
      </c>
      <c r="T1118" t="s">
        <v>1162</v>
      </c>
    </row>
    <row r="1119" spans="1:20">
      <c r="A1119" t="s">
        <v>1144</v>
      </c>
      <c r="B1119">
        <v>2021</v>
      </c>
      <c r="C1119" s="9">
        <v>44412</v>
      </c>
      <c r="D1119" t="s">
        <v>189</v>
      </c>
      <c r="E1119" t="s">
        <v>1155</v>
      </c>
      <c r="F1119">
        <v>1</v>
      </c>
      <c r="G1119">
        <v>4</v>
      </c>
      <c r="H1119" t="s">
        <v>95</v>
      </c>
      <c r="I1119" t="s">
        <v>28</v>
      </c>
      <c r="J1119" s="10">
        <f>(C1119-VLOOKUP(H1119,Riders!$A$2:$E$7777,4,FALSE))/365</f>
        <v>29.526027397260275</v>
      </c>
      <c r="K1119">
        <v>15</v>
      </c>
      <c r="L1119">
        <v>1</v>
      </c>
      <c r="M1119">
        <v>10.029999999999999</v>
      </c>
      <c r="N1119" s="29">
        <f t="shared" si="17"/>
        <v>71.784646061814556</v>
      </c>
      <c r="O1119">
        <v>3.5529999999999999</v>
      </c>
      <c r="P1119">
        <v>18.239999999999998</v>
      </c>
      <c r="Q1119">
        <v>27.431999999999999</v>
      </c>
      <c r="R1119">
        <v>4.5960000000000001</v>
      </c>
      <c r="S1119">
        <v>3</v>
      </c>
      <c r="T1119" t="s">
        <v>1162</v>
      </c>
    </row>
    <row r="1120" spans="1:20">
      <c r="A1120" t="s">
        <v>1144</v>
      </c>
      <c r="B1120">
        <v>2021</v>
      </c>
      <c r="C1120" s="9">
        <v>44412</v>
      </c>
      <c r="D1120" t="s">
        <v>189</v>
      </c>
      <c r="E1120" t="s">
        <v>1155</v>
      </c>
      <c r="F1120">
        <v>1</v>
      </c>
      <c r="G1120">
        <v>4</v>
      </c>
      <c r="H1120" t="s">
        <v>94</v>
      </c>
      <c r="I1120" t="s">
        <v>26</v>
      </c>
      <c r="J1120" s="10">
        <f>(C1120-VLOOKUP(H1120,Riders!$A$2:$E$7777,4,FALSE))/365</f>
        <v>22.550684931506851</v>
      </c>
      <c r="K1120">
        <v>21</v>
      </c>
      <c r="L1120">
        <v>2</v>
      </c>
      <c r="M1120">
        <v>10.061999999999999</v>
      </c>
      <c r="N1120" s="29">
        <f t="shared" si="17"/>
        <v>71.556350626118075</v>
      </c>
      <c r="O1120">
        <v>29.158999999999999</v>
      </c>
      <c r="P1120">
        <v>28.626000000000001</v>
      </c>
      <c r="Q1120">
        <v>31.916</v>
      </c>
      <c r="R1120">
        <v>1.645</v>
      </c>
      <c r="S1120">
        <v>1</v>
      </c>
      <c r="T1120" t="s">
        <v>1162</v>
      </c>
    </row>
    <row r="1121" spans="1:20">
      <c r="A1121" t="s">
        <v>1144</v>
      </c>
      <c r="B1121">
        <v>2021</v>
      </c>
      <c r="C1121" s="9">
        <v>44412</v>
      </c>
      <c r="D1121" t="s">
        <v>189</v>
      </c>
      <c r="E1121" t="s">
        <v>1155</v>
      </c>
      <c r="F1121">
        <v>1</v>
      </c>
      <c r="G1121">
        <v>4</v>
      </c>
      <c r="H1121" t="s">
        <v>99</v>
      </c>
      <c r="I1121" t="s">
        <v>100</v>
      </c>
      <c r="J1121" s="10">
        <f>(C1121-VLOOKUP(H1121,Riders!$A$2:$E$7777,4,FALSE))/365</f>
        <v>22.315068493150687</v>
      </c>
      <c r="K1121">
        <v>22</v>
      </c>
      <c r="L1121">
        <v>3</v>
      </c>
      <c r="M1121">
        <v>10.450999999999899</v>
      </c>
      <c r="N1121" s="29">
        <f t="shared" si="17"/>
        <v>68.892928906325423</v>
      </c>
      <c r="O1121">
        <v>12.565999999999899</v>
      </c>
      <c r="P1121">
        <v>12.218</v>
      </c>
      <c r="Q1121">
        <v>20.45</v>
      </c>
      <c r="R1121">
        <v>4.1159999999999997</v>
      </c>
      <c r="S1121">
        <v>2</v>
      </c>
      <c r="T1121" t="s">
        <v>1162</v>
      </c>
    </row>
    <row r="1122" spans="1:20">
      <c r="A1122" t="s">
        <v>1144</v>
      </c>
      <c r="B1122">
        <v>2021</v>
      </c>
      <c r="C1122" s="9">
        <v>44412</v>
      </c>
      <c r="D1122" t="s">
        <v>189</v>
      </c>
      <c r="E1122" t="s">
        <v>533</v>
      </c>
      <c r="F1122">
        <v>1</v>
      </c>
      <c r="G1122">
        <v>1</v>
      </c>
      <c r="H1122" t="s">
        <v>21</v>
      </c>
      <c r="I1122" t="s">
        <v>22</v>
      </c>
      <c r="J1122" s="10">
        <f>(C1122-VLOOKUP(H1122,Riders!$A$2:$E$7777,4,FALSE))/365</f>
        <v>28.405479452054795</v>
      </c>
      <c r="K1122">
        <v>2</v>
      </c>
      <c r="L1122">
        <v>1</v>
      </c>
      <c r="M1122">
        <v>10.034000000000001</v>
      </c>
      <c r="N1122" s="29">
        <f t="shared" si="17"/>
        <v>71.756029499701015</v>
      </c>
      <c r="O1122">
        <v>36.54</v>
      </c>
      <c r="P1122">
        <v>36.573</v>
      </c>
      <c r="Q1122">
        <v>39.011000000000003</v>
      </c>
      <c r="R1122">
        <v>1.2190000000000001</v>
      </c>
      <c r="S1122">
        <v>1</v>
      </c>
      <c r="T1122" t="s">
        <v>1162</v>
      </c>
    </row>
    <row r="1123" spans="1:20">
      <c r="A1123" t="s">
        <v>1144</v>
      </c>
      <c r="B1123">
        <v>2021</v>
      </c>
      <c r="C1123" s="9">
        <v>44412</v>
      </c>
      <c r="D1123" t="s">
        <v>189</v>
      </c>
      <c r="E1123" t="s">
        <v>533</v>
      </c>
      <c r="F1123">
        <v>1</v>
      </c>
      <c r="G1123">
        <v>1</v>
      </c>
      <c r="H1123" t="s">
        <v>95</v>
      </c>
      <c r="I1123" t="s">
        <v>28</v>
      </c>
      <c r="J1123" s="10">
        <f>(C1123-VLOOKUP(H1123,Riders!$A$2:$E$7777,4,FALSE))/365</f>
        <v>29.526027397260275</v>
      </c>
      <c r="K1123">
        <v>15</v>
      </c>
      <c r="L1123">
        <v>2</v>
      </c>
      <c r="M1123">
        <v>10.145</v>
      </c>
      <c r="N1123" s="29">
        <f t="shared" si="17"/>
        <v>70.970921636274028</v>
      </c>
      <c r="O1123">
        <v>18.239999999999998</v>
      </c>
      <c r="P1123">
        <v>18.231000000000002</v>
      </c>
      <c r="Q1123">
        <v>26.997</v>
      </c>
      <c r="R1123">
        <v>4.383</v>
      </c>
      <c r="S1123">
        <v>2</v>
      </c>
      <c r="T1123" t="s">
        <v>1162</v>
      </c>
    </row>
    <row r="1124" spans="1:20">
      <c r="A1124" t="s">
        <v>1144</v>
      </c>
      <c r="B1124">
        <v>2021</v>
      </c>
      <c r="C1124" s="9">
        <v>44412</v>
      </c>
      <c r="D1124" t="s">
        <v>189</v>
      </c>
      <c r="E1124" t="s">
        <v>533</v>
      </c>
      <c r="F1124">
        <v>1</v>
      </c>
      <c r="G1124">
        <v>2</v>
      </c>
      <c r="H1124" t="s">
        <v>90</v>
      </c>
      <c r="I1124" t="s">
        <v>22</v>
      </c>
      <c r="J1124" s="10">
        <f>(C1124-VLOOKUP(H1124,Riders!$A$2:$E$7777,4,FALSE))/365</f>
        <v>24.408219178082192</v>
      </c>
      <c r="K1124">
        <v>1</v>
      </c>
      <c r="L1124">
        <v>1</v>
      </c>
      <c r="M1124">
        <v>9.766</v>
      </c>
      <c r="N1124" s="29">
        <f t="shared" si="17"/>
        <v>73.725168953512181</v>
      </c>
      <c r="O1124">
        <v>40.052999999999997</v>
      </c>
      <c r="P1124">
        <v>40.073999999999998</v>
      </c>
      <c r="Q1124">
        <v>42.613999999999997</v>
      </c>
      <c r="R1124">
        <v>1.27</v>
      </c>
      <c r="S1124">
        <v>1</v>
      </c>
      <c r="T1124" t="s">
        <v>1162</v>
      </c>
    </row>
    <row r="1125" spans="1:20">
      <c r="A1125" t="s">
        <v>1144</v>
      </c>
      <c r="B1125">
        <v>2021</v>
      </c>
      <c r="C1125" s="9">
        <v>44412</v>
      </c>
      <c r="D1125" t="s">
        <v>189</v>
      </c>
      <c r="E1125" t="s">
        <v>533</v>
      </c>
      <c r="F1125">
        <v>1</v>
      </c>
      <c r="G1125">
        <v>2</v>
      </c>
      <c r="H1125" t="s">
        <v>106</v>
      </c>
      <c r="I1125" t="s">
        <v>107</v>
      </c>
      <c r="J1125" s="10">
        <f>(C1125-VLOOKUP(H1125,Riders!$A$2:$E$7777,4,FALSE))/365</f>
        <v>27.81095890410959</v>
      </c>
      <c r="K1125">
        <v>13</v>
      </c>
      <c r="L1125">
        <v>2</v>
      </c>
      <c r="M1125">
        <v>10.025</v>
      </c>
      <c r="N1125" s="29">
        <f t="shared" si="17"/>
        <v>71.820448877805489</v>
      </c>
      <c r="O1125">
        <v>26.829000000000001</v>
      </c>
      <c r="P1125">
        <v>26.809000000000001</v>
      </c>
      <c r="Q1125">
        <v>30.145</v>
      </c>
      <c r="R1125">
        <v>1.6679999999999999</v>
      </c>
      <c r="S1125">
        <v>2</v>
      </c>
      <c r="T1125" t="s">
        <v>1162</v>
      </c>
    </row>
    <row r="1126" spans="1:20">
      <c r="A1126" t="s">
        <v>1144</v>
      </c>
      <c r="B1126">
        <v>2021</v>
      </c>
      <c r="C1126" s="9">
        <v>44412</v>
      </c>
      <c r="D1126" t="s">
        <v>189</v>
      </c>
      <c r="E1126" t="s">
        <v>533</v>
      </c>
      <c r="F1126">
        <v>1</v>
      </c>
      <c r="G1126">
        <v>3</v>
      </c>
      <c r="H1126" t="s">
        <v>110</v>
      </c>
      <c r="I1126" t="s">
        <v>111</v>
      </c>
      <c r="J1126" s="10">
        <f>(C1126-VLOOKUP(H1126,Riders!$A$2:$E$7777,4,FALSE))/365</f>
        <v>24.298630136986301</v>
      </c>
      <c r="K1126">
        <v>3</v>
      </c>
      <c r="L1126">
        <v>1</v>
      </c>
      <c r="M1126">
        <v>9.8840000000000003</v>
      </c>
      <c r="N1126" s="29">
        <f t="shared" si="17"/>
        <v>72.845002023472276</v>
      </c>
      <c r="O1126">
        <v>30.3919999999999</v>
      </c>
      <c r="P1126">
        <v>30.588000000000001</v>
      </c>
      <c r="Q1126">
        <v>34.136000000000003</v>
      </c>
      <c r="R1126">
        <v>1.774</v>
      </c>
      <c r="S1126">
        <v>1</v>
      </c>
      <c r="T1126" t="s">
        <v>1162</v>
      </c>
    </row>
    <row r="1127" spans="1:20">
      <c r="A1127" t="s">
        <v>1144</v>
      </c>
      <c r="B1127">
        <v>2021</v>
      </c>
      <c r="C1127" s="9">
        <v>44412</v>
      </c>
      <c r="D1127" t="s">
        <v>189</v>
      </c>
      <c r="E1127" t="s">
        <v>533</v>
      </c>
      <c r="F1127">
        <v>1</v>
      </c>
      <c r="G1127">
        <v>3</v>
      </c>
      <c r="H1127" t="s">
        <v>91</v>
      </c>
      <c r="I1127" t="s">
        <v>50</v>
      </c>
      <c r="J1127" s="10">
        <f>(C1127-VLOOKUP(H1127,Riders!$A$2:$E$7777,4,FALSE))/365</f>
        <v>25.706849315068492</v>
      </c>
      <c r="K1127">
        <v>12</v>
      </c>
      <c r="L1127">
        <v>2</v>
      </c>
      <c r="M1127">
        <v>10.016</v>
      </c>
      <c r="N1127" s="29">
        <f t="shared" si="17"/>
        <v>71.884984025559106</v>
      </c>
      <c r="O1127">
        <v>21.446999999999999</v>
      </c>
      <c r="P1127">
        <v>21.276999999999902</v>
      </c>
      <c r="Q1127">
        <v>26.582999999999998</v>
      </c>
      <c r="R1127">
        <v>2.653</v>
      </c>
      <c r="S1127">
        <v>2</v>
      </c>
      <c r="T1127" t="s">
        <v>1162</v>
      </c>
    </row>
    <row r="1128" spans="1:20">
      <c r="A1128" t="s">
        <v>1144</v>
      </c>
      <c r="B1128">
        <v>2021</v>
      </c>
      <c r="C1128" s="9">
        <v>44412</v>
      </c>
      <c r="D1128" t="s">
        <v>189</v>
      </c>
      <c r="E1128" t="s">
        <v>533</v>
      </c>
      <c r="F1128">
        <v>1</v>
      </c>
      <c r="G1128">
        <v>4</v>
      </c>
      <c r="H1128" t="s">
        <v>126</v>
      </c>
      <c r="I1128" t="s">
        <v>102</v>
      </c>
      <c r="J1128" s="10">
        <f>(C1128-VLOOKUP(H1128,Riders!$A$2:$E$7777,4,FALSE))/365</f>
        <v>22.87945205479452</v>
      </c>
      <c r="K1128">
        <v>6</v>
      </c>
      <c r="L1128">
        <v>1</v>
      </c>
      <c r="M1128">
        <v>9.798</v>
      </c>
      <c r="N1128" s="29">
        <f t="shared" si="17"/>
        <v>73.484384568279239</v>
      </c>
      <c r="O1128">
        <v>23.818000000000001</v>
      </c>
      <c r="P1128">
        <v>24.873999999999999</v>
      </c>
      <c r="Q1128">
        <v>28.64</v>
      </c>
      <c r="R1128">
        <v>1.883</v>
      </c>
      <c r="S1128">
        <v>2</v>
      </c>
      <c r="T1128" t="s">
        <v>1162</v>
      </c>
    </row>
    <row r="1129" spans="1:20">
      <c r="A1129" t="s">
        <v>1144</v>
      </c>
      <c r="B1129">
        <v>2021</v>
      </c>
      <c r="C1129" s="9">
        <v>44412</v>
      </c>
      <c r="D1129" t="s">
        <v>189</v>
      </c>
      <c r="E1129" t="s">
        <v>533</v>
      </c>
      <c r="F1129">
        <v>1</v>
      </c>
      <c r="G1129">
        <v>4</v>
      </c>
      <c r="H1129" t="s">
        <v>194</v>
      </c>
      <c r="I1129" t="s">
        <v>50</v>
      </c>
      <c r="J1129" s="10">
        <f>(C1129-VLOOKUP(H1129,Riders!$A$2:$E$7777,4,FALSE))/365</f>
        <v>33.602739726027394</v>
      </c>
      <c r="K1129">
        <v>10</v>
      </c>
      <c r="L1129">
        <v>2</v>
      </c>
      <c r="M1129">
        <v>9.8239999999999998</v>
      </c>
      <c r="N1129" s="29">
        <f t="shared" si="17"/>
        <v>73.289902280130292</v>
      </c>
      <c r="O1129">
        <v>29.765000000000001</v>
      </c>
      <c r="P1129">
        <v>28.917000000000002</v>
      </c>
      <c r="Q1129">
        <v>32.859000000000002</v>
      </c>
      <c r="R1129">
        <v>1.9710000000000001</v>
      </c>
      <c r="S1129">
        <v>1</v>
      </c>
      <c r="T1129" t="s">
        <v>1162</v>
      </c>
    </row>
    <row r="1130" spans="1:20">
      <c r="A1130" t="s">
        <v>1144</v>
      </c>
      <c r="B1130">
        <v>2021</v>
      </c>
      <c r="C1130" s="9">
        <v>44412</v>
      </c>
      <c r="D1130" t="s">
        <v>189</v>
      </c>
      <c r="E1130" t="s">
        <v>533</v>
      </c>
      <c r="F1130">
        <v>1</v>
      </c>
      <c r="G1130">
        <v>5</v>
      </c>
      <c r="H1130" t="s">
        <v>195</v>
      </c>
      <c r="I1130" t="s">
        <v>1145</v>
      </c>
      <c r="J1130" s="10">
        <f>(C1130-VLOOKUP(H1130,Riders!$A$2:$E$7777,4,FALSE))/365</f>
        <v>35.391780821917806</v>
      </c>
      <c r="K1130">
        <v>4</v>
      </c>
      <c r="L1130">
        <v>1</v>
      </c>
      <c r="M1130">
        <v>10.127000000000001</v>
      </c>
      <c r="N1130" s="29">
        <f t="shared" si="17"/>
        <v>71.097067245976092</v>
      </c>
      <c r="O1130">
        <v>26.497</v>
      </c>
      <c r="P1130">
        <v>26.628</v>
      </c>
      <c r="Q1130">
        <v>30.856000000000002</v>
      </c>
      <c r="R1130">
        <v>2.1139999999999999</v>
      </c>
      <c r="S1130">
        <v>1</v>
      </c>
      <c r="T1130" t="s">
        <v>1162</v>
      </c>
    </row>
    <row r="1131" spans="1:20">
      <c r="A1131" t="s">
        <v>1144</v>
      </c>
      <c r="B1131">
        <v>2021</v>
      </c>
      <c r="C1131" s="9">
        <v>44412</v>
      </c>
      <c r="D1131" t="s">
        <v>189</v>
      </c>
      <c r="E1131" t="s">
        <v>533</v>
      </c>
      <c r="F1131">
        <v>1</v>
      </c>
      <c r="G1131">
        <v>5</v>
      </c>
      <c r="H1131" t="s">
        <v>132</v>
      </c>
      <c r="I1131" t="s">
        <v>32</v>
      </c>
      <c r="J1131" s="10">
        <f>(C1131-VLOOKUP(H1131,Riders!$A$2:$E$7777,4,FALSE))/365</f>
        <v>21.802739726027397</v>
      </c>
      <c r="K1131">
        <v>14</v>
      </c>
      <c r="L1131">
        <v>2</v>
      </c>
      <c r="M1131">
        <v>10.234</v>
      </c>
      <c r="N1131" s="29">
        <f t="shared" si="17"/>
        <v>70.353722884502645</v>
      </c>
      <c r="O1131">
        <v>9.3409999999999993</v>
      </c>
      <c r="P1131">
        <v>9.327</v>
      </c>
      <c r="Q1131">
        <v>18.523</v>
      </c>
      <c r="R1131">
        <v>4.5979999999999999</v>
      </c>
      <c r="S1131">
        <v>2</v>
      </c>
      <c r="T1131" t="s">
        <v>1162</v>
      </c>
    </row>
    <row r="1132" spans="1:20">
      <c r="A1132" t="s">
        <v>1144</v>
      </c>
      <c r="B1132">
        <v>2021</v>
      </c>
      <c r="C1132" s="9">
        <v>44412</v>
      </c>
      <c r="D1132" t="s">
        <v>189</v>
      </c>
      <c r="E1132" t="s">
        <v>533</v>
      </c>
      <c r="F1132">
        <v>1</v>
      </c>
      <c r="G1132">
        <v>6</v>
      </c>
      <c r="H1132" t="s">
        <v>192</v>
      </c>
      <c r="I1132" t="s">
        <v>28</v>
      </c>
      <c r="J1132" s="10">
        <f>(C1132-VLOOKUP(H1132,Riders!$A$2:$E$7777,4,FALSE))/365</f>
        <v>34.131506849315066</v>
      </c>
      <c r="K1132">
        <v>5</v>
      </c>
      <c r="L1132">
        <v>1</v>
      </c>
      <c r="M1132">
        <v>10.247</v>
      </c>
      <c r="N1132" s="29">
        <f t="shared" si="17"/>
        <v>70.264467649068024</v>
      </c>
      <c r="O1132">
        <v>21.981999999999999</v>
      </c>
      <c r="P1132">
        <v>23.369</v>
      </c>
      <c r="Q1132">
        <v>29.541</v>
      </c>
      <c r="R1132">
        <v>3.0859999999999999</v>
      </c>
      <c r="S1132">
        <v>1</v>
      </c>
      <c r="T1132" t="s">
        <v>1162</v>
      </c>
    </row>
    <row r="1133" spans="1:20">
      <c r="A1133" t="s">
        <v>1144</v>
      </c>
      <c r="B1133">
        <v>2021</v>
      </c>
      <c r="C1133" s="9">
        <v>44412</v>
      </c>
      <c r="D1133" t="s">
        <v>189</v>
      </c>
      <c r="E1133" t="s">
        <v>533</v>
      </c>
      <c r="F1133">
        <v>1</v>
      </c>
      <c r="G1133">
        <v>6</v>
      </c>
      <c r="H1133" t="s">
        <v>43</v>
      </c>
      <c r="I1133" t="s">
        <v>44</v>
      </c>
      <c r="J1133" s="10">
        <f>(C1133-VLOOKUP(H1133,Riders!$A$2:$E$7777,4,FALSE))/365</f>
        <v>25.465753424657535</v>
      </c>
      <c r="K1133">
        <v>16</v>
      </c>
      <c r="L1133">
        <v>2</v>
      </c>
      <c r="M1133">
        <v>10.3959999999999</v>
      </c>
      <c r="N1133" s="29">
        <f t="shared" si="17"/>
        <v>69.257406694883315</v>
      </c>
      <c r="O1133">
        <v>18.134</v>
      </c>
      <c r="P1133">
        <v>16.696999999999999</v>
      </c>
      <c r="Q1133">
        <v>25.873000000000001</v>
      </c>
      <c r="R1133">
        <v>4.5880000000000001</v>
      </c>
      <c r="S1133">
        <v>2</v>
      </c>
      <c r="T1133" t="s">
        <v>1162</v>
      </c>
    </row>
    <row r="1134" spans="1:20">
      <c r="A1134" t="s">
        <v>1144</v>
      </c>
      <c r="B1134">
        <v>2021</v>
      </c>
      <c r="C1134" s="9">
        <v>44412</v>
      </c>
      <c r="D1134" t="s">
        <v>189</v>
      </c>
      <c r="E1134" t="s">
        <v>533</v>
      </c>
      <c r="F1134">
        <v>1</v>
      </c>
      <c r="G1134">
        <v>7</v>
      </c>
      <c r="H1134" t="s">
        <v>127</v>
      </c>
      <c r="I1134" t="s">
        <v>33</v>
      </c>
      <c r="J1134" s="10">
        <f>(C1134-VLOOKUP(H1134,Riders!$A$2:$E$7777,4,FALSE))/365</f>
        <v>30.073972602739726</v>
      </c>
      <c r="K1134">
        <v>11</v>
      </c>
      <c r="L1134">
        <v>1</v>
      </c>
      <c r="M1134">
        <v>9.8450000000000006</v>
      </c>
      <c r="N1134" s="29">
        <f t="shared" si="17"/>
        <v>73.133570340274247</v>
      </c>
      <c r="O1134">
        <v>29.382999999999999</v>
      </c>
      <c r="P1134">
        <v>29.911999999999999</v>
      </c>
      <c r="Q1134">
        <v>33.533999999999999</v>
      </c>
      <c r="R1134">
        <v>1.8109999999999999</v>
      </c>
      <c r="S1134">
        <v>1</v>
      </c>
      <c r="T1134" t="s">
        <v>1162</v>
      </c>
    </row>
    <row r="1135" spans="1:20">
      <c r="A1135" t="s">
        <v>1144</v>
      </c>
      <c r="B1135">
        <v>2021</v>
      </c>
      <c r="C1135" s="9">
        <v>44412</v>
      </c>
      <c r="D1135" t="s">
        <v>189</v>
      </c>
      <c r="E1135" t="s">
        <v>533</v>
      </c>
      <c r="F1135">
        <v>1</v>
      </c>
      <c r="G1135">
        <v>7</v>
      </c>
      <c r="H1135" t="s">
        <v>97</v>
      </c>
      <c r="I1135" t="s">
        <v>26</v>
      </c>
      <c r="J1135" s="10">
        <f>(C1135-VLOOKUP(H1135,Riders!$A$2:$E$7777,4,FALSE))/365</f>
        <v>24.312328767123287</v>
      </c>
      <c r="K1135">
        <v>7</v>
      </c>
      <c r="L1135">
        <v>2</v>
      </c>
      <c r="M1135">
        <v>9.8829999999999991</v>
      </c>
      <c r="N1135" s="29">
        <f t="shared" si="17"/>
        <v>72.852372761307308</v>
      </c>
      <c r="O1135">
        <v>28.913999999999898</v>
      </c>
      <c r="P1135">
        <v>28.622</v>
      </c>
      <c r="Q1135">
        <v>31.984000000000002</v>
      </c>
      <c r="R1135">
        <v>1.681</v>
      </c>
      <c r="S1135">
        <v>2</v>
      </c>
      <c r="T1135" t="s">
        <v>1162</v>
      </c>
    </row>
    <row r="1136" spans="1:20">
      <c r="A1136" t="s">
        <v>1144</v>
      </c>
      <c r="B1136">
        <v>2021</v>
      </c>
      <c r="C1136" s="9">
        <v>44412</v>
      </c>
      <c r="D1136" t="s">
        <v>189</v>
      </c>
      <c r="E1136" t="s">
        <v>533</v>
      </c>
      <c r="F1136">
        <v>1</v>
      </c>
      <c r="G1136">
        <v>8</v>
      </c>
      <c r="H1136" t="s">
        <v>190</v>
      </c>
      <c r="I1136" t="s">
        <v>111</v>
      </c>
      <c r="J1136" s="10">
        <f>(C1136-VLOOKUP(H1136,Riders!$A$2:$E$7777,4,FALSE))/365</f>
        <v>33.389041095890413</v>
      </c>
      <c r="K1136">
        <v>8</v>
      </c>
      <c r="L1136">
        <v>1</v>
      </c>
      <c r="M1136">
        <v>9.9160000000000004</v>
      </c>
      <c r="N1136" s="29">
        <f t="shared" si="17"/>
        <v>72.609923356192013</v>
      </c>
      <c r="O1136">
        <v>25.346</v>
      </c>
      <c r="P1136">
        <v>26.54</v>
      </c>
      <c r="Q1136">
        <v>31.302</v>
      </c>
      <c r="R1136">
        <v>2.3809999999999998</v>
      </c>
      <c r="S1136">
        <v>2</v>
      </c>
      <c r="T1136" t="s">
        <v>1162</v>
      </c>
    </row>
    <row r="1137" spans="1:20">
      <c r="A1137" t="s">
        <v>1144</v>
      </c>
      <c r="B1137">
        <v>2021</v>
      </c>
      <c r="C1137" s="9">
        <v>44412</v>
      </c>
      <c r="D1137" t="s">
        <v>189</v>
      </c>
      <c r="E1137" t="s">
        <v>533</v>
      </c>
      <c r="F1137">
        <v>1</v>
      </c>
      <c r="G1137">
        <v>8</v>
      </c>
      <c r="H1137" t="s">
        <v>193</v>
      </c>
      <c r="I1137" t="s">
        <v>30</v>
      </c>
      <c r="J1137" s="10">
        <f>(C1137-VLOOKUP(H1137,Riders!$A$2:$E$7777,4,FALSE))/365</f>
        <v>32.394520547945206</v>
      </c>
      <c r="K1137">
        <v>9</v>
      </c>
      <c r="L1137">
        <v>2</v>
      </c>
      <c r="M1137">
        <v>9.9369999999999994</v>
      </c>
      <c r="N1137" s="29">
        <f t="shared" si="17"/>
        <v>72.456475797524405</v>
      </c>
      <c r="O1137">
        <v>27.283999999999999</v>
      </c>
      <c r="P1137">
        <v>26.617999999999999</v>
      </c>
      <c r="Q1137">
        <v>31.204000000000001</v>
      </c>
      <c r="R1137">
        <v>2.2930000000000001</v>
      </c>
      <c r="S1137">
        <v>1</v>
      </c>
      <c r="T1137" t="s">
        <v>1162</v>
      </c>
    </row>
    <row r="1138" spans="1:20">
      <c r="A1138" t="s">
        <v>1144</v>
      </c>
      <c r="B1138">
        <v>2021</v>
      </c>
      <c r="C1138" s="9">
        <v>44412</v>
      </c>
      <c r="D1138" t="s">
        <v>189</v>
      </c>
      <c r="E1138" t="s">
        <v>1156</v>
      </c>
      <c r="F1138">
        <v>1</v>
      </c>
      <c r="G1138">
        <v>1</v>
      </c>
      <c r="H1138" t="s">
        <v>193</v>
      </c>
      <c r="I1138" t="s">
        <v>30</v>
      </c>
      <c r="J1138" s="10">
        <f>(C1138-VLOOKUP(H1138,Riders!$A$2:$E$7777,4,FALSE))/365</f>
        <v>32.394520547945206</v>
      </c>
      <c r="K1138">
        <v>9</v>
      </c>
      <c r="L1138">
        <v>1</v>
      </c>
      <c r="M1138">
        <v>10.323</v>
      </c>
      <c r="N1138" s="29">
        <f t="shared" si="17"/>
        <v>69.747166521360072</v>
      </c>
      <c r="O1138">
        <v>26.617999999999999</v>
      </c>
      <c r="P1138">
        <v>27.09</v>
      </c>
      <c r="Q1138">
        <v>31.57</v>
      </c>
      <c r="R1138">
        <v>2.2400000000000002</v>
      </c>
      <c r="S1138">
        <v>1</v>
      </c>
      <c r="T1138" t="s">
        <v>1162</v>
      </c>
    </row>
    <row r="1139" spans="1:20">
      <c r="A1139" t="s">
        <v>1144</v>
      </c>
      <c r="B1139">
        <v>2021</v>
      </c>
      <c r="C1139" s="9">
        <v>44412</v>
      </c>
      <c r="D1139" t="s">
        <v>189</v>
      </c>
      <c r="E1139" t="s">
        <v>1156</v>
      </c>
      <c r="F1139">
        <v>1</v>
      </c>
      <c r="G1139">
        <v>1</v>
      </c>
      <c r="H1139" t="s">
        <v>95</v>
      </c>
      <c r="I1139" t="s">
        <v>28</v>
      </c>
      <c r="J1139" s="10">
        <f>(C1139-VLOOKUP(H1139,Riders!$A$2:$E$7777,4,FALSE))/365</f>
        <v>29.526027397260275</v>
      </c>
      <c r="K1139">
        <v>15</v>
      </c>
      <c r="L1139">
        <v>2</v>
      </c>
      <c r="M1139">
        <v>10.499000000000001</v>
      </c>
      <c r="N1139" s="29">
        <f t="shared" si="17"/>
        <v>68.577959805695784</v>
      </c>
      <c r="O1139">
        <v>18.231000000000002</v>
      </c>
      <c r="P1139">
        <v>17.678999999999998</v>
      </c>
      <c r="Q1139">
        <v>25.661000000000001</v>
      </c>
      <c r="R1139">
        <v>3.9910000000000001</v>
      </c>
      <c r="S1139">
        <v>2</v>
      </c>
      <c r="T1139" t="s">
        <v>1162</v>
      </c>
    </row>
    <row r="1140" spans="1:20">
      <c r="A1140" t="s">
        <v>1144</v>
      </c>
      <c r="B1140">
        <v>2021</v>
      </c>
      <c r="C1140" s="9">
        <v>44412</v>
      </c>
      <c r="D1140" t="s">
        <v>189</v>
      </c>
      <c r="E1140" t="s">
        <v>1156</v>
      </c>
      <c r="F1140">
        <v>1</v>
      </c>
      <c r="G1140">
        <v>2</v>
      </c>
      <c r="H1140" t="s">
        <v>97</v>
      </c>
      <c r="I1140" t="s">
        <v>26</v>
      </c>
      <c r="J1140" s="10">
        <f>(C1140-VLOOKUP(H1140,Riders!$A$2:$E$7777,4,FALSE))/365</f>
        <v>24.312328767123287</v>
      </c>
      <c r="K1140">
        <v>7</v>
      </c>
      <c r="L1140">
        <v>1</v>
      </c>
      <c r="M1140">
        <v>9.9</v>
      </c>
      <c r="N1140" s="29">
        <f t="shared" si="17"/>
        <v>72.72727272727272</v>
      </c>
      <c r="O1140">
        <v>28.622</v>
      </c>
      <c r="P1140">
        <v>28.998000000000001</v>
      </c>
      <c r="Q1140">
        <v>32.292000000000002</v>
      </c>
      <c r="R1140">
        <v>1.647</v>
      </c>
      <c r="S1140">
        <v>1</v>
      </c>
      <c r="T1140" t="s">
        <v>1162</v>
      </c>
    </row>
    <row r="1141" spans="1:20">
      <c r="A1141" t="s">
        <v>1144</v>
      </c>
      <c r="B1141">
        <v>2021</v>
      </c>
      <c r="C1141" s="9">
        <v>44412</v>
      </c>
      <c r="D1141" t="s">
        <v>189</v>
      </c>
      <c r="E1141" t="s">
        <v>1156</v>
      </c>
      <c r="F1141">
        <v>1</v>
      </c>
      <c r="G1141">
        <v>2</v>
      </c>
      <c r="H1141" t="s">
        <v>106</v>
      </c>
      <c r="I1141" t="s">
        <v>107</v>
      </c>
      <c r="J1141" s="10">
        <f>(C1141-VLOOKUP(H1141,Riders!$A$2:$E$7777,4,FALSE))/365</f>
        <v>27.81095890410959</v>
      </c>
      <c r="K1141">
        <v>13</v>
      </c>
      <c r="L1141">
        <v>2</v>
      </c>
      <c r="M1141">
        <v>9.9849999999999994</v>
      </c>
      <c r="N1141" s="29">
        <f t="shared" si="17"/>
        <v>72.108162243365058</v>
      </c>
      <c r="O1141">
        <v>26.809000000000001</v>
      </c>
      <c r="P1141">
        <v>26.571999999999999</v>
      </c>
      <c r="Q1141">
        <v>29.841999999999999</v>
      </c>
      <c r="R1141">
        <v>1.635</v>
      </c>
      <c r="S1141">
        <v>2</v>
      </c>
      <c r="T1141" t="s">
        <v>1162</v>
      </c>
    </row>
    <row r="1142" spans="1:20">
      <c r="A1142" t="s">
        <v>1144</v>
      </c>
      <c r="B1142">
        <v>2021</v>
      </c>
      <c r="C1142" s="9">
        <v>44412</v>
      </c>
      <c r="D1142" t="s">
        <v>189</v>
      </c>
      <c r="E1142" t="s">
        <v>1156</v>
      </c>
      <c r="F1142">
        <v>1</v>
      </c>
      <c r="G1142">
        <v>3</v>
      </c>
      <c r="H1142" t="s">
        <v>91</v>
      </c>
      <c r="I1142" t="s">
        <v>50</v>
      </c>
      <c r="J1142" s="10">
        <f>(C1142-VLOOKUP(H1142,Riders!$A$2:$E$7777,4,FALSE))/365</f>
        <v>25.706849315068492</v>
      </c>
      <c r="K1142">
        <v>12</v>
      </c>
      <c r="L1142">
        <v>1</v>
      </c>
      <c r="M1142">
        <v>10.317</v>
      </c>
      <c r="N1142" s="29">
        <f t="shared" si="17"/>
        <v>69.787728990985755</v>
      </c>
      <c r="O1142">
        <v>21.276999999999902</v>
      </c>
      <c r="P1142">
        <v>22.178000000000001</v>
      </c>
      <c r="Q1142">
        <v>27.294</v>
      </c>
      <c r="R1142">
        <v>2.5579999999999998</v>
      </c>
      <c r="S1142">
        <v>1</v>
      </c>
      <c r="T1142" t="s">
        <v>1162</v>
      </c>
    </row>
    <row r="1143" spans="1:20">
      <c r="A1143" t="s">
        <v>1144</v>
      </c>
      <c r="B1143">
        <v>2021</v>
      </c>
      <c r="C1143" s="9">
        <v>44412</v>
      </c>
      <c r="D1143" t="s">
        <v>189</v>
      </c>
      <c r="E1143" t="s">
        <v>1156</v>
      </c>
      <c r="F1143">
        <v>1</v>
      </c>
      <c r="G1143">
        <v>3</v>
      </c>
      <c r="H1143" t="s">
        <v>43</v>
      </c>
      <c r="I1143" t="s">
        <v>44</v>
      </c>
      <c r="J1143" s="10">
        <f>(C1143-VLOOKUP(H1143,Riders!$A$2:$E$7777,4,FALSE))/365</f>
        <v>25.465753424657535</v>
      </c>
      <c r="K1143">
        <v>16</v>
      </c>
      <c r="L1143">
        <v>2</v>
      </c>
      <c r="M1143">
        <v>10.577</v>
      </c>
      <c r="N1143" s="29">
        <f t="shared" si="17"/>
        <v>68.072232201947628</v>
      </c>
      <c r="O1143">
        <v>16.696999999999999</v>
      </c>
      <c r="P1143">
        <v>15.609</v>
      </c>
      <c r="Q1143">
        <v>23.747</v>
      </c>
      <c r="R1143">
        <v>4.069</v>
      </c>
      <c r="S1143">
        <v>2</v>
      </c>
      <c r="T1143" t="s">
        <v>1162</v>
      </c>
    </row>
    <row r="1144" spans="1:20">
      <c r="A1144" t="s">
        <v>1144</v>
      </c>
      <c r="B1144">
        <v>2021</v>
      </c>
      <c r="C1144" s="9">
        <v>44412</v>
      </c>
      <c r="D1144" t="s">
        <v>189</v>
      </c>
      <c r="E1144" t="s">
        <v>1156</v>
      </c>
      <c r="F1144">
        <v>1</v>
      </c>
      <c r="G1144">
        <v>4</v>
      </c>
      <c r="H1144" t="s">
        <v>194</v>
      </c>
      <c r="I1144" t="s">
        <v>50</v>
      </c>
      <c r="J1144" s="10">
        <f>(C1144-VLOOKUP(H1144,Riders!$A$2:$E$7777,4,FALSE))/365</f>
        <v>33.602739726027394</v>
      </c>
      <c r="K1144">
        <v>10</v>
      </c>
      <c r="L1144">
        <v>1</v>
      </c>
      <c r="M1144">
        <v>10.131</v>
      </c>
      <c r="N1144" s="29">
        <f t="shared" si="17"/>
        <v>71.068996150429371</v>
      </c>
      <c r="O1144">
        <v>28.917000000000002</v>
      </c>
      <c r="P1144">
        <v>28.98</v>
      </c>
      <c r="Q1144">
        <v>32.904000000000003</v>
      </c>
      <c r="R1144">
        <v>1.962</v>
      </c>
      <c r="S1144">
        <v>1</v>
      </c>
      <c r="T1144" t="s">
        <v>1162</v>
      </c>
    </row>
    <row r="1145" spans="1:20">
      <c r="A1145" t="s">
        <v>1144</v>
      </c>
      <c r="B1145">
        <v>2021</v>
      </c>
      <c r="C1145" s="9">
        <v>44412</v>
      </c>
      <c r="D1145" t="s">
        <v>189</v>
      </c>
      <c r="E1145" t="s">
        <v>1156</v>
      </c>
      <c r="F1145">
        <v>1</v>
      </c>
      <c r="G1145">
        <v>4</v>
      </c>
      <c r="H1145" t="s">
        <v>132</v>
      </c>
      <c r="I1145" t="s">
        <v>32</v>
      </c>
      <c r="J1145" s="10">
        <f>(C1145-VLOOKUP(H1145,Riders!$A$2:$E$7777,4,FALSE))/365</f>
        <v>21.802739726027397</v>
      </c>
      <c r="K1145">
        <v>14</v>
      </c>
      <c r="L1145">
        <v>2</v>
      </c>
      <c r="M1145">
        <v>10.234999999999999</v>
      </c>
      <c r="N1145" s="29">
        <f t="shared" si="17"/>
        <v>70.346849047386428</v>
      </c>
      <c r="O1145">
        <v>9.327</v>
      </c>
      <c r="P1145">
        <v>9.3529999999999909</v>
      </c>
      <c r="Q1145">
        <v>18.280999999999999</v>
      </c>
      <c r="R1145">
        <v>4.4640000000000004</v>
      </c>
      <c r="S1145">
        <v>2</v>
      </c>
      <c r="T1145" t="s">
        <v>1162</v>
      </c>
    </row>
    <row r="1146" spans="1:20">
      <c r="A1146" t="s">
        <v>1144</v>
      </c>
      <c r="B1146">
        <v>2021</v>
      </c>
      <c r="C1146" s="9">
        <v>44412</v>
      </c>
      <c r="D1146" t="s">
        <v>189</v>
      </c>
      <c r="E1146" t="s">
        <v>536</v>
      </c>
      <c r="F1146">
        <v>1</v>
      </c>
      <c r="G1146">
        <v>1</v>
      </c>
      <c r="H1146" t="s">
        <v>21</v>
      </c>
      <c r="I1146" t="s">
        <v>22</v>
      </c>
      <c r="J1146" s="10">
        <f>(C1146-VLOOKUP(H1146,Riders!$A$2:$E$7777,4,FALSE))/365</f>
        <v>28.405479452054795</v>
      </c>
      <c r="K1146">
        <v>2</v>
      </c>
      <c r="L1146">
        <v>1</v>
      </c>
      <c r="M1146">
        <v>9.8309999999999995</v>
      </c>
      <c r="N1146" s="29">
        <f t="shared" si="17"/>
        <v>73.237717424473601</v>
      </c>
      <c r="O1146">
        <v>36.573</v>
      </c>
      <c r="P1146">
        <v>36.668999999999997</v>
      </c>
      <c r="Q1146">
        <v>39.093000000000004</v>
      </c>
      <c r="R1146">
        <v>1.212</v>
      </c>
      <c r="S1146">
        <v>1</v>
      </c>
      <c r="T1146" t="s">
        <v>1162</v>
      </c>
    </row>
    <row r="1147" spans="1:20">
      <c r="A1147" t="s">
        <v>1144</v>
      </c>
      <c r="B1147">
        <v>2021</v>
      </c>
      <c r="C1147" s="9">
        <v>44412</v>
      </c>
      <c r="D1147" t="s">
        <v>189</v>
      </c>
      <c r="E1147" t="s">
        <v>536</v>
      </c>
      <c r="F1147">
        <v>1</v>
      </c>
      <c r="G1147">
        <v>1</v>
      </c>
      <c r="H1147" t="s">
        <v>194</v>
      </c>
      <c r="I1147" t="s">
        <v>50</v>
      </c>
      <c r="J1147" s="10">
        <f>(C1147-VLOOKUP(H1147,Riders!$A$2:$E$7777,4,FALSE))/365</f>
        <v>33.602739726027394</v>
      </c>
      <c r="K1147">
        <v>10</v>
      </c>
      <c r="L1147">
        <v>2</v>
      </c>
      <c r="M1147">
        <v>9.8709999999999898</v>
      </c>
      <c r="N1147" s="29">
        <f t="shared" si="17"/>
        <v>72.940938101509545</v>
      </c>
      <c r="O1147">
        <v>28.98</v>
      </c>
      <c r="P1147">
        <v>28.844000000000001</v>
      </c>
      <c r="Q1147">
        <v>32.692</v>
      </c>
      <c r="R1147">
        <v>1.9239999999999999</v>
      </c>
      <c r="S1147">
        <v>2</v>
      </c>
      <c r="T1147" t="s">
        <v>1162</v>
      </c>
    </row>
    <row r="1148" spans="1:20">
      <c r="A1148" t="s">
        <v>1144</v>
      </c>
      <c r="B1148">
        <v>2021</v>
      </c>
      <c r="C1148" s="9">
        <v>44412</v>
      </c>
      <c r="D1148" t="s">
        <v>189</v>
      </c>
      <c r="E1148" t="s">
        <v>536</v>
      </c>
      <c r="F1148">
        <v>1</v>
      </c>
      <c r="G1148">
        <v>2</v>
      </c>
      <c r="H1148" t="s">
        <v>90</v>
      </c>
      <c r="I1148" t="s">
        <v>22</v>
      </c>
      <c r="J1148" s="10">
        <f>(C1148-VLOOKUP(H1148,Riders!$A$2:$E$7777,4,FALSE))/365</f>
        <v>24.408219178082192</v>
      </c>
      <c r="K1148">
        <v>1</v>
      </c>
      <c r="L1148">
        <v>1</v>
      </c>
      <c r="M1148">
        <v>9.6349999999999998</v>
      </c>
      <c r="N1148" s="29">
        <f t="shared" si="17"/>
        <v>74.727555786196163</v>
      </c>
      <c r="O1148">
        <v>40.073999999999998</v>
      </c>
      <c r="P1148">
        <v>40.08</v>
      </c>
      <c r="Q1148">
        <v>42.622</v>
      </c>
      <c r="R1148">
        <v>1.2709999999999999</v>
      </c>
      <c r="S1148">
        <v>1</v>
      </c>
      <c r="T1148" t="s">
        <v>1162</v>
      </c>
    </row>
    <row r="1149" spans="1:20">
      <c r="A1149" t="s">
        <v>1144</v>
      </c>
      <c r="B1149">
        <v>2021</v>
      </c>
      <c r="C1149" s="9">
        <v>44412</v>
      </c>
      <c r="D1149" t="s">
        <v>189</v>
      </c>
      <c r="E1149" t="s">
        <v>536</v>
      </c>
      <c r="F1149">
        <v>1</v>
      </c>
      <c r="G1149">
        <v>2</v>
      </c>
      <c r="H1149" t="s">
        <v>91</v>
      </c>
      <c r="I1149" t="s">
        <v>50</v>
      </c>
      <c r="J1149" s="10">
        <f>(C1149-VLOOKUP(H1149,Riders!$A$2:$E$7777,4,FALSE))/365</f>
        <v>25.706849315068492</v>
      </c>
      <c r="K1149">
        <v>12</v>
      </c>
      <c r="L1149">
        <v>2</v>
      </c>
      <c r="M1149">
        <v>10.084</v>
      </c>
      <c r="N1149" s="29">
        <f t="shared" si="17"/>
        <v>71.400238000793337</v>
      </c>
      <c r="O1149">
        <v>22.178000000000001</v>
      </c>
      <c r="P1149">
        <v>22.172000000000001</v>
      </c>
      <c r="Q1149">
        <v>27.26</v>
      </c>
      <c r="R1149">
        <v>2.544</v>
      </c>
      <c r="S1149">
        <v>2</v>
      </c>
      <c r="T1149" t="s">
        <v>1162</v>
      </c>
    </row>
    <row r="1150" spans="1:20">
      <c r="A1150" t="s">
        <v>1144</v>
      </c>
      <c r="B1150">
        <v>2021</v>
      </c>
      <c r="C1150" s="9">
        <v>44412</v>
      </c>
      <c r="D1150" t="s">
        <v>189</v>
      </c>
      <c r="E1150" t="s">
        <v>536</v>
      </c>
      <c r="F1150">
        <v>1</v>
      </c>
      <c r="G1150">
        <v>3</v>
      </c>
      <c r="H1150" t="s">
        <v>110</v>
      </c>
      <c r="I1150" t="s">
        <v>111</v>
      </c>
      <c r="J1150" s="10">
        <f>(C1150-VLOOKUP(H1150,Riders!$A$2:$E$7777,4,FALSE))/365</f>
        <v>24.298630136986301</v>
      </c>
      <c r="K1150">
        <v>3</v>
      </c>
      <c r="L1150">
        <v>1</v>
      </c>
      <c r="M1150">
        <v>9.9629999999999992</v>
      </c>
      <c r="N1150" s="29">
        <f t="shared" si="17"/>
        <v>72.267389340560072</v>
      </c>
      <c r="O1150">
        <v>30.588000000000001</v>
      </c>
      <c r="P1150">
        <v>31.01</v>
      </c>
      <c r="Q1150">
        <v>34.478000000000002</v>
      </c>
      <c r="R1150">
        <v>1.734</v>
      </c>
      <c r="S1150">
        <v>1</v>
      </c>
      <c r="T1150" t="s">
        <v>1162</v>
      </c>
    </row>
    <row r="1151" spans="1:20">
      <c r="A1151" t="s">
        <v>1144</v>
      </c>
      <c r="B1151">
        <v>2021</v>
      </c>
      <c r="C1151" s="9">
        <v>44412</v>
      </c>
      <c r="D1151" t="s">
        <v>189</v>
      </c>
      <c r="E1151" t="s">
        <v>536</v>
      </c>
      <c r="F1151">
        <v>1</v>
      </c>
      <c r="G1151">
        <v>3</v>
      </c>
      <c r="H1151" t="s">
        <v>97</v>
      </c>
      <c r="I1151" t="s">
        <v>26</v>
      </c>
      <c r="J1151" s="10">
        <f>(C1151-VLOOKUP(H1151,Riders!$A$2:$E$7777,4,FALSE))/365</f>
        <v>24.312328767123287</v>
      </c>
      <c r="K1151">
        <v>7</v>
      </c>
      <c r="L1151">
        <v>2</v>
      </c>
      <c r="M1151">
        <v>10.133999999999901</v>
      </c>
      <c r="N1151" s="29">
        <f t="shared" si="17"/>
        <v>71.047957371226275</v>
      </c>
      <c r="O1151">
        <v>28.998000000000001</v>
      </c>
      <c r="P1151">
        <v>28.765000000000001</v>
      </c>
      <c r="Q1151">
        <v>31.997</v>
      </c>
      <c r="R1151">
        <v>1.6160000000000001</v>
      </c>
      <c r="S1151">
        <v>2</v>
      </c>
      <c r="T1151" t="s">
        <v>1162</v>
      </c>
    </row>
    <row r="1152" spans="1:20">
      <c r="A1152" t="s">
        <v>1144</v>
      </c>
      <c r="B1152">
        <v>2021</v>
      </c>
      <c r="C1152" s="9">
        <v>44412</v>
      </c>
      <c r="D1152" t="s">
        <v>189</v>
      </c>
      <c r="E1152" t="s">
        <v>536</v>
      </c>
      <c r="F1152">
        <v>1</v>
      </c>
      <c r="G1152">
        <v>4</v>
      </c>
      <c r="H1152" t="s">
        <v>126</v>
      </c>
      <c r="I1152" t="s">
        <v>102</v>
      </c>
      <c r="J1152" s="10">
        <f>(C1152-VLOOKUP(H1152,Riders!$A$2:$E$7777,4,FALSE))/365</f>
        <v>22.87945205479452</v>
      </c>
      <c r="K1152">
        <v>6</v>
      </c>
      <c r="L1152">
        <v>1</v>
      </c>
      <c r="M1152">
        <v>10.090999999999999</v>
      </c>
      <c r="N1152" s="29">
        <f t="shared" si="17"/>
        <v>71.350708552175206</v>
      </c>
      <c r="O1152">
        <v>24.873999999999999</v>
      </c>
      <c r="P1152">
        <v>25.625</v>
      </c>
      <c r="Q1152">
        <v>29.279</v>
      </c>
      <c r="R1152">
        <v>1.827</v>
      </c>
      <c r="S1152">
        <v>2</v>
      </c>
      <c r="T1152" t="s">
        <v>1162</v>
      </c>
    </row>
    <row r="1153" spans="1:20">
      <c r="A1153" t="s">
        <v>1144</v>
      </c>
      <c r="B1153">
        <v>2021</v>
      </c>
      <c r="C1153" s="9">
        <v>44412</v>
      </c>
      <c r="D1153" t="s">
        <v>189</v>
      </c>
      <c r="E1153" t="s">
        <v>536</v>
      </c>
      <c r="F1153">
        <v>1</v>
      </c>
      <c r="G1153">
        <v>4</v>
      </c>
      <c r="H1153" t="s">
        <v>193</v>
      </c>
      <c r="I1153" t="s">
        <v>30</v>
      </c>
      <c r="J1153" s="10">
        <f>(C1153-VLOOKUP(H1153,Riders!$A$2:$E$7777,4,FALSE))/365</f>
        <v>32.394520547945206</v>
      </c>
      <c r="K1153">
        <v>9</v>
      </c>
      <c r="L1153">
        <v>2</v>
      </c>
      <c r="M1153">
        <v>10.548</v>
      </c>
      <c r="N1153" s="29">
        <f t="shared" si="17"/>
        <v>68.25938566552901</v>
      </c>
      <c r="O1153">
        <v>27.09</v>
      </c>
      <c r="P1153">
        <v>26.38</v>
      </c>
      <c r="Q1153">
        <v>30.666</v>
      </c>
      <c r="R1153">
        <v>2.1429999999999998</v>
      </c>
      <c r="S1153">
        <v>1</v>
      </c>
      <c r="T1153" t="s">
        <v>1162</v>
      </c>
    </row>
    <row r="1154" spans="1:20">
      <c r="A1154" t="s">
        <v>1144</v>
      </c>
      <c r="B1154">
        <v>2021</v>
      </c>
      <c r="C1154" s="9">
        <v>44412</v>
      </c>
      <c r="D1154" t="s">
        <v>189</v>
      </c>
      <c r="E1154" t="s">
        <v>536</v>
      </c>
      <c r="F1154">
        <v>1</v>
      </c>
      <c r="G1154">
        <v>5</v>
      </c>
      <c r="H1154" t="s">
        <v>195</v>
      </c>
      <c r="I1154" t="s">
        <v>1145</v>
      </c>
      <c r="J1154" s="10">
        <f>(C1154-VLOOKUP(H1154,Riders!$A$2:$E$7777,4,FALSE))/365</f>
        <v>35.391780821917806</v>
      </c>
      <c r="K1154">
        <v>4</v>
      </c>
      <c r="L1154">
        <v>1</v>
      </c>
      <c r="M1154">
        <v>9.8279999999999994</v>
      </c>
      <c r="N1154" s="29">
        <f t="shared" si="17"/>
        <v>73.26007326007327</v>
      </c>
      <c r="O1154">
        <v>26.628</v>
      </c>
      <c r="P1154">
        <v>27.381</v>
      </c>
      <c r="Q1154">
        <v>31.466999999999999</v>
      </c>
      <c r="R1154">
        <v>2.0430000000000001</v>
      </c>
      <c r="S1154">
        <v>1</v>
      </c>
      <c r="T1154" t="s">
        <v>1162</v>
      </c>
    </row>
    <row r="1155" spans="1:20">
      <c r="A1155" t="s">
        <v>1144</v>
      </c>
      <c r="B1155">
        <v>2021</v>
      </c>
      <c r="C1155" s="9">
        <v>44412</v>
      </c>
      <c r="D1155" t="s">
        <v>189</v>
      </c>
      <c r="E1155" t="s">
        <v>536</v>
      </c>
      <c r="F1155">
        <v>1</v>
      </c>
      <c r="G1155">
        <v>5</v>
      </c>
      <c r="H1155" t="s">
        <v>190</v>
      </c>
      <c r="I1155" t="s">
        <v>111</v>
      </c>
      <c r="J1155" s="10">
        <f>(C1155-VLOOKUP(H1155,Riders!$A$2:$E$7777,4,FALSE))/365</f>
        <v>33.389041095890413</v>
      </c>
      <c r="K1155">
        <v>8</v>
      </c>
      <c r="L1155">
        <v>2</v>
      </c>
      <c r="M1155">
        <v>9.9039999999999999</v>
      </c>
      <c r="N1155" s="29">
        <f t="shared" ref="N1155:N1218" si="18">IF(OR(M1155="REL",M1155="",M1155="DNS",M1155="DSQ"),"",3.6*200/M1155)</f>
        <v>72.697899838449118</v>
      </c>
      <c r="O1155">
        <v>26.54</v>
      </c>
      <c r="P1155">
        <v>25.97</v>
      </c>
      <c r="Q1155">
        <v>30.527999999999999</v>
      </c>
      <c r="R1155">
        <v>2.2789999999999999</v>
      </c>
      <c r="S1155">
        <v>2</v>
      </c>
      <c r="T1155" t="s">
        <v>1162</v>
      </c>
    </row>
    <row r="1156" spans="1:20">
      <c r="A1156" t="s">
        <v>1144</v>
      </c>
      <c r="B1156">
        <v>2021</v>
      </c>
      <c r="C1156" s="9">
        <v>44412</v>
      </c>
      <c r="D1156" t="s">
        <v>189</v>
      </c>
      <c r="E1156" t="s">
        <v>536</v>
      </c>
      <c r="F1156">
        <v>1</v>
      </c>
      <c r="G1156">
        <v>6</v>
      </c>
      <c r="H1156" t="s">
        <v>192</v>
      </c>
      <c r="I1156" t="s">
        <v>28</v>
      </c>
      <c r="J1156" s="10">
        <f>(C1156-VLOOKUP(H1156,Riders!$A$2:$E$7777,4,FALSE))/365</f>
        <v>34.131506849315066</v>
      </c>
      <c r="K1156">
        <v>5</v>
      </c>
      <c r="L1156">
        <v>1</v>
      </c>
      <c r="M1156">
        <v>10.355</v>
      </c>
      <c r="N1156" s="29">
        <f t="shared" si="18"/>
        <v>69.531627233220661</v>
      </c>
      <c r="O1156">
        <v>23.369</v>
      </c>
      <c r="P1156">
        <v>25.626999999999999</v>
      </c>
      <c r="Q1156">
        <v>31.311</v>
      </c>
      <c r="R1156">
        <v>2.8420000000000001</v>
      </c>
      <c r="S1156">
        <v>2</v>
      </c>
      <c r="T1156" t="s">
        <v>1162</v>
      </c>
    </row>
    <row r="1157" spans="1:20">
      <c r="A1157" t="s">
        <v>1144</v>
      </c>
      <c r="B1157">
        <v>2021</v>
      </c>
      <c r="C1157" s="9">
        <v>44412</v>
      </c>
      <c r="D1157" t="s">
        <v>189</v>
      </c>
      <c r="E1157" t="s">
        <v>536</v>
      </c>
      <c r="F1157">
        <v>1</v>
      </c>
      <c r="G1157">
        <v>6</v>
      </c>
      <c r="H1157" t="s">
        <v>127</v>
      </c>
      <c r="I1157" t="s">
        <v>33</v>
      </c>
      <c r="J1157" s="10">
        <f>(C1157-VLOOKUP(H1157,Riders!$A$2:$E$7777,4,FALSE))/365</f>
        <v>30.073972602739726</v>
      </c>
      <c r="K1157">
        <v>11</v>
      </c>
      <c r="L1157">
        <v>2</v>
      </c>
      <c r="M1157">
        <v>10.487</v>
      </c>
      <c r="N1157" s="29">
        <f t="shared" si="18"/>
        <v>68.656431772670928</v>
      </c>
      <c r="O1157">
        <v>29.911999999999999</v>
      </c>
      <c r="P1157">
        <v>29.393999999999998</v>
      </c>
      <c r="Q1157">
        <v>32.923999999999999</v>
      </c>
      <c r="R1157">
        <v>1.7649999999999999</v>
      </c>
      <c r="S1157">
        <v>1</v>
      </c>
      <c r="T1157" t="s">
        <v>1162</v>
      </c>
    </row>
    <row r="1158" spans="1:20">
      <c r="A1158" t="s">
        <v>1144</v>
      </c>
      <c r="B1158">
        <v>2021</v>
      </c>
      <c r="C1158" s="9">
        <v>44412</v>
      </c>
      <c r="D1158" t="s">
        <v>189</v>
      </c>
      <c r="E1158" t="s">
        <v>1157</v>
      </c>
      <c r="F1158">
        <v>1</v>
      </c>
      <c r="G1158">
        <v>1</v>
      </c>
      <c r="H1158" t="s">
        <v>190</v>
      </c>
      <c r="I1158" t="s">
        <v>111</v>
      </c>
      <c r="J1158" s="10">
        <f>(C1158-VLOOKUP(H1158,Riders!$A$2:$E$7777,4,FALSE))/365</f>
        <v>33.389041095890413</v>
      </c>
      <c r="K1158">
        <v>8</v>
      </c>
      <c r="L1158">
        <v>1</v>
      </c>
      <c r="M1158">
        <v>10.066000000000001</v>
      </c>
      <c r="N1158" s="29">
        <f t="shared" si="18"/>
        <v>71.52791575601033</v>
      </c>
      <c r="O1158">
        <v>25.97</v>
      </c>
      <c r="P1158">
        <v>27.423999999999999</v>
      </c>
      <c r="Q1158">
        <v>31.72</v>
      </c>
      <c r="R1158">
        <v>2.1480000000000001</v>
      </c>
      <c r="S1158">
        <v>3</v>
      </c>
      <c r="T1158" t="s">
        <v>1162</v>
      </c>
    </row>
    <row r="1159" spans="1:20">
      <c r="A1159" t="s">
        <v>1144</v>
      </c>
      <c r="B1159">
        <v>2021</v>
      </c>
      <c r="C1159" s="9">
        <v>44412</v>
      </c>
      <c r="D1159" t="s">
        <v>189</v>
      </c>
      <c r="E1159" t="s">
        <v>1157</v>
      </c>
      <c r="F1159">
        <v>1</v>
      </c>
      <c r="G1159">
        <v>1</v>
      </c>
      <c r="H1159" t="s">
        <v>194</v>
      </c>
      <c r="I1159" t="s">
        <v>50</v>
      </c>
      <c r="J1159" s="10">
        <f>(C1159-VLOOKUP(H1159,Riders!$A$2:$E$7777,4,FALSE))/365</f>
        <v>33.602739726027394</v>
      </c>
      <c r="K1159">
        <v>10</v>
      </c>
      <c r="L1159">
        <v>2</v>
      </c>
      <c r="M1159">
        <v>10.108000000000001</v>
      </c>
      <c r="N1159" s="29">
        <f t="shared" si="18"/>
        <v>71.230708349821924</v>
      </c>
      <c r="O1159">
        <v>28.844000000000001</v>
      </c>
      <c r="P1159">
        <v>28.834</v>
      </c>
      <c r="Q1159">
        <v>32.494</v>
      </c>
      <c r="R1159">
        <v>1.83</v>
      </c>
      <c r="S1159">
        <v>1</v>
      </c>
      <c r="T1159" t="s">
        <v>1162</v>
      </c>
    </row>
    <row r="1160" spans="1:20">
      <c r="A1160" t="s">
        <v>1144</v>
      </c>
      <c r="B1160">
        <v>2021</v>
      </c>
      <c r="C1160" s="9">
        <v>44412</v>
      </c>
      <c r="D1160" t="s">
        <v>189</v>
      </c>
      <c r="E1160" t="s">
        <v>1157</v>
      </c>
      <c r="F1160">
        <v>1</v>
      </c>
      <c r="G1160">
        <v>1</v>
      </c>
      <c r="H1160" t="s">
        <v>193</v>
      </c>
      <c r="I1160" t="s">
        <v>30</v>
      </c>
      <c r="J1160" s="10">
        <f>(C1160-VLOOKUP(H1160,Riders!$A$2:$E$7777,4,FALSE))/365</f>
        <v>32.394520547945206</v>
      </c>
      <c r="K1160">
        <v>9</v>
      </c>
      <c r="L1160">
        <v>3</v>
      </c>
      <c r="M1160">
        <v>10.391</v>
      </c>
      <c r="N1160" s="29">
        <f t="shared" si="18"/>
        <v>69.290732364546244</v>
      </c>
      <c r="O1160">
        <v>26.38</v>
      </c>
      <c r="P1160">
        <v>25.774000000000001</v>
      </c>
      <c r="Q1160">
        <v>29.858000000000001</v>
      </c>
      <c r="R1160">
        <v>2.0419999999999998</v>
      </c>
      <c r="S1160">
        <v>2</v>
      </c>
      <c r="T1160" t="s">
        <v>1162</v>
      </c>
    </row>
    <row r="1161" spans="1:20">
      <c r="A1161" t="s">
        <v>1144</v>
      </c>
      <c r="B1161">
        <v>2021</v>
      </c>
      <c r="C1161" s="9">
        <v>44412</v>
      </c>
      <c r="D1161" t="s">
        <v>189</v>
      </c>
      <c r="E1161" t="s">
        <v>1157</v>
      </c>
      <c r="F1161">
        <v>1</v>
      </c>
      <c r="G1161">
        <v>2</v>
      </c>
      <c r="H1161" t="s">
        <v>97</v>
      </c>
      <c r="I1161" t="s">
        <v>26</v>
      </c>
      <c r="J1161" s="10">
        <f>(C1161-VLOOKUP(H1161,Riders!$A$2:$E$7777,4,FALSE))/365</f>
        <v>24.312328767123287</v>
      </c>
      <c r="K1161">
        <v>7</v>
      </c>
      <c r="L1161">
        <v>1</v>
      </c>
      <c r="M1161">
        <v>10.169</v>
      </c>
      <c r="N1161" s="29">
        <f t="shared" si="18"/>
        <v>70.803422165404655</v>
      </c>
      <c r="O1161">
        <v>28.765000000000001</v>
      </c>
      <c r="P1161">
        <v>29.3429999999999</v>
      </c>
      <c r="Q1161">
        <v>32.488999999999997</v>
      </c>
      <c r="R1161">
        <v>1.573</v>
      </c>
      <c r="S1161">
        <v>2</v>
      </c>
      <c r="T1161" t="s">
        <v>1162</v>
      </c>
    </row>
    <row r="1162" spans="1:20">
      <c r="A1162" t="s">
        <v>1144</v>
      </c>
      <c r="B1162">
        <v>2021</v>
      </c>
      <c r="C1162" s="9">
        <v>44412</v>
      </c>
      <c r="D1162" t="s">
        <v>189</v>
      </c>
      <c r="E1162" t="s">
        <v>1157</v>
      </c>
      <c r="F1162">
        <v>1</v>
      </c>
      <c r="G1162">
        <v>2</v>
      </c>
      <c r="H1162" t="s">
        <v>127</v>
      </c>
      <c r="I1162" t="s">
        <v>33</v>
      </c>
      <c r="J1162" s="10">
        <f>(C1162-VLOOKUP(H1162,Riders!$A$2:$E$7777,4,FALSE))/365</f>
        <v>30.073972602739726</v>
      </c>
      <c r="K1162">
        <v>11</v>
      </c>
      <c r="L1162">
        <v>2</v>
      </c>
      <c r="M1162">
        <v>10.27</v>
      </c>
      <c r="N1162" s="29">
        <f t="shared" si="18"/>
        <v>70.107108081791623</v>
      </c>
      <c r="O1162">
        <v>29.393999999999998</v>
      </c>
      <c r="P1162">
        <v>29.257999999999999</v>
      </c>
      <c r="Q1162">
        <v>32.654000000000003</v>
      </c>
      <c r="R1162">
        <v>1.698</v>
      </c>
      <c r="S1162">
        <v>1</v>
      </c>
      <c r="T1162" t="s">
        <v>1162</v>
      </c>
    </row>
    <row r="1163" spans="1:20">
      <c r="A1163" t="s">
        <v>1144</v>
      </c>
      <c r="B1163">
        <v>2021</v>
      </c>
      <c r="C1163" s="9">
        <v>44412</v>
      </c>
      <c r="D1163" t="s">
        <v>189</v>
      </c>
      <c r="E1163" t="s">
        <v>1157</v>
      </c>
      <c r="F1163">
        <v>1</v>
      </c>
      <c r="G1163">
        <v>2</v>
      </c>
      <c r="H1163" t="s">
        <v>91</v>
      </c>
      <c r="I1163" t="s">
        <v>50</v>
      </c>
      <c r="J1163" s="10">
        <f>(C1163-VLOOKUP(H1163,Riders!$A$2:$E$7777,4,FALSE))/365</f>
        <v>25.706849315068492</v>
      </c>
      <c r="K1163">
        <v>12</v>
      </c>
      <c r="L1163">
        <v>3</v>
      </c>
      <c r="M1163">
        <v>10.302</v>
      </c>
      <c r="N1163" s="29">
        <f t="shared" si="18"/>
        <v>69.889341875364011</v>
      </c>
      <c r="O1163">
        <v>22.172000000000001</v>
      </c>
      <c r="P1163">
        <v>21.774000000000001</v>
      </c>
      <c r="Q1163">
        <v>26.603999999999999</v>
      </c>
      <c r="R1163">
        <v>2.415</v>
      </c>
      <c r="S1163">
        <v>3</v>
      </c>
      <c r="T1163" t="s">
        <v>1162</v>
      </c>
    </row>
    <row r="1164" spans="1:20">
      <c r="A1164" t="s">
        <v>1144</v>
      </c>
      <c r="B1164">
        <v>2021</v>
      </c>
      <c r="C1164" s="9">
        <v>44412</v>
      </c>
      <c r="D1164" t="s">
        <v>189</v>
      </c>
      <c r="E1164" t="s">
        <v>537</v>
      </c>
      <c r="F1164">
        <v>1</v>
      </c>
      <c r="G1164">
        <v>1</v>
      </c>
      <c r="H1164" t="s">
        <v>21</v>
      </c>
      <c r="I1164" t="s">
        <v>22</v>
      </c>
      <c r="J1164" s="10">
        <f>(C1164-VLOOKUP(H1164,Riders!$A$2:$E$7777,4,FALSE))/365</f>
        <v>28.405479452054795</v>
      </c>
      <c r="K1164">
        <v>2</v>
      </c>
      <c r="L1164">
        <v>1</v>
      </c>
      <c r="M1164">
        <v>10.204000000000001</v>
      </c>
      <c r="N1164" s="29">
        <f t="shared" si="18"/>
        <v>70.560564484515865</v>
      </c>
      <c r="O1164">
        <v>36.668999999999997</v>
      </c>
      <c r="P1164">
        <v>36.753999999999998</v>
      </c>
      <c r="Q1164">
        <v>39.165999999999997</v>
      </c>
      <c r="R1164">
        <v>1.206</v>
      </c>
      <c r="S1164">
        <v>1</v>
      </c>
      <c r="T1164" t="s">
        <v>1162</v>
      </c>
    </row>
    <row r="1165" spans="1:20">
      <c r="A1165" t="s">
        <v>1144</v>
      </c>
      <c r="B1165">
        <v>2021</v>
      </c>
      <c r="C1165" s="9">
        <v>44412</v>
      </c>
      <c r="D1165" t="s">
        <v>189</v>
      </c>
      <c r="E1165" t="s">
        <v>537</v>
      </c>
      <c r="F1165">
        <v>1</v>
      </c>
      <c r="G1165">
        <v>1</v>
      </c>
      <c r="H1165" t="s">
        <v>97</v>
      </c>
      <c r="I1165" t="s">
        <v>26</v>
      </c>
      <c r="J1165" s="10">
        <f>(C1165-VLOOKUP(H1165,Riders!$A$2:$E$7777,4,FALSE))/365</f>
        <v>24.312328767123287</v>
      </c>
      <c r="K1165">
        <v>7</v>
      </c>
      <c r="L1165">
        <v>2</v>
      </c>
      <c r="M1165">
        <v>12.644</v>
      </c>
      <c r="N1165" s="29">
        <f t="shared" si="18"/>
        <v>56.944005061689339</v>
      </c>
      <c r="O1165">
        <v>29.3429999999999</v>
      </c>
      <c r="P1165">
        <v>29.253999999999898</v>
      </c>
      <c r="Q1165">
        <v>32.366</v>
      </c>
      <c r="R1165">
        <v>1.556</v>
      </c>
      <c r="S1165">
        <v>2</v>
      </c>
      <c r="T1165" t="s">
        <v>1162</v>
      </c>
    </row>
    <row r="1166" spans="1:20">
      <c r="A1166" t="s">
        <v>1144</v>
      </c>
      <c r="B1166">
        <v>2021</v>
      </c>
      <c r="C1166" s="9">
        <v>44412</v>
      </c>
      <c r="D1166" t="s">
        <v>189</v>
      </c>
      <c r="E1166" t="s">
        <v>537</v>
      </c>
      <c r="F1166">
        <v>1</v>
      </c>
      <c r="G1166">
        <v>2</v>
      </c>
      <c r="H1166" t="s">
        <v>90</v>
      </c>
      <c r="I1166" t="s">
        <v>22</v>
      </c>
      <c r="J1166" s="10">
        <f>(C1166-VLOOKUP(H1166,Riders!$A$2:$E$7777,4,FALSE))/365</f>
        <v>24.408219178082192</v>
      </c>
      <c r="K1166">
        <v>1</v>
      </c>
      <c r="L1166">
        <v>1</v>
      </c>
      <c r="M1166">
        <v>10.243</v>
      </c>
      <c r="N1166" s="29">
        <f t="shared" si="18"/>
        <v>70.291906667968362</v>
      </c>
      <c r="O1166">
        <v>40.08</v>
      </c>
      <c r="P1166">
        <v>40.113999999999997</v>
      </c>
      <c r="Q1166">
        <v>42.652000000000001</v>
      </c>
      <c r="R1166">
        <v>1.2689999999999999</v>
      </c>
      <c r="S1166">
        <v>1</v>
      </c>
      <c r="T1166" t="s">
        <v>1162</v>
      </c>
    </row>
    <row r="1167" spans="1:20">
      <c r="A1167" t="s">
        <v>1144</v>
      </c>
      <c r="B1167">
        <v>2021</v>
      </c>
      <c r="C1167" s="9">
        <v>44412</v>
      </c>
      <c r="D1167" t="s">
        <v>189</v>
      </c>
      <c r="E1167" t="s">
        <v>537</v>
      </c>
      <c r="F1167">
        <v>1</v>
      </c>
      <c r="G1167">
        <v>2</v>
      </c>
      <c r="H1167" t="s">
        <v>190</v>
      </c>
      <c r="I1167" t="s">
        <v>111</v>
      </c>
      <c r="J1167" s="10">
        <f>(C1167-VLOOKUP(H1167,Riders!$A$2:$E$7777,4,FALSE))/365</f>
        <v>33.389041095890413</v>
      </c>
      <c r="K1167">
        <v>8</v>
      </c>
      <c r="L1167">
        <v>2</v>
      </c>
      <c r="M1167">
        <v>10.29</v>
      </c>
      <c r="N1167" s="29">
        <f t="shared" si="18"/>
        <v>69.970845481049565</v>
      </c>
      <c r="O1167">
        <v>27.423999999999999</v>
      </c>
      <c r="P1167">
        <v>27.382999999999999</v>
      </c>
      <c r="Q1167">
        <v>31.632999999999999</v>
      </c>
      <c r="R1167">
        <v>2.125</v>
      </c>
      <c r="S1167">
        <v>2</v>
      </c>
      <c r="T1167" t="s">
        <v>1162</v>
      </c>
    </row>
    <row r="1168" spans="1:20">
      <c r="A1168" t="s">
        <v>1144</v>
      </c>
      <c r="B1168">
        <v>2021</v>
      </c>
      <c r="C1168" s="9">
        <v>44412</v>
      </c>
      <c r="D1168" t="s">
        <v>189</v>
      </c>
      <c r="E1168" t="s">
        <v>537</v>
      </c>
      <c r="F1168">
        <v>1</v>
      </c>
      <c r="G1168">
        <v>3</v>
      </c>
      <c r="H1168" t="s">
        <v>110</v>
      </c>
      <c r="I1168" t="s">
        <v>111</v>
      </c>
      <c r="J1168" s="10">
        <f>(C1168-VLOOKUP(H1168,Riders!$A$2:$E$7777,4,FALSE))/365</f>
        <v>24.298630136986301</v>
      </c>
      <c r="K1168">
        <v>3</v>
      </c>
      <c r="L1168">
        <v>1</v>
      </c>
      <c r="M1168">
        <v>9.68</v>
      </c>
      <c r="N1168" s="29">
        <f t="shared" si="18"/>
        <v>74.380165289256198</v>
      </c>
      <c r="O1168">
        <v>31.01</v>
      </c>
      <c r="P1168">
        <v>31.388999999999999</v>
      </c>
      <c r="Q1168">
        <v>34.773000000000003</v>
      </c>
      <c r="R1168">
        <v>1.6919999999999999</v>
      </c>
      <c r="S1168">
        <v>1</v>
      </c>
      <c r="T1168" t="s">
        <v>1162</v>
      </c>
    </row>
    <row r="1169" spans="1:20">
      <c r="A1169" t="s">
        <v>1144</v>
      </c>
      <c r="B1169">
        <v>2021</v>
      </c>
      <c r="C1169" s="9">
        <v>44412</v>
      </c>
      <c r="D1169" t="s">
        <v>189</v>
      </c>
      <c r="E1169" t="s">
        <v>537</v>
      </c>
      <c r="F1169">
        <v>1</v>
      </c>
      <c r="G1169">
        <v>3</v>
      </c>
      <c r="H1169" t="s">
        <v>192</v>
      </c>
      <c r="I1169" t="s">
        <v>28</v>
      </c>
      <c r="J1169" s="10">
        <f>(C1169-VLOOKUP(H1169,Riders!$A$2:$E$7777,4,FALSE))/365</f>
        <v>34.131506849315066</v>
      </c>
      <c r="K1169">
        <v>5</v>
      </c>
      <c r="L1169">
        <v>2</v>
      </c>
      <c r="M1169">
        <v>12.186999999999999</v>
      </c>
      <c r="N1169" s="29">
        <f t="shared" si="18"/>
        <v>59.079346844998774</v>
      </c>
      <c r="O1169">
        <v>25.626999999999999</v>
      </c>
      <c r="P1169">
        <v>25.887</v>
      </c>
      <c r="Q1169">
        <v>30.972999999999999</v>
      </c>
      <c r="R1169">
        <v>2.5430000000000001</v>
      </c>
      <c r="S1169">
        <v>2</v>
      </c>
      <c r="T1169" t="s">
        <v>1162</v>
      </c>
    </row>
    <row r="1170" spans="1:20">
      <c r="A1170" t="s">
        <v>1144</v>
      </c>
      <c r="B1170">
        <v>2021</v>
      </c>
      <c r="C1170" s="9">
        <v>44412</v>
      </c>
      <c r="D1170" t="s">
        <v>189</v>
      </c>
      <c r="E1170" t="s">
        <v>537</v>
      </c>
      <c r="F1170">
        <v>1</v>
      </c>
      <c r="G1170">
        <v>4</v>
      </c>
      <c r="H1170" t="s">
        <v>195</v>
      </c>
      <c r="I1170" t="s">
        <v>1145</v>
      </c>
      <c r="J1170" s="10">
        <f>(C1170-VLOOKUP(H1170,Riders!$A$2:$E$7777,4,FALSE))/365</f>
        <v>35.391780821917806</v>
      </c>
      <c r="K1170">
        <v>4</v>
      </c>
      <c r="L1170">
        <v>2</v>
      </c>
      <c r="M1170">
        <v>9.9429999999999996</v>
      </c>
      <c r="N1170" s="29">
        <f t="shared" si="18"/>
        <v>72.412752690334912</v>
      </c>
      <c r="O1170">
        <v>27.381</v>
      </c>
      <c r="P1170">
        <v>27.372</v>
      </c>
      <c r="Q1170">
        <v>31.231999999999999</v>
      </c>
      <c r="R1170">
        <v>1.93</v>
      </c>
      <c r="S1170">
        <v>1</v>
      </c>
      <c r="T1170" t="s">
        <v>1162</v>
      </c>
    </row>
    <row r="1171" spans="1:20">
      <c r="A1171" t="s">
        <v>1144</v>
      </c>
      <c r="B1171">
        <v>2021</v>
      </c>
      <c r="C1171" s="9">
        <v>44412</v>
      </c>
      <c r="D1171" t="s">
        <v>189</v>
      </c>
      <c r="E1171" t="s">
        <v>537</v>
      </c>
      <c r="F1171">
        <v>1</v>
      </c>
      <c r="G1171">
        <v>4</v>
      </c>
      <c r="H1171" t="s">
        <v>126</v>
      </c>
      <c r="I1171" t="s">
        <v>102</v>
      </c>
      <c r="J1171" s="10">
        <f>(C1171-VLOOKUP(H1171,Riders!$A$2:$E$7777,4,FALSE))/365</f>
        <v>22.87945205479452</v>
      </c>
      <c r="K1171">
        <v>6</v>
      </c>
      <c r="L1171">
        <v>1</v>
      </c>
      <c r="M1171">
        <v>9.6479999999999997</v>
      </c>
      <c r="N1171" s="29">
        <f t="shared" si="18"/>
        <v>74.626865671641795</v>
      </c>
      <c r="O1171">
        <v>25.625</v>
      </c>
      <c r="P1171">
        <v>26.826999999999899</v>
      </c>
      <c r="Q1171">
        <v>30.298999999999999</v>
      </c>
      <c r="R1171">
        <v>1.736</v>
      </c>
      <c r="S1171">
        <v>1</v>
      </c>
      <c r="T1171" t="s">
        <v>1162</v>
      </c>
    </row>
    <row r="1172" spans="1:20">
      <c r="A1172" t="s">
        <v>1144</v>
      </c>
      <c r="B1172">
        <v>2021</v>
      </c>
      <c r="C1172" s="9">
        <v>44412</v>
      </c>
      <c r="D1172" t="s">
        <v>189</v>
      </c>
      <c r="E1172" t="s">
        <v>537</v>
      </c>
      <c r="F1172">
        <v>2</v>
      </c>
      <c r="G1172">
        <v>1</v>
      </c>
      <c r="H1172" t="s">
        <v>21</v>
      </c>
      <c r="I1172" t="s">
        <v>22</v>
      </c>
      <c r="J1172" s="10">
        <f>(C1172-VLOOKUP(H1172,Riders!$A$2:$E$7777,4,FALSE))/365</f>
        <v>28.405479452054795</v>
      </c>
      <c r="K1172">
        <v>2</v>
      </c>
      <c r="L1172">
        <v>1</v>
      </c>
      <c r="M1172">
        <v>9.9019999999999992</v>
      </c>
      <c r="N1172" s="29">
        <f t="shared" si="18"/>
        <v>72.712583316501721</v>
      </c>
      <c r="O1172">
        <v>36.753999999999998</v>
      </c>
      <c r="P1172">
        <v>36.529000000000003</v>
      </c>
      <c r="Q1172">
        <v>38.893000000000001</v>
      </c>
      <c r="R1172">
        <v>1.1819999999999999</v>
      </c>
      <c r="S1172">
        <v>1</v>
      </c>
      <c r="T1172" t="s">
        <v>1162</v>
      </c>
    </row>
    <row r="1173" spans="1:20">
      <c r="A1173" t="s">
        <v>1144</v>
      </c>
      <c r="B1173">
        <v>2021</v>
      </c>
      <c r="C1173" s="9">
        <v>44412</v>
      </c>
      <c r="D1173" t="s">
        <v>189</v>
      </c>
      <c r="E1173" t="s">
        <v>537</v>
      </c>
      <c r="F1173">
        <v>2</v>
      </c>
      <c r="G1173">
        <v>1</v>
      </c>
      <c r="H1173" t="s">
        <v>97</v>
      </c>
      <c r="I1173" t="s">
        <v>26</v>
      </c>
      <c r="J1173" s="10">
        <f>(C1173-VLOOKUP(H1173,Riders!$A$2:$E$7777,4,FALSE))/365</f>
        <v>24.312328767123287</v>
      </c>
      <c r="K1173">
        <v>7</v>
      </c>
      <c r="L1173">
        <v>2</v>
      </c>
      <c r="M1173">
        <v>9.9609999999999896</v>
      </c>
      <c r="N1173" s="29">
        <f t="shared" si="18"/>
        <v>72.281899407690062</v>
      </c>
      <c r="O1173">
        <v>29.253999999999898</v>
      </c>
      <c r="P1173">
        <v>29.036999999999999</v>
      </c>
      <c r="Q1173">
        <v>32.079000000000001</v>
      </c>
      <c r="R1173">
        <v>1.5209999999999999</v>
      </c>
      <c r="S1173">
        <v>2</v>
      </c>
      <c r="T1173" t="s">
        <v>1162</v>
      </c>
    </row>
    <row r="1174" spans="1:20">
      <c r="A1174" t="s">
        <v>1144</v>
      </c>
      <c r="B1174">
        <v>2021</v>
      </c>
      <c r="C1174" s="9">
        <v>44412</v>
      </c>
      <c r="D1174" t="s">
        <v>189</v>
      </c>
      <c r="E1174" t="s">
        <v>537</v>
      </c>
      <c r="F1174">
        <v>2</v>
      </c>
      <c r="G1174">
        <v>2</v>
      </c>
      <c r="H1174" t="s">
        <v>90</v>
      </c>
      <c r="I1174" t="s">
        <v>22</v>
      </c>
      <c r="J1174" s="10">
        <f>(C1174-VLOOKUP(H1174,Riders!$A$2:$E$7777,4,FALSE))/365</f>
        <v>24.408219178082192</v>
      </c>
      <c r="K1174">
        <v>1</v>
      </c>
      <c r="L1174">
        <v>1</v>
      </c>
      <c r="M1174">
        <v>10.551</v>
      </c>
      <c r="N1174" s="29">
        <f t="shared" si="18"/>
        <v>68.239977253340911</v>
      </c>
      <c r="O1174">
        <v>40.113999999999997</v>
      </c>
      <c r="P1174">
        <v>40.146999999999998</v>
      </c>
      <c r="Q1174">
        <v>42.680999999999997</v>
      </c>
      <c r="R1174">
        <v>1.2669999999999999</v>
      </c>
      <c r="S1174">
        <v>1</v>
      </c>
      <c r="T1174" t="s">
        <v>1162</v>
      </c>
    </row>
    <row r="1175" spans="1:20">
      <c r="A1175" t="s">
        <v>1144</v>
      </c>
      <c r="B1175">
        <v>2021</v>
      </c>
      <c r="C1175" s="9">
        <v>44412</v>
      </c>
      <c r="D1175" t="s">
        <v>189</v>
      </c>
      <c r="E1175" t="s">
        <v>537</v>
      </c>
      <c r="F1175">
        <v>2</v>
      </c>
      <c r="G1175">
        <v>2</v>
      </c>
      <c r="H1175" t="s">
        <v>190</v>
      </c>
      <c r="I1175" t="s">
        <v>111</v>
      </c>
      <c r="J1175" s="10">
        <f>(C1175-VLOOKUP(H1175,Riders!$A$2:$E$7777,4,FALSE))/365</f>
        <v>33.389041095890413</v>
      </c>
      <c r="K1175">
        <v>8</v>
      </c>
      <c r="L1175">
        <v>2</v>
      </c>
      <c r="M1175">
        <v>11.493</v>
      </c>
      <c r="N1175" s="29">
        <f t="shared" si="18"/>
        <v>62.646828504306967</v>
      </c>
      <c r="O1175">
        <v>27.382999999999999</v>
      </c>
      <c r="P1175">
        <v>27.344999999999999</v>
      </c>
      <c r="Q1175">
        <v>31.550999999999998</v>
      </c>
      <c r="R1175">
        <v>2.1030000000000002</v>
      </c>
      <c r="S1175">
        <v>2</v>
      </c>
      <c r="T1175" t="s">
        <v>1162</v>
      </c>
    </row>
    <row r="1176" spans="1:20">
      <c r="A1176" t="s">
        <v>1144</v>
      </c>
      <c r="B1176">
        <v>2021</v>
      </c>
      <c r="C1176" s="9">
        <v>44412</v>
      </c>
      <c r="D1176" t="s">
        <v>189</v>
      </c>
      <c r="E1176" t="s">
        <v>537</v>
      </c>
      <c r="F1176">
        <v>2</v>
      </c>
      <c r="G1176">
        <v>3</v>
      </c>
      <c r="H1176" t="s">
        <v>110</v>
      </c>
      <c r="I1176" t="s">
        <v>111</v>
      </c>
      <c r="J1176" s="10">
        <f>(C1176-VLOOKUP(H1176,Riders!$A$2:$E$7777,4,FALSE))/365</f>
        <v>24.298630136986301</v>
      </c>
      <c r="K1176">
        <v>3</v>
      </c>
      <c r="L1176">
        <v>1</v>
      </c>
      <c r="M1176">
        <v>9.7949999999999999</v>
      </c>
      <c r="N1176" s="29">
        <f t="shared" si="18"/>
        <v>73.506891271056659</v>
      </c>
      <c r="O1176">
        <v>31.388999999999999</v>
      </c>
      <c r="P1176">
        <v>31.672000000000001</v>
      </c>
      <c r="Q1176">
        <v>35.002000000000002</v>
      </c>
      <c r="R1176">
        <v>1.665</v>
      </c>
      <c r="S1176">
        <v>1</v>
      </c>
      <c r="T1176" t="s">
        <v>1162</v>
      </c>
    </row>
    <row r="1177" spans="1:20">
      <c r="A1177" t="s">
        <v>1144</v>
      </c>
      <c r="B1177">
        <v>2021</v>
      </c>
      <c r="C1177" s="9">
        <v>44412</v>
      </c>
      <c r="D1177" t="s">
        <v>189</v>
      </c>
      <c r="E1177" t="s">
        <v>537</v>
      </c>
      <c r="F1177">
        <v>2</v>
      </c>
      <c r="G1177">
        <v>3</v>
      </c>
      <c r="H1177" t="s">
        <v>192</v>
      </c>
      <c r="I1177" t="s">
        <v>28</v>
      </c>
      <c r="J1177" s="10">
        <f>(C1177-VLOOKUP(H1177,Riders!$A$2:$E$7777,4,FALSE))/365</f>
        <v>34.131506849315066</v>
      </c>
      <c r="K1177">
        <v>5</v>
      </c>
      <c r="L1177">
        <v>2</v>
      </c>
      <c r="M1177">
        <v>10.191000000000001</v>
      </c>
      <c r="N1177" s="29">
        <f t="shared" si="18"/>
        <v>70.650574035914033</v>
      </c>
      <c r="O1177">
        <v>25.887</v>
      </c>
      <c r="P1177">
        <v>25.568999999999999</v>
      </c>
      <c r="Q1177">
        <v>30.457000000000001</v>
      </c>
      <c r="R1177">
        <v>2.444</v>
      </c>
      <c r="S1177">
        <v>2</v>
      </c>
      <c r="T1177" t="s">
        <v>1162</v>
      </c>
    </row>
    <row r="1178" spans="1:20">
      <c r="A1178" t="s">
        <v>1144</v>
      </c>
      <c r="B1178">
        <v>2021</v>
      </c>
      <c r="C1178" s="9">
        <v>44412</v>
      </c>
      <c r="D1178" t="s">
        <v>189</v>
      </c>
      <c r="E1178" t="s">
        <v>537</v>
      </c>
      <c r="F1178">
        <v>2</v>
      </c>
      <c r="G1178">
        <v>4</v>
      </c>
      <c r="H1178" t="s">
        <v>195</v>
      </c>
      <c r="I1178" t="s">
        <v>1145</v>
      </c>
      <c r="J1178" s="10">
        <f>(C1178-VLOOKUP(H1178,Riders!$A$2:$E$7777,4,FALSE))/365</f>
        <v>35.391780821917806</v>
      </c>
      <c r="K1178">
        <v>4</v>
      </c>
      <c r="L1178">
        <v>1</v>
      </c>
      <c r="M1178">
        <v>9.8239999999999998</v>
      </c>
      <c r="N1178" s="29">
        <f t="shared" si="18"/>
        <v>73.289902280130292</v>
      </c>
      <c r="O1178">
        <v>27.372</v>
      </c>
      <c r="P1178">
        <v>27.931000000000001</v>
      </c>
      <c r="Q1178">
        <v>31.683</v>
      </c>
      <c r="R1178">
        <v>1.8759999999999999</v>
      </c>
      <c r="S1178">
        <v>1</v>
      </c>
      <c r="T1178" t="s">
        <v>1162</v>
      </c>
    </row>
    <row r="1179" spans="1:20">
      <c r="A1179" t="s">
        <v>1144</v>
      </c>
      <c r="B1179">
        <v>2021</v>
      </c>
      <c r="C1179" s="9">
        <v>44412</v>
      </c>
      <c r="D1179" t="s">
        <v>189</v>
      </c>
      <c r="E1179" t="s">
        <v>537</v>
      </c>
      <c r="F1179">
        <v>2</v>
      </c>
      <c r="G1179">
        <v>4</v>
      </c>
      <c r="H1179" t="s">
        <v>126</v>
      </c>
      <c r="I1179" t="s">
        <v>102</v>
      </c>
      <c r="J1179" s="10">
        <f>(C1179-VLOOKUP(H1179,Riders!$A$2:$E$7777,4,FALSE))/365</f>
        <v>22.87945205479452</v>
      </c>
      <c r="K1179">
        <v>6</v>
      </c>
      <c r="L1179">
        <v>2</v>
      </c>
      <c r="M1179" t="s">
        <v>534</v>
      </c>
      <c r="N1179" s="29" t="str">
        <f t="shared" si="18"/>
        <v/>
      </c>
      <c r="O1179">
        <v>26.826999999999899</v>
      </c>
      <c r="P1179">
        <v>26.538</v>
      </c>
      <c r="Q1179">
        <v>29.934000000000001</v>
      </c>
      <c r="R1179">
        <v>1.698</v>
      </c>
      <c r="S1179">
        <v>2</v>
      </c>
      <c r="T1179" t="s">
        <v>1162</v>
      </c>
    </row>
    <row r="1180" spans="1:20">
      <c r="A1180" t="s">
        <v>1144</v>
      </c>
      <c r="B1180">
        <v>2021</v>
      </c>
      <c r="C1180" s="9">
        <v>44412</v>
      </c>
      <c r="D1180" t="s">
        <v>189</v>
      </c>
      <c r="E1180" t="s">
        <v>537</v>
      </c>
      <c r="F1180">
        <v>3</v>
      </c>
      <c r="G1180">
        <v>4</v>
      </c>
      <c r="H1180" t="s">
        <v>195</v>
      </c>
      <c r="I1180" t="s">
        <v>1145</v>
      </c>
      <c r="J1180" s="10">
        <f>(C1180-VLOOKUP(H1180,Riders!$A$2:$E$7777,4,FALSE))/365</f>
        <v>35.391780821917806</v>
      </c>
      <c r="K1180">
        <v>4</v>
      </c>
      <c r="L1180">
        <v>1</v>
      </c>
      <c r="M1180">
        <v>10.381</v>
      </c>
      <c r="N1180" s="29">
        <f t="shared" si="18"/>
        <v>69.357480011559574</v>
      </c>
      <c r="O1180">
        <v>27.931000000000001</v>
      </c>
      <c r="P1180">
        <v>28.409999999999901</v>
      </c>
      <c r="Q1180">
        <v>32.067999999999998</v>
      </c>
      <c r="R1180">
        <v>1.829</v>
      </c>
      <c r="S1180">
        <v>1</v>
      </c>
      <c r="T1180" t="s">
        <v>1162</v>
      </c>
    </row>
    <row r="1181" spans="1:20">
      <c r="A1181" t="s">
        <v>1144</v>
      </c>
      <c r="B1181">
        <v>2021</v>
      </c>
      <c r="C1181" s="9">
        <v>44412</v>
      </c>
      <c r="D1181" t="s">
        <v>189</v>
      </c>
      <c r="E1181" t="s">
        <v>537</v>
      </c>
      <c r="F1181">
        <v>3</v>
      </c>
      <c r="G1181">
        <v>4</v>
      </c>
      <c r="H1181" t="s">
        <v>126</v>
      </c>
      <c r="I1181" t="s">
        <v>102</v>
      </c>
      <c r="J1181" s="10">
        <f>(C1181-VLOOKUP(H1181,Riders!$A$2:$E$7777,4,FALSE))/365</f>
        <v>22.87945205479452</v>
      </c>
      <c r="K1181">
        <v>6</v>
      </c>
      <c r="L1181">
        <v>2</v>
      </c>
      <c r="M1181">
        <v>14.763999999999999</v>
      </c>
      <c r="N1181" s="29">
        <f t="shared" si="18"/>
        <v>48.767271742075323</v>
      </c>
      <c r="O1181">
        <v>26.538</v>
      </c>
      <c r="P1181">
        <v>26.29</v>
      </c>
      <c r="Q1181">
        <v>29.617999999999999</v>
      </c>
      <c r="R1181">
        <v>1.6639999999999999</v>
      </c>
      <c r="S1181">
        <v>2</v>
      </c>
      <c r="T1181" t="s">
        <v>1162</v>
      </c>
    </row>
    <row r="1182" spans="1:20">
      <c r="A1182" t="s">
        <v>1144</v>
      </c>
      <c r="B1182">
        <v>2021</v>
      </c>
      <c r="C1182" s="9">
        <v>44412</v>
      </c>
      <c r="D1182" t="s">
        <v>189</v>
      </c>
      <c r="E1182" t="s">
        <v>1158</v>
      </c>
      <c r="F1182">
        <v>1</v>
      </c>
      <c r="G1182">
        <v>1</v>
      </c>
      <c r="H1182" t="s">
        <v>192</v>
      </c>
      <c r="I1182" t="s">
        <v>28</v>
      </c>
      <c r="J1182" s="10">
        <f>(C1182-VLOOKUP(H1182,Riders!$A$2:$E$7777,4,FALSE))/365</f>
        <v>34.131506849315066</v>
      </c>
      <c r="K1182">
        <v>5</v>
      </c>
      <c r="L1182">
        <v>1</v>
      </c>
      <c r="M1182">
        <v>9.8789999999999996</v>
      </c>
      <c r="N1182" s="29">
        <f t="shared" si="18"/>
        <v>72.881870634679629</v>
      </c>
      <c r="O1182">
        <v>25.568999999999999</v>
      </c>
      <c r="P1182">
        <v>27.437999999999999</v>
      </c>
      <c r="Q1182">
        <v>31.96</v>
      </c>
      <c r="R1182">
        <v>2.2610000000000001</v>
      </c>
      <c r="S1182">
        <v>4</v>
      </c>
      <c r="T1182" t="s">
        <v>1162</v>
      </c>
    </row>
    <row r="1183" spans="1:20">
      <c r="A1183" t="s">
        <v>1144</v>
      </c>
      <c r="B1183">
        <v>2021</v>
      </c>
      <c r="C1183" s="9">
        <v>44412</v>
      </c>
      <c r="D1183" t="s">
        <v>189</v>
      </c>
      <c r="E1183" t="s">
        <v>1158</v>
      </c>
      <c r="F1183">
        <v>1</v>
      </c>
      <c r="G1183">
        <v>1</v>
      </c>
      <c r="H1183" t="s">
        <v>126</v>
      </c>
      <c r="I1183" t="s">
        <v>102</v>
      </c>
      <c r="J1183" s="10">
        <f>(C1183-VLOOKUP(H1183,Riders!$A$2:$E$7777,4,FALSE))/365</f>
        <v>22.87945205479452</v>
      </c>
      <c r="K1183">
        <v>6</v>
      </c>
      <c r="L1183">
        <v>2</v>
      </c>
      <c r="M1183">
        <v>10.030999999999899</v>
      </c>
      <c r="N1183" s="29">
        <f t="shared" si="18"/>
        <v>71.777489781677517</v>
      </c>
      <c r="O1183">
        <v>26.29</v>
      </c>
      <c r="P1183">
        <v>26.831</v>
      </c>
      <c r="Q1183">
        <v>30.009</v>
      </c>
      <c r="R1183">
        <v>1.589</v>
      </c>
      <c r="S1183">
        <v>3</v>
      </c>
      <c r="T1183" t="s">
        <v>1162</v>
      </c>
    </row>
    <row r="1184" spans="1:20">
      <c r="A1184" t="s">
        <v>1144</v>
      </c>
      <c r="B1184">
        <v>2021</v>
      </c>
      <c r="C1184" s="9">
        <v>44412</v>
      </c>
      <c r="D1184" t="s">
        <v>189</v>
      </c>
      <c r="E1184" t="s">
        <v>1158</v>
      </c>
      <c r="F1184">
        <v>1</v>
      </c>
      <c r="G1184">
        <v>1</v>
      </c>
      <c r="H1184" t="s">
        <v>97</v>
      </c>
      <c r="I1184" t="s">
        <v>26</v>
      </c>
      <c r="J1184" s="10">
        <f>(C1184-VLOOKUP(H1184,Riders!$A$2:$E$7777,4,FALSE))/365</f>
        <v>24.312328767123287</v>
      </c>
      <c r="K1184">
        <v>7</v>
      </c>
      <c r="L1184">
        <v>3</v>
      </c>
      <c r="M1184">
        <v>10.674999999999899</v>
      </c>
      <c r="N1184" s="29">
        <f t="shared" si="18"/>
        <v>67.447306791569716</v>
      </c>
      <c r="O1184">
        <v>29.036999999999999</v>
      </c>
      <c r="P1184">
        <v>28.852999999999899</v>
      </c>
      <c r="Q1184">
        <v>31.780999999999999</v>
      </c>
      <c r="R1184">
        <v>1.464</v>
      </c>
      <c r="S1184">
        <v>1</v>
      </c>
      <c r="T1184" t="s">
        <v>1162</v>
      </c>
    </row>
    <row r="1185" spans="1:20">
      <c r="A1185" t="s">
        <v>1144</v>
      </c>
      <c r="B1185">
        <v>2021</v>
      </c>
      <c r="C1185" s="9">
        <v>44412</v>
      </c>
      <c r="D1185" t="s">
        <v>189</v>
      </c>
      <c r="E1185" t="s">
        <v>1158</v>
      </c>
      <c r="F1185">
        <v>1</v>
      </c>
      <c r="G1185">
        <v>1</v>
      </c>
      <c r="H1185" t="s">
        <v>190</v>
      </c>
      <c r="I1185" t="s">
        <v>111</v>
      </c>
      <c r="J1185" s="10">
        <f>(C1185-VLOOKUP(H1185,Riders!$A$2:$E$7777,4,FALSE))/365</f>
        <v>33.389041095890413</v>
      </c>
      <c r="K1185">
        <v>8</v>
      </c>
      <c r="L1185">
        <v>4</v>
      </c>
      <c r="M1185">
        <v>11.553999999999901</v>
      </c>
      <c r="N1185" s="29">
        <f t="shared" si="18"/>
        <v>62.316081010905847</v>
      </c>
      <c r="O1185">
        <v>27.344999999999999</v>
      </c>
      <c r="P1185">
        <v>26.420999999999999</v>
      </c>
      <c r="Q1185">
        <v>30.382999999999999</v>
      </c>
      <c r="R1185">
        <v>1.9810000000000001</v>
      </c>
      <c r="S1185">
        <v>2</v>
      </c>
      <c r="T1185" t="s">
        <v>1162</v>
      </c>
    </row>
    <row r="1186" spans="1:20">
      <c r="A1186" t="s">
        <v>1144</v>
      </c>
      <c r="B1186">
        <v>2021</v>
      </c>
      <c r="C1186" s="9">
        <v>44412</v>
      </c>
      <c r="D1186" t="s">
        <v>189</v>
      </c>
      <c r="E1186" t="s">
        <v>538</v>
      </c>
      <c r="F1186">
        <v>1</v>
      </c>
      <c r="G1186">
        <v>1</v>
      </c>
      <c r="H1186" t="s">
        <v>21</v>
      </c>
      <c r="I1186" t="s">
        <v>22</v>
      </c>
      <c r="J1186" s="10">
        <f>(C1186-VLOOKUP(H1186,Riders!$A$2:$E$7777,4,FALSE))/365</f>
        <v>28.405479452054795</v>
      </c>
      <c r="K1186">
        <v>2</v>
      </c>
      <c r="L1186">
        <v>1</v>
      </c>
      <c r="M1186">
        <v>9.6920000000000002</v>
      </c>
      <c r="N1186" s="29">
        <f t="shared" si="18"/>
        <v>74.288072637226577</v>
      </c>
      <c r="O1186">
        <v>36.529000000000003</v>
      </c>
      <c r="P1186">
        <v>36.606000000000002</v>
      </c>
      <c r="Q1186">
        <v>38.96</v>
      </c>
      <c r="R1186">
        <v>1.177</v>
      </c>
      <c r="S1186">
        <v>1</v>
      </c>
      <c r="T1186" t="s">
        <v>1162</v>
      </c>
    </row>
    <row r="1187" spans="1:20">
      <c r="A1187" t="s">
        <v>1144</v>
      </c>
      <c r="B1187">
        <v>2021</v>
      </c>
      <c r="C1187" s="9">
        <v>44412</v>
      </c>
      <c r="D1187" t="s">
        <v>189</v>
      </c>
      <c r="E1187" t="s">
        <v>538</v>
      </c>
      <c r="F1187">
        <v>1</v>
      </c>
      <c r="G1187">
        <v>1</v>
      </c>
      <c r="H1187" t="s">
        <v>195</v>
      </c>
      <c r="I1187" t="s">
        <v>1145</v>
      </c>
      <c r="J1187" s="10">
        <f>(C1187-VLOOKUP(H1187,Riders!$A$2:$E$7777,4,FALSE))/365</f>
        <v>35.391780821917806</v>
      </c>
      <c r="K1187">
        <v>4</v>
      </c>
      <c r="L1187">
        <v>2</v>
      </c>
      <c r="M1187">
        <v>9.7989999999999995</v>
      </c>
      <c r="N1187" s="29">
        <f t="shared" si="18"/>
        <v>73.476885396469029</v>
      </c>
      <c r="O1187">
        <v>28.409999999999901</v>
      </c>
      <c r="P1187">
        <v>28.306000000000001</v>
      </c>
      <c r="Q1187">
        <v>31.908000000000001</v>
      </c>
      <c r="R1187">
        <v>1.8009999999999999</v>
      </c>
      <c r="S1187">
        <v>2</v>
      </c>
      <c r="T1187" t="s">
        <v>1162</v>
      </c>
    </row>
    <row r="1188" spans="1:20">
      <c r="A1188" t="s">
        <v>1144</v>
      </c>
      <c r="B1188">
        <v>2021</v>
      </c>
      <c r="C1188" s="9">
        <v>44412</v>
      </c>
      <c r="D1188" t="s">
        <v>189</v>
      </c>
      <c r="E1188" t="s">
        <v>538</v>
      </c>
      <c r="F1188">
        <v>1</v>
      </c>
      <c r="G1188">
        <v>2</v>
      </c>
      <c r="H1188" t="s">
        <v>90</v>
      </c>
      <c r="I1188" t="s">
        <v>22</v>
      </c>
      <c r="J1188" s="10">
        <f>(C1188-VLOOKUP(H1188,Riders!$A$2:$E$7777,4,FALSE))/365</f>
        <v>24.408219178082192</v>
      </c>
      <c r="K1188">
        <v>1</v>
      </c>
      <c r="L1188">
        <v>1</v>
      </c>
      <c r="M1188">
        <v>9.7469999999999999</v>
      </c>
      <c r="N1188" s="29">
        <f t="shared" si="18"/>
        <v>73.868882733148666</v>
      </c>
      <c r="O1188">
        <v>40.146999999999998</v>
      </c>
      <c r="P1188">
        <v>40.222999999999999</v>
      </c>
      <c r="Q1188">
        <v>42.744999999999997</v>
      </c>
      <c r="R1188">
        <v>1.2609999999999999</v>
      </c>
      <c r="S1188">
        <v>1</v>
      </c>
      <c r="T1188" t="s">
        <v>1162</v>
      </c>
    </row>
    <row r="1189" spans="1:20">
      <c r="A1189" t="s">
        <v>1144</v>
      </c>
      <c r="B1189">
        <v>2021</v>
      </c>
      <c r="C1189" s="9">
        <v>44412</v>
      </c>
      <c r="D1189" t="s">
        <v>189</v>
      </c>
      <c r="E1189" t="s">
        <v>538</v>
      </c>
      <c r="F1189">
        <v>1</v>
      </c>
      <c r="G1189">
        <v>2</v>
      </c>
      <c r="H1189" t="s">
        <v>110</v>
      </c>
      <c r="I1189" t="s">
        <v>111</v>
      </c>
      <c r="J1189" s="10">
        <f>(C1189-VLOOKUP(H1189,Riders!$A$2:$E$7777,4,FALSE))/365</f>
        <v>24.298630136986301</v>
      </c>
      <c r="K1189">
        <v>3</v>
      </c>
      <c r="L1189">
        <v>2</v>
      </c>
      <c r="M1189">
        <v>9.8140000000000001</v>
      </c>
      <c r="N1189" s="29">
        <f t="shared" si="18"/>
        <v>73.364581210515595</v>
      </c>
      <c r="O1189">
        <v>31.672000000000001</v>
      </c>
      <c r="P1189">
        <v>31.596999999999898</v>
      </c>
      <c r="Q1189">
        <v>34.890999999999998</v>
      </c>
      <c r="R1189">
        <v>1.647</v>
      </c>
      <c r="S1189">
        <v>2</v>
      </c>
      <c r="T1189" t="s">
        <v>1162</v>
      </c>
    </row>
    <row r="1190" spans="1:20">
      <c r="A1190" t="s">
        <v>1144</v>
      </c>
      <c r="B1190">
        <v>2021</v>
      </c>
      <c r="C1190" s="9">
        <v>44412</v>
      </c>
      <c r="D1190" t="s">
        <v>189</v>
      </c>
      <c r="E1190" t="s">
        <v>538</v>
      </c>
      <c r="F1190">
        <v>2</v>
      </c>
      <c r="G1190">
        <v>1</v>
      </c>
      <c r="H1190" t="s">
        <v>21</v>
      </c>
      <c r="I1190" t="s">
        <v>22</v>
      </c>
      <c r="J1190" s="10">
        <f>(C1190-VLOOKUP(H1190,Riders!$A$2:$E$7777,4,FALSE))/365</f>
        <v>28.405479452054795</v>
      </c>
      <c r="K1190">
        <v>2</v>
      </c>
      <c r="L1190">
        <v>1</v>
      </c>
      <c r="M1190">
        <v>9.7859999999999996</v>
      </c>
      <c r="N1190" s="29">
        <f t="shared" si="18"/>
        <v>73.574494175352541</v>
      </c>
      <c r="O1190">
        <v>36.606000000000002</v>
      </c>
      <c r="P1190">
        <v>36.679000000000002</v>
      </c>
      <c r="Q1190">
        <v>39.023000000000003</v>
      </c>
      <c r="R1190">
        <v>1.1719999999999999</v>
      </c>
      <c r="S1190">
        <v>1</v>
      </c>
      <c r="T1190" t="s">
        <v>1162</v>
      </c>
    </row>
    <row r="1191" spans="1:20">
      <c r="A1191" t="s">
        <v>1144</v>
      </c>
      <c r="B1191">
        <v>2021</v>
      </c>
      <c r="C1191" s="9">
        <v>44412</v>
      </c>
      <c r="D1191" t="s">
        <v>189</v>
      </c>
      <c r="E1191" t="s">
        <v>538</v>
      </c>
      <c r="F1191">
        <v>2</v>
      </c>
      <c r="G1191">
        <v>1</v>
      </c>
      <c r="H1191" t="s">
        <v>195</v>
      </c>
      <c r="I1191" t="s">
        <v>1145</v>
      </c>
      <c r="J1191" s="10">
        <f>(C1191-VLOOKUP(H1191,Riders!$A$2:$E$7777,4,FALSE))/365</f>
        <v>35.391780821917806</v>
      </c>
      <c r="K1191">
        <v>4</v>
      </c>
      <c r="L1191">
        <v>2</v>
      </c>
      <c r="M1191">
        <v>9.7959999999999994</v>
      </c>
      <c r="N1191" s="29">
        <f t="shared" si="18"/>
        <v>73.499387505104124</v>
      </c>
      <c r="O1191">
        <v>28.306000000000001</v>
      </c>
      <c r="P1191">
        <v>28.21</v>
      </c>
      <c r="Q1191">
        <v>31.76</v>
      </c>
      <c r="R1191">
        <v>1.7749999999999999</v>
      </c>
      <c r="S1191">
        <v>2</v>
      </c>
      <c r="T1191" t="s">
        <v>1162</v>
      </c>
    </row>
    <row r="1192" spans="1:20">
      <c r="A1192" t="s">
        <v>1144</v>
      </c>
      <c r="B1192">
        <v>2021</v>
      </c>
      <c r="C1192" s="9">
        <v>44412</v>
      </c>
      <c r="D1192" t="s">
        <v>189</v>
      </c>
      <c r="E1192" t="s">
        <v>538</v>
      </c>
      <c r="F1192">
        <v>2</v>
      </c>
      <c r="G1192">
        <v>2</v>
      </c>
      <c r="H1192" t="s">
        <v>90</v>
      </c>
      <c r="I1192" t="s">
        <v>22</v>
      </c>
      <c r="J1192" s="10">
        <f>(C1192-VLOOKUP(H1192,Riders!$A$2:$E$7777,4,FALSE))/365</f>
        <v>24.408219178082192</v>
      </c>
      <c r="K1192">
        <v>1</v>
      </c>
      <c r="L1192">
        <v>1</v>
      </c>
      <c r="M1192">
        <v>9.7840000000000007</v>
      </c>
      <c r="N1192" s="29">
        <f t="shared" si="18"/>
        <v>73.589533932951753</v>
      </c>
      <c r="O1192">
        <v>40.222999999999999</v>
      </c>
      <c r="P1192">
        <v>40.393000000000001</v>
      </c>
      <c r="Q1192">
        <v>42.884999999999998</v>
      </c>
      <c r="R1192">
        <v>1.246</v>
      </c>
      <c r="S1192">
        <v>1</v>
      </c>
      <c r="T1192" t="s">
        <v>1162</v>
      </c>
    </row>
    <row r="1193" spans="1:20">
      <c r="A1193" t="s">
        <v>1144</v>
      </c>
      <c r="B1193">
        <v>2021</v>
      </c>
      <c r="C1193" s="9">
        <v>44412</v>
      </c>
      <c r="D1193" t="s">
        <v>189</v>
      </c>
      <c r="E1193" t="s">
        <v>538</v>
      </c>
      <c r="F1193">
        <v>2</v>
      </c>
      <c r="G1193">
        <v>2</v>
      </c>
      <c r="H1193" t="s">
        <v>110</v>
      </c>
      <c r="I1193" t="s">
        <v>111</v>
      </c>
      <c r="J1193" s="10">
        <f>(C1193-VLOOKUP(H1193,Riders!$A$2:$E$7777,4,FALSE))/365</f>
        <v>24.298630136986301</v>
      </c>
      <c r="K1193">
        <v>3</v>
      </c>
      <c r="L1193">
        <v>2</v>
      </c>
      <c r="M1193">
        <v>9.8260000000000005</v>
      </c>
      <c r="N1193" s="29">
        <f t="shared" si="18"/>
        <v>73.274984734378179</v>
      </c>
      <c r="O1193">
        <v>31.596999999999898</v>
      </c>
      <c r="P1193">
        <v>32.156999999999996</v>
      </c>
      <c r="Q1193">
        <v>35.319000000000003</v>
      </c>
      <c r="R1193">
        <v>1.581</v>
      </c>
      <c r="S1193">
        <v>2</v>
      </c>
      <c r="T1193" t="s">
        <v>1162</v>
      </c>
    </row>
    <row r="1194" spans="1:20">
      <c r="A1194" t="s">
        <v>1144</v>
      </c>
      <c r="B1194">
        <v>2021</v>
      </c>
      <c r="C1194" s="9">
        <v>44412</v>
      </c>
      <c r="D1194" t="s">
        <v>189</v>
      </c>
      <c r="E1194" t="s">
        <v>62</v>
      </c>
      <c r="F1194">
        <v>1</v>
      </c>
      <c r="G1194" t="s">
        <v>539</v>
      </c>
      <c r="H1194" t="s">
        <v>90</v>
      </c>
      <c r="I1194" t="s">
        <v>22</v>
      </c>
      <c r="J1194" s="10">
        <f>(C1194-VLOOKUP(H1194,Riders!$A$2:$E$7777,4,FALSE))/365</f>
        <v>24.408219178082192</v>
      </c>
      <c r="K1194">
        <v>1</v>
      </c>
      <c r="L1194">
        <v>2</v>
      </c>
      <c r="M1194">
        <v>9.7360000000000007</v>
      </c>
      <c r="N1194" s="29">
        <f t="shared" si="18"/>
        <v>73.952341824157756</v>
      </c>
      <c r="O1194">
        <v>40.393000000000001</v>
      </c>
      <c r="P1194">
        <v>39.887</v>
      </c>
      <c r="Q1194">
        <v>42.353000000000002</v>
      </c>
      <c r="R1194">
        <v>1.2330000000000001</v>
      </c>
      <c r="S1194">
        <v>1</v>
      </c>
      <c r="T1194" t="s">
        <v>1162</v>
      </c>
    </row>
    <row r="1195" spans="1:20">
      <c r="A1195" t="s">
        <v>1144</v>
      </c>
      <c r="B1195">
        <v>2021</v>
      </c>
      <c r="C1195" s="9">
        <v>44412</v>
      </c>
      <c r="D1195" t="s">
        <v>189</v>
      </c>
      <c r="E1195" t="s">
        <v>62</v>
      </c>
      <c r="F1195">
        <v>1</v>
      </c>
      <c r="G1195" t="s">
        <v>539</v>
      </c>
      <c r="H1195" t="s">
        <v>21</v>
      </c>
      <c r="I1195" t="s">
        <v>22</v>
      </c>
      <c r="J1195" s="10">
        <f>(C1195-VLOOKUP(H1195,Riders!$A$2:$E$7777,4,FALSE))/365</f>
        <v>28.405479452054795</v>
      </c>
      <c r="K1195">
        <v>2</v>
      </c>
      <c r="L1195">
        <v>1</v>
      </c>
      <c r="M1195">
        <v>9.7240000000000002</v>
      </c>
      <c r="N1195" s="29">
        <f t="shared" si="18"/>
        <v>74.043603455368157</v>
      </c>
      <c r="O1195">
        <v>36.679000000000002</v>
      </c>
      <c r="P1195">
        <v>36.633000000000003</v>
      </c>
      <c r="Q1195">
        <v>38.935000000000002</v>
      </c>
      <c r="R1195">
        <v>1.151</v>
      </c>
      <c r="S1195">
        <v>1</v>
      </c>
      <c r="T1195" t="s">
        <v>1162</v>
      </c>
    </row>
    <row r="1196" spans="1:20">
      <c r="A1196" t="s">
        <v>1144</v>
      </c>
      <c r="B1196">
        <v>2021</v>
      </c>
      <c r="C1196" s="9">
        <v>44412</v>
      </c>
      <c r="D1196" t="s">
        <v>189</v>
      </c>
      <c r="E1196" t="s">
        <v>62</v>
      </c>
      <c r="F1196">
        <v>1</v>
      </c>
      <c r="G1196" t="s">
        <v>540</v>
      </c>
      <c r="H1196" t="s">
        <v>110</v>
      </c>
      <c r="I1196" t="s">
        <v>111</v>
      </c>
      <c r="J1196" s="10">
        <f>(C1196-VLOOKUP(H1196,Riders!$A$2:$E$7777,4,FALSE))/365</f>
        <v>24.298630136986301</v>
      </c>
      <c r="K1196">
        <v>3</v>
      </c>
      <c r="L1196">
        <v>1</v>
      </c>
      <c r="M1196">
        <v>9.7859999999999996</v>
      </c>
      <c r="N1196" s="29">
        <f t="shared" si="18"/>
        <v>73.574494175352541</v>
      </c>
      <c r="O1196">
        <v>32.156999999999996</v>
      </c>
      <c r="P1196">
        <v>32.585000000000001</v>
      </c>
      <c r="Q1196">
        <v>35.634999999999998</v>
      </c>
      <c r="R1196">
        <v>1.5249999999999999</v>
      </c>
      <c r="S1196">
        <v>1</v>
      </c>
      <c r="T1196" t="s">
        <v>1162</v>
      </c>
    </row>
    <row r="1197" spans="1:20">
      <c r="A1197" t="s">
        <v>1144</v>
      </c>
      <c r="B1197">
        <v>2021</v>
      </c>
      <c r="C1197" s="9">
        <v>44412</v>
      </c>
      <c r="D1197" t="s">
        <v>189</v>
      </c>
      <c r="E1197" t="s">
        <v>62</v>
      </c>
      <c r="F1197">
        <v>1</v>
      </c>
      <c r="G1197" t="s">
        <v>540</v>
      </c>
      <c r="H1197" t="s">
        <v>195</v>
      </c>
      <c r="I1197" t="s">
        <v>1145</v>
      </c>
      <c r="J1197" s="10">
        <f>(C1197-VLOOKUP(H1197,Riders!$A$2:$E$7777,4,FALSE))/365</f>
        <v>35.391780821917806</v>
      </c>
      <c r="K1197">
        <v>4</v>
      </c>
      <c r="L1197">
        <v>2</v>
      </c>
      <c r="M1197">
        <v>10.272</v>
      </c>
      <c r="N1197" s="29">
        <f t="shared" si="18"/>
        <v>70.09345794392523</v>
      </c>
      <c r="O1197">
        <v>28.21</v>
      </c>
      <c r="P1197">
        <v>28.087</v>
      </c>
      <c r="Q1197">
        <v>31.562999999999999</v>
      </c>
      <c r="R1197">
        <v>1.738</v>
      </c>
      <c r="S1197">
        <v>2</v>
      </c>
      <c r="T1197" t="s">
        <v>1162</v>
      </c>
    </row>
    <row r="1198" spans="1:20">
      <c r="A1198" t="s">
        <v>1144</v>
      </c>
      <c r="B1198">
        <v>2021</v>
      </c>
      <c r="C1198" s="9">
        <v>44412</v>
      </c>
      <c r="D1198" t="s">
        <v>189</v>
      </c>
      <c r="E1198" t="s">
        <v>62</v>
      </c>
      <c r="F1198">
        <v>2</v>
      </c>
      <c r="G1198" t="s">
        <v>539</v>
      </c>
      <c r="H1198" t="s">
        <v>90</v>
      </c>
      <c r="I1198" t="s">
        <v>22</v>
      </c>
      <c r="J1198" s="10">
        <f>(C1198-VLOOKUP(H1198,Riders!$A$2:$E$7777,4,FALSE))/365</f>
        <v>24.408219178082192</v>
      </c>
      <c r="K1198">
        <v>1</v>
      </c>
      <c r="L1198">
        <v>1</v>
      </c>
      <c r="M1198">
        <v>9.7759999999999998</v>
      </c>
      <c r="N1198" s="29">
        <f t="shared" si="18"/>
        <v>73.649754500818332</v>
      </c>
      <c r="O1198">
        <v>39.887</v>
      </c>
      <c r="P1198">
        <v>40.043999999999997</v>
      </c>
      <c r="Q1198">
        <v>42.488</v>
      </c>
      <c r="R1198">
        <v>1.222</v>
      </c>
      <c r="S1198">
        <v>1</v>
      </c>
      <c r="T1198" t="s">
        <v>1162</v>
      </c>
    </row>
    <row r="1199" spans="1:20">
      <c r="A1199" t="s">
        <v>1144</v>
      </c>
      <c r="B1199">
        <v>2021</v>
      </c>
      <c r="C1199" s="9">
        <v>44412</v>
      </c>
      <c r="D1199" t="s">
        <v>189</v>
      </c>
      <c r="E1199" t="s">
        <v>62</v>
      </c>
      <c r="F1199">
        <v>2</v>
      </c>
      <c r="G1199" t="s">
        <v>539</v>
      </c>
      <c r="H1199" t="s">
        <v>21</v>
      </c>
      <c r="I1199" t="s">
        <v>22</v>
      </c>
      <c r="J1199" s="10">
        <f>(C1199-VLOOKUP(H1199,Riders!$A$2:$E$7777,4,FALSE))/365</f>
        <v>28.405479452054795</v>
      </c>
      <c r="K1199">
        <v>2</v>
      </c>
      <c r="L1199">
        <v>2</v>
      </c>
      <c r="M1199">
        <v>9.7910000000000004</v>
      </c>
      <c r="N1199" s="29">
        <f t="shared" si="18"/>
        <v>73.53692166275151</v>
      </c>
      <c r="O1199">
        <v>36.633000000000003</v>
      </c>
      <c r="P1199">
        <v>36.530999999999999</v>
      </c>
      <c r="Q1199">
        <v>38.817</v>
      </c>
      <c r="R1199">
        <v>1.143</v>
      </c>
      <c r="S1199">
        <v>2</v>
      </c>
      <c r="T1199" t="s">
        <v>1162</v>
      </c>
    </row>
    <row r="1200" spans="1:20">
      <c r="A1200" t="s">
        <v>1144</v>
      </c>
      <c r="B1200">
        <v>2021</v>
      </c>
      <c r="C1200" s="9">
        <v>44412</v>
      </c>
      <c r="D1200" t="s">
        <v>189</v>
      </c>
      <c r="E1200" t="s">
        <v>62</v>
      </c>
      <c r="F1200">
        <v>2</v>
      </c>
      <c r="G1200" t="s">
        <v>540</v>
      </c>
      <c r="H1200" t="s">
        <v>110</v>
      </c>
      <c r="I1200" t="s">
        <v>111</v>
      </c>
      <c r="J1200" s="10">
        <f>(C1200-VLOOKUP(H1200,Riders!$A$2:$E$7777,4,FALSE))/365</f>
        <v>24.298630136986301</v>
      </c>
      <c r="K1200">
        <v>3</v>
      </c>
      <c r="L1200">
        <v>1</v>
      </c>
      <c r="M1200">
        <v>9.9429999999999996</v>
      </c>
      <c r="N1200" s="29">
        <f t="shared" si="18"/>
        <v>72.412752690334912</v>
      </c>
      <c r="O1200">
        <v>32.585000000000001</v>
      </c>
      <c r="P1200">
        <v>32.808</v>
      </c>
      <c r="Q1200">
        <v>35.817999999999998</v>
      </c>
      <c r="R1200">
        <v>1.5049999999999999</v>
      </c>
      <c r="S1200">
        <v>1</v>
      </c>
      <c r="T1200" t="s">
        <v>1162</v>
      </c>
    </row>
    <row r="1201" spans="1:20">
      <c r="A1201" t="s">
        <v>1144</v>
      </c>
      <c r="B1201">
        <v>2021</v>
      </c>
      <c r="C1201" s="9">
        <v>44412</v>
      </c>
      <c r="D1201" t="s">
        <v>189</v>
      </c>
      <c r="E1201" t="s">
        <v>62</v>
      </c>
      <c r="F1201">
        <v>2</v>
      </c>
      <c r="G1201" t="s">
        <v>540</v>
      </c>
      <c r="H1201" t="s">
        <v>195</v>
      </c>
      <c r="I1201" t="s">
        <v>1145</v>
      </c>
      <c r="J1201" s="10">
        <f>(C1201-VLOOKUP(H1201,Riders!$A$2:$E$7777,4,FALSE))/365</f>
        <v>35.391780821917806</v>
      </c>
      <c r="K1201">
        <v>4</v>
      </c>
      <c r="L1201">
        <v>2</v>
      </c>
      <c r="M1201">
        <v>9.9580000000000002</v>
      </c>
      <c r="N1201" s="29">
        <f t="shared" si="18"/>
        <v>72.303675436834709</v>
      </c>
      <c r="O1201">
        <v>28.087</v>
      </c>
      <c r="P1201">
        <v>27.914000000000001</v>
      </c>
      <c r="Q1201">
        <v>31.326000000000001</v>
      </c>
      <c r="R1201">
        <v>1.706</v>
      </c>
      <c r="S1201">
        <v>2</v>
      </c>
      <c r="T1201" t="s">
        <v>1162</v>
      </c>
    </row>
    <row r="1202" spans="1:20">
      <c r="A1202" t="s">
        <v>1144</v>
      </c>
      <c r="B1202">
        <v>2021</v>
      </c>
      <c r="C1202" s="9">
        <v>44412</v>
      </c>
      <c r="D1202" t="s">
        <v>189</v>
      </c>
      <c r="E1202" t="s">
        <v>62</v>
      </c>
      <c r="F1202">
        <v>3</v>
      </c>
      <c r="G1202" t="s">
        <v>539</v>
      </c>
      <c r="H1202" t="s">
        <v>90</v>
      </c>
      <c r="I1202" t="s">
        <v>22</v>
      </c>
      <c r="J1202" s="10">
        <f>(C1202-VLOOKUP(H1202,Riders!$A$2:$E$7777,4,FALSE))/365</f>
        <v>24.408219178082192</v>
      </c>
      <c r="K1202">
        <v>1</v>
      </c>
      <c r="L1202">
        <v>1</v>
      </c>
      <c r="M1202">
        <v>10.680999999999999</v>
      </c>
      <c r="N1202" s="29">
        <f t="shared" si="18"/>
        <v>67.409418593764627</v>
      </c>
      <c r="O1202">
        <v>40.043999999999997</v>
      </c>
      <c r="P1202">
        <v>40.191000000000003</v>
      </c>
      <c r="Q1202">
        <v>42.615000000000002</v>
      </c>
      <c r="R1202">
        <v>1.212</v>
      </c>
      <c r="S1202">
        <v>1</v>
      </c>
      <c r="T1202" t="s">
        <v>1162</v>
      </c>
    </row>
    <row r="1203" spans="1:20">
      <c r="A1203" t="s">
        <v>1144</v>
      </c>
      <c r="B1203">
        <v>2021</v>
      </c>
      <c r="C1203" s="9">
        <v>44412</v>
      </c>
      <c r="D1203" t="s">
        <v>189</v>
      </c>
      <c r="E1203" t="s">
        <v>62</v>
      </c>
      <c r="F1203">
        <v>3</v>
      </c>
      <c r="G1203" t="s">
        <v>539</v>
      </c>
      <c r="H1203" t="s">
        <v>21</v>
      </c>
      <c r="I1203" t="s">
        <v>22</v>
      </c>
      <c r="J1203" s="10">
        <f>(C1203-VLOOKUP(H1203,Riders!$A$2:$E$7777,4,FALSE))/365</f>
        <v>28.405479452054795</v>
      </c>
      <c r="K1203">
        <v>2</v>
      </c>
      <c r="L1203">
        <v>2</v>
      </c>
      <c r="M1203">
        <v>10.888999999999999</v>
      </c>
      <c r="N1203" s="29">
        <f t="shared" si="18"/>
        <v>66.121774267609524</v>
      </c>
      <c r="O1203">
        <v>36.530999999999999</v>
      </c>
      <c r="P1203">
        <v>36.433</v>
      </c>
      <c r="Q1203">
        <v>38.704999999999998</v>
      </c>
      <c r="R1203">
        <v>1.1359999999999999</v>
      </c>
      <c r="S1203">
        <v>2</v>
      </c>
      <c r="T1203" t="s">
        <v>1162</v>
      </c>
    </row>
    <row r="1204" spans="1:20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 s="10">
        <f>(C1204-VLOOKUP(H1204,Riders!$A$2:$E$7777,4,FALSE))/365</f>
        <v>28.610958904109587</v>
      </c>
      <c r="K1204">
        <v>11</v>
      </c>
      <c r="L1204">
        <v>1</v>
      </c>
      <c r="M1204">
        <v>10.657</v>
      </c>
      <c r="N1204" s="29">
        <f t="shared" si="18"/>
        <v>67.561227362297075</v>
      </c>
      <c r="O1204">
        <v>3.8559999999999999</v>
      </c>
      <c r="P1204">
        <v>9.0530000000000008</v>
      </c>
      <c r="Q1204">
        <v>19.407</v>
      </c>
      <c r="R1204">
        <v>5.1769999999999996</v>
      </c>
      <c r="S1204">
        <v>2</v>
      </c>
      <c r="T1204" t="s">
        <v>1162</v>
      </c>
    </row>
    <row r="1205" spans="1:20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 s="10">
        <f>(C1205-VLOOKUP(H1205,Riders!$A$2:$E$7777,4,FALSE))/365</f>
        <v>23.786301369863015</v>
      </c>
      <c r="K1205">
        <v>22</v>
      </c>
      <c r="L1205">
        <v>2</v>
      </c>
      <c r="M1205">
        <v>11.356</v>
      </c>
      <c r="N1205" s="29">
        <f t="shared" si="18"/>
        <v>63.40260655160268</v>
      </c>
      <c r="O1205">
        <v>9</v>
      </c>
      <c r="P1205">
        <v>3.5659999999999901</v>
      </c>
      <c r="Q1205">
        <v>16.494</v>
      </c>
      <c r="R1205">
        <v>6.4640000000000004</v>
      </c>
      <c r="S1205">
        <v>1</v>
      </c>
      <c r="T1205" t="s">
        <v>1162</v>
      </c>
    </row>
    <row r="1206" spans="1:20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1</v>
      </c>
      <c r="G1206">
        <v>2</v>
      </c>
      <c r="H1206" t="s">
        <v>967</v>
      </c>
      <c r="I1206" t="s">
        <v>59</v>
      </c>
      <c r="J1206" s="10">
        <f>(C1206-VLOOKUP(H1206,Riders!$A$2:$E$7777,4,FALSE))/365</f>
        <v>19.238356164383561</v>
      </c>
      <c r="K1206">
        <v>12</v>
      </c>
      <c r="L1206">
        <v>1</v>
      </c>
      <c r="M1206">
        <v>10.492000000000001</v>
      </c>
      <c r="N1206" s="29">
        <f t="shared" si="18"/>
        <v>68.623713305375517</v>
      </c>
      <c r="O1206">
        <v>5.7709999999999901</v>
      </c>
      <c r="P1206">
        <v>11.913</v>
      </c>
      <c r="Q1206">
        <v>24.085000000000001</v>
      </c>
      <c r="R1206">
        <v>6.0860000000000003</v>
      </c>
      <c r="S1206">
        <v>2</v>
      </c>
      <c r="T1206" t="s">
        <v>1162</v>
      </c>
    </row>
    <row r="1207" spans="1:20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1</v>
      </c>
      <c r="G1207">
        <v>2</v>
      </c>
      <c r="H1207" t="s">
        <v>144</v>
      </c>
      <c r="I1207" t="s">
        <v>145</v>
      </c>
      <c r="J1207" s="10">
        <f>(C1207-VLOOKUP(H1207,Riders!$A$2:$E$7777,4,FALSE))/365</f>
        <v>24.827397260273973</v>
      </c>
      <c r="K1207">
        <v>21</v>
      </c>
      <c r="L1207">
        <v>2</v>
      </c>
      <c r="M1207">
        <v>10.826000000000001</v>
      </c>
      <c r="N1207" s="29">
        <f t="shared" si="18"/>
        <v>66.506558285608719</v>
      </c>
      <c r="O1207">
        <v>9</v>
      </c>
      <c r="P1207">
        <v>4.9949999999999903</v>
      </c>
      <c r="Q1207">
        <v>18.606999999999999</v>
      </c>
      <c r="R1207">
        <v>6.806</v>
      </c>
      <c r="S1207">
        <v>1</v>
      </c>
      <c r="T1207" t="s">
        <v>1162</v>
      </c>
    </row>
    <row r="1208" spans="1:20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1</v>
      </c>
      <c r="G1208">
        <v>3</v>
      </c>
      <c r="H1208" t="s">
        <v>146</v>
      </c>
      <c r="I1208" t="s">
        <v>54</v>
      </c>
      <c r="J1208" s="10">
        <f>(C1208-VLOOKUP(H1208,Riders!$A$2:$E$7777,4,FALSE))/365</f>
        <v>27.252054794520546</v>
      </c>
      <c r="K1208">
        <v>13</v>
      </c>
      <c r="L1208">
        <v>1</v>
      </c>
      <c r="M1208">
        <v>10.712</v>
      </c>
      <c r="N1208" s="29">
        <f t="shared" si="18"/>
        <v>67.214339058999258</v>
      </c>
      <c r="O1208">
        <v>9</v>
      </c>
      <c r="P1208">
        <v>15.054</v>
      </c>
      <c r="Q1208">
        <v>29.396000000000001</v>
      </c>
      <c r="R1208">
        <v>7.1710000000000003</v>
      </c>
      <c r="S1208">
        <v>1</v>
      </c>
      <c r="T1208" t="s">
        <v>1162</v>
      </c>
    </row>
    <row r="1209" spans="1:20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1</v>
      </c>
      <c r="G1209">
        <v>3</v>
      </c>
      <c r="H1209" t="s">
        <v>850</v>
      </c>
      <c r="I1209" t="s">
        <v>851</v>
      </c>
      <c r="J1209" s="10">
        <f>(C1209-VLOOKUP(H1209,Riders!$A$2:$E$7777,4,FALSE))/365</f>
        <v>20.893150684931506</v>
      </c>
      <c r="K1209">
        <v>20</v>
      </c>
      <c r="L1209">
        <v>2</v>
      </c>
      <c r="M1209">
        <v>10.7229999999999</v>
      </c>
      <c r="N1209" s="29">
        <f t="shared" si="18"/>
        <v>67.145388417421131</v>
      </c>
      <c r="O1209">
        <v>9</v>
      </c>
      <c r="P1209">
        <v>6.2619999999999898</v>
      </c>
      <c r="Q1209">
        <v>20.603999999999999</v>
      </c>
      <c r="R1209">
        <v>7.1710000000000003</v>
      </c>
      <c r="S1209">
        <v>1</v>
      </c>
      <c r="T1209" t="s">
        <v>1162</v>
      </c>
    </row>
    <row r="1210" spans="1:20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1</v>
      </c>
      <c r="G1210">
        <v>4</v>
      </c>
      <c r="H1210" t="s">
        <v>1190</v>
      </c>
      <c r="I1210" t="s">
        <v>40</v>
      </c>
      <c r="J1210" s="10">
        <f>(C1210-VLOOKUP(H1210,Riders!$A$2:$E$7777,4,FALSE))/365</f>
        <v>23.115068493150684</v>
      </c>
      <c r="K1210">
        <v>14</v>
      </c>
      <c r="L1210">
        <v>1</v>
      </c>
      <c r="M1210">
        <v>10.946999999999999</v>
      </c>
      <c r="N1210" s="29">
        <f t="shared" si="18"/>
        <v>65.771444231296257</v>
      </c>
      <c r="O1210">
        <v>9</v>
      </c>
      <c r="P1210">
        <v>12.552</v>
      </c>
      <c r="Q1210">
        <v>27.257999999999999</v>
      </c>
      <c r="R1210">
        <v>7.3529999999999998</v>
      </c>
      <c r="S1210">
        <v>1</v>
      </c>
      <c r="T1210" t="s">
        <v>1162</v>
      </c>
    </row>
    <row r="1211" spans="1:20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1</v>
      </c>
      <c r="G1211">
        <v>4</v>
      </c>
      <c r="H1211" t="s">
        <v>822</v>
      </c>
      <c r="I1211" t="s">
        <v>205</v>
      </c>
      <c r="J1211" s="10">
        <f>(C1211-VLOOKUP(H1211,Riders!$A$2:$E$7777,4,FALSE))/365</f>
        <v>19.326027397260273</v>
      </c>
      <c r="K1211">
        <v>19</v>
      </c>
      <c r="L1211">
        <v>2</v>
      </c>
      <c r="M1211">
        <v>10.997</v>
      </c>
      <c r="N1211" s="29">
        <f t="shared" si="18"/>
        <v>65.47240156406292</v>
      </c>
      <c r="O1211">
        <v>3.7269999999999999</v>
      </c>
      <c r="P1211">
        <v>3.2739999999999898</v>
      </c>
      <c r="Q1211">
        <v>14.17</v>
      </c>
      <c r="R1211">
        <v>5.4480000000000004</v>
      </c>
      <c r="S1211">
        <v>2</v>
      </c>
      <c r="T1211" t="s">
        <v>1162</v>
      </c>
    </row>
    <row r="1212" spans="1:20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1</v>
      </c>
      <c r="G1212">
        <v>5</v>
      </c>
      <c r="H1212" t="s">
        <v>109</v>
      </c>
      <c r="I1212" t="s">
        <v>59</v>
      </c>
      <c r="J1212" s="10">
        <f>(C1212-VLOOKUP(H1212,Riders!$A$2:$E$7777,4,FALSE))/365</f>
        <v>20.523287671232875</v>
      </c>
      <c r="K1212">
        <v>15</v>
      </c>
      <c r="L1212">
        <v>1</v>
      </c>
      <c r="M1212">
        <v>10.92</v>
      </c>
      <c r="N1212" s="29">
        <f t="shared" si="18"/>
        <v>65.934065934065941</v>
      </c>
      <c r="O1212">
        <v>5.4370000000000003</v>
      </c>
      <c r="P1212">
        <v>14.811</v>
      </c>
      <c r="Q1212">
        <v>25.805</v>
      </c>
      <c r="R1212">
        <v>5.4969999999999999</v>
      </c>
      <c r="S1212">
        <v>2</v>
      </c>
      <c r="T1212" t="s">
        <v>1162</v>
      </c>
    </row>
    <row r="1213" spans="1:20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1</v>
      </c>
      <c r="G1213">
        <v>5</v>
      </c>
      <c r="H1213" t="s">
        <v>136</v>
      </c>
      <c r="I1213" t="s">
        <v>102</v>
      </c>
      <c r="J1213" s="10">
        <f>(C1213-VLOOKUP(H1213,Riders!$A$2:$E$7777,4,FALSE))/365</f>
        <v>27.723287671232878</v>
      </c>
      <c r="K1213">
        <v>18</v>
      </c>
      <c r="L1213">
        <v>2</v>
      </c>
      <c r="M1213">
        <v>10.968</v>
      </c>
      <c r="N1213" s="29">
        <f t="shared" si="18"/>
        <v>65.645514223194752</v>
      </c>
      <c r="O1213">
        <v>18.199000000000002</v>
      </c>
      <c r="P1213">
        <v>15.756</v>
      </c>
      <c r="Q1213">
        <v>24.51</v>
      </c>
      <c r="R1213">
        <v>4.3769999999999998</v>
      </c>
      <c r="S1213">
        <v>1</v>
      </c>
      <c r="T1213" t="s">
        <v>1162</v>
      </c>
    </row>
    <row r="1214" spans="1:20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1</v>
      </c>
      <c r="G1214">
        <v>6</v>
      </c>
      <c r="H1214" t="s">
        <v>849</v>
      </c>
      <c r="I1214" t="s">
        <v>50</v>
      </c>
      <c r="J1214" s="10">
        <f>(C1214-VLOOKUP(H1214,Riders!$A$2:$E$7777,4,FALSE))/365</f>
        <v>21.394520547945206</v>
      </c>
      <c r="K1214">
        <v>16</v>
      </c>
      <c r="L1214">
        <v>1</v>
      </c>
      <c r="M1214">
        <v>10.752000000000001</v>
      </c>
      <c r="N1214" s="29">
        <f t="shared" si="18"/>
        <v>66.964285714285708</v>
      </c>
      <c r="O1214">
        <v>7.3269999999999902</v>
      </c>
      <c r="P1214">
        <v>12.700999999999899</v>
      </c>
      <c r="Q1214">
        <v>24.396999999999998</v>
      </c>
      <c r="R1214">
        <v>5.8479999999999999</v>
      </c>
      <c r="S1214">
        <v>2</v>
      </c>
      <c r="T1214" t="s">
        <v>1162</v>
      </c>
    </row>
    <row r="1215" spans="1:20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1</v>
      </c>
      <c r="G1215">
        <v>6</v>
      </c>
      <c r="H1215" t="s">
        <v>53</v>
      </c>
      <c r="I1215" t="s">
        <v>54</v>
      </c>
      <c r="J1215" s="10">
        <f>(C1215-VLOOKUP(H1215,Riders!$A$2:$E$7777,4,FALSE))/365</f>
        <v>20.936986301369863</v>
      </c>
      <c r="K1215">
        <v>17</v>
      </c>
      <c r="L1215">
        <v>2</v>
      </c>
      <c r="M1215" t="s">
        <v>534</v>
      </c>
      <c r="N1215" s="29" t="str">
        <f t="shared" si="18"/>
        <v/>
      </c>
      <c r="O1215">
        <v>9</v>
      </c>
      <c r="P1215">
        <v>5.2089999999999996</v>
      </c>
      <c r="Q1215">
        <v>18.760999999999999</v>
      </c>
      <c r="R1215">
        <v>6.7759999999999998</v>
      </c>
      <c r="S1215">
        <v>1</v>
      </c>
      <c r="T1215" t="s">
        <v>1162</v>
      </c>
    </row>
    <row r="1216" spans="1:20">
      <c r="A1216" t="s">
        <v>137</v>
      </c>
      <c r="B1216">
        <v>2021</v>
      </c>
      <c r="C1216" s="9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 s="10">
        <f>(C1216-VLOOKUP(H1216,Riders!$A$2:$E$7777,4,FALSE))/365</f>
        <v>22.986301369863014</v>
      </c>
      <c r="K1216">
        <v>1</v>
      </c>
      <c r="L1216">
        <v>1</v>
      </c>
      <c r="M1216">
        <v>10.449</v>
      </c>
      <c r="N1216" s="29">
        <f t="shared" si="18"/>
        <v>68.906115417743322</v>
      </c>
      <c r="O1216">
        <v>26.831</v>
      </c>
      <c r="P1216">
        <v>26.995999999999999</v>
      </c>
      <c r="Q1216">
        <v>30.15</v>
      </c>
      <c r="R1216">
        <v>1.577</v>
      </c>
      <c r="S1216">
        <v>1</v>
      </c>
      <c r="T1216" t="s">
        <v>1162</v>
      </c>
    </row>
    <row r="1217" spans="1:20">
      <c r="A1217" t="s">
        <v>137</v>
      </c>
      <c r="B1217">
        <v>2021</v>
      </c>
      <c r="C1217" s="9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 s="10">
        <f>(C1217-VLOOKUP(H1217,Riders!$A$2:$E$7777,4,FALSE))/365</f>
        <v>21.394520547945206</v>
      </c>
      <c r="K1217">
        <v>16</v>
      </c>
      <c r="L1217">
        <v>2</v>
      </c>
      <c r="M1217">
        <v>10.747999999999999</v>
      </c>
      <c r="N1217" s="29">
        <f t="shared" si="18"/>
        <v>66.98920729438035</v>
      </c>
      <c r="O1217">
        <v>12.700999999999899</v>
      </c>
      <c r="P1217">
        <v>12.268000000000001</v>
      </c>
      <c r="Q1217">
        <v>22.492000000000001</v>
      </c>
      <c r="R1217">
        <v>5.1120000000000001</v>
      </c>
      <c r="S1217">
        <v>2</v>
      </c>
      <c r="T1217" t="s">
        <v>1162</v>
      </c>
    </row>
    <row r="1218" spans="1:20">
      <c r="A1218" t="s">
        <v>137</v>
      </c>
      <c r="B1218">
        <v>2021</v>
      </c>
      <c r="C1218" s="9">
        <v>44451</v>
      </c>
      <c r="D1218" t="s">
        <v>64</v>
      </c>
      <c r="E1218" t="s">
        <v>536</v>
      </c>
      <c r="F1218">
        <v>1</v>
      </c>
      <c r="G1218">
        <v>2</v>
      </c>
      <c r="H1218" t="s">
        <v>132</v>
      </c>
      <c r="I1218" t="s">
        <v>32</v>
      </c>
      <c r="J1218" s="10">
        <f>(C1218-VLOOKUP(H1218,Riders!$A$2:$E$7777,4,FALSE))/365</f>
        <v>21.909589041095892</v>
      </c>
      <c r="K1218">
        <v>4</v>
      </c>
      <c r="L1218">
        <v>1</v>
      </c>
      <c r="M1218">
        <v>10.38</v>
      </c>
      <c r="N1218" s="29">
        <f t="shared" si="18"/>
        <v>69.364161849710982</v>
      </c>
      <c r="O1218">
        <v>9.3529999999999909</v>
      </c>
      <c r="P1218">
        <v>13.343999999999999</v>
      </c>
      <c r="Q1218">
        <v>21.404</v>
      </c>
      <c r="R1218">
        <v>4.03</v>
      </c>
      <c r="S1218">
        <v>2</v>
      </c>
      <c r="T1218" t="s">
        <v>1162</v>
      </c>
    </row>
    <row r="1219" spans="1:20">
      <c r="A1219" t="s">
        <v>137</v>
      </c>
      <c r="B1219">
        <v>2021</v>
      </c>
      <c r="C1219" s="9">
        <v>44451</v>
      </c>
      <c r="D1219" t="s">
        <v>64</v>
      </c>
      <c r="E1219" t="s">
        <v>536</v>
      </c>
      <c r="F1219">
        <v>1</v>
      </c>
      <c r="G1219">
        <v>2</v>
      </c>
      <c r="H1219" t="s">
        <v>109</v>
      </c>
      <c r="I1219" t="s">
        <v>59</v>
      </c>
      <c r="J1219" s="10">
        <f>(C1219-VLOOKUP(H1219,Riders!$A$2:$E$7777,4,FALSE))/365</f>
        <v>20.523287671232875</v>
      </c>
      <c r="K1219">
        <v>15</v>
      </c>
      <c r="L1219">
        <v>2</v>
      </c>
      <c r="M1219">
        <v>13.874000000000001</v>
      </c>
      <c r="N1219" s="29">
        <f t="shared" ref="N1219:N1282" si="19">IF(OR(M1219="REL",M1219="",M1219="DNS",M1219="DSQ"),"",3.6*200/M1219)</f>
        <v>51.8956321176301</v>
      </c>
      <c r="O1219">
        <v>14.811</v>
      </c>
      <c r="P1219">
        <v>11.746</v>
      </c>
      <c r="Q1219">
        <v>21.07</v>
      </c>
      <c r="R1219">
        <v>4.6619999999999999</v>
      </c>
      <c r="S1219">
        <v>1</v>
      </c>
      <c r="T1219" t="s">
        <v>1162</v>
      </c>
    </row>
    <row r="1220" spans="1:20">
      <c r="A1220" t="s">
        <v>137</v>
      </c>
      <c r="B1220">
        <v>2021</v>
      </c>
      <c r="C1220" s="9">
        <v>44451</v>
      </c>
      <c r="D1220" t="s">
        <v>64</v>
      </c>
      <c r="E1220" t="s">
        <v>536</v>
      </c>
      <c r="F1220">
        <v>1</v>
      </c>
      <c r="G1220">
        <v>3</v>
      </c>
      <c r="H1220" t="s">
        <v>98</v>
      </c>
      <c r="I1220" t="s">
        <v>42</v>
      </c>
      <c r="J1220" s="10">
        <f>(C1220-VLOOKUP(H1220,Riders!$A$2:$E$7777,4,FALSE))/365</f>
        <v>22.890410958904109</v>
      </c>
      <c r="K1220">
        <v>2</v>
      </c>
      <c r="L1220">
        <v>1</v>
      </c>
      <c r="M1220">
        <v>10.587</v>
      </c>
      <c r="N1220" s="29">
        <f t="shared" si="19"/>
        <v>68.007934258996883</v>
      </c>
      <c r="O1220">
        <v>24.048999999999999</v>
      </c>
      <c r="P1220">
        <v>24.405999999999999</v>
      </c>
      <c r="Q1220">
        <v>28.216000000000001</v>
      </c>
      <c r="R1220">
        <v>1.905</v>
      </c>
      <c r="S1220">
        <v>1</v>
      </c>
      <c r="T1220" t="s">
        <v>1162</v>
      </c>
    </row>
    <row r="1221" spans="1:20">
      <c r="A1221" t="s">
        <v>137</v>
      </c>
      <c r="B1221">
        <v>2021</v>
      </c>
      <c r="C1221" s="9">
        <v>44451</v>
      </c>
      <c r="D1221" t="s">
        <v>64</v>
      </c>
      <c r="E1221" t="s">
        <v>536</v>
      </c>
      <c r="F1221">
        <v>1</v>
      </c>
      <c r="G1221">
        <v>3</v>
      </c>
      <c r="H1221" t="s">
        <v>1190</v>
      </c>
      <c r="I1221" t="s">
        <v>40</v>
      </c>
      <c r="J1221" s="10">
        <f>(C1221-VLOOKUP(H1221,Riders!$A$2:$E$7777,4,FALSE))/365</f>
        <v>23.115068493150684</v>
      </c>
      <c r="K1221">
        <v>14</v>
      </c>
      <c r="L1221">
        <v>2</v>
      </c>
      <c r="M1221">
        <v>11.029</v>
      </c>
      <c r="N1221" s="29">
        <f t="shared" si="19"/>
        <v>65.282437210989215</v>
      </c>
      <c r="O1221">
        <v>12.552</v>
      </c>
      <c r="P1221">
        <v>11.096</v>
      </c>
      <c r="Q1221">
        <v>22.738</v>
      </c>
      <c r="R1221">
        <v>5.8209999999999997</v>
      </c>
      <c r="S1221">
        <v>2</v>
      </c>
      <c r="T1221" t="s">
        <v>1162</v>
      </c>
    </row>
    <row r="1222" spans="1:20">
      <c r="A1222" t="s">
        <v>137</v>
      </c>
      <c r="B1222">
        <v>2021</v>
      </c>
      <c r="C1222" s="9">
        <v>44451</v>
      </c>
      <c r="D1222" t="s">
        <v>64</v>
      </c>
      <c r="E1222" t="s">
        <v>536</v>
      </c>
      <c r="F1222">
        <v>1</v>
      </c>
      <c r="G1222">
        <v>4</v>
      </c>
      <c r="H1222" t="s">
        <v>94</v>
      </c>
      <c r="I1222" t="s">
        <v>26</v>
      </c>
      <c r="J1222" s="10">
        <f>(C1222-VLOOKUP(H1222,Riders!$A$2:$E$7777,4,FALSE))/365</f>
        <v>22.657534246575342</v>
      </c>
      <c r="K1222">
        <v>3</v>
      </c>
      <c r="L1222">
        <v>1</v>
      </c>
      <c r="M1222">
        <v>10.474</v>
      </c>
      <c r="N1222" s="29">
        <f t="shared" si="19"/>
        <v>68.741645980523202</v>
      </c>
      <c r="O1222">
        <v>28.626000000000001</v>
      </c>
      <c r="P1222">
        <v>28.847999999999999</v>
      </c>
      <c r="Q1222">
        <v>32.112000000000002</v>
      </c>
      <c r="R1222">
        <v>1.6319999999999999</v>
      </c>
      <c r="S1222">
        <v>1</v>
      </c>
      <c r="T1222" t="s">
        <v>1162</v>
      </c>
    </row>
    <row r="1223" spans="1:20">
      <c r="A1223" t="s">
        <v>137</v>
      </c>
      <c r="B1223">
        <v>2021</v>
      </c>
      <c r="C1223" s="9">
        <v>44451</v>
      </c>
      <c r="D1223" t="s">
        <v>64</v>
      </c>
      <c r="E1223" t="s">
        <v>536</v>
      </c>
      <c r="F1223">
        <v>1</v>
      </c>
      <c r="G1223">
        <v>4</v>
      </c>
      <c r="H1223" t="s">
        <v>146</v>
      </c>
      <c r="I1223" t="s">
        <v>54</v>
      </c>
      <c r="J1223" s="10">
        <f>(C1223-VLOOKUP(H1223,Riders!$A$2:$E$7777,4,FALSE))/365</f>
        <v>27.252054794520546</v>
      </c>
      <c r="K1223">
        <v>13</v>
      </c>
      <c r="L1223">
        <v>2</v>
      </c>
      <c r="M1223">
        <v>10.545</v>
      </c>
      <c r="N1223" s="29">
        <f t="shared" si="19"/>
        <v>68.278805120910391</v>
      </c>
      <c r="O1223">
        <v>15.054</v>
      </c>
      <c r="P1223">
        <v>14.055</v>
      </c>
      <c r="Q1223">
        <v>25.677</v>
      </c>
      <c r="R1223">
        <v>5.8109999999999999</v>
      </c>
      <c r="S1223">
        <v>2</v>
      </c>
      <c r="T1223" t="s">
        <v>1162</v>
      </c>
    </row>
    <row r="1224" spans="1:20">
      <c r="A1224" t="s">
        <v>137</v>
      </c>
      <c r="B1224">
        <v>2021</v>
      </c>
      <c r="C1224" s="9">
        <v>44451</v>
      </c>
      <c r="D1224" t="s">
        <v>64</v>
      </c>
      <c r="E1224" t="s">
        <v>536</v>
      </c>
      <c r="F1224">
        <v>1</v>
      </c>
      <c r="G1224">
        <v>5</v>
      </c>
      <c r="H1224" t="s">
        <v>97</v>
      </c>
      <c r="I1224" t="s">
        <v>26</v>
      </c>
      <c r="J1224" s="10">
        <f>(C1224-VLOOKUP(H1224,Riders!$A$2:$E$7777,4,FALSE))/365</f>
        <v>24.419178082191781</v>
      </c>
      <c r="K1224">
        <v>5</v>
      </c>
      <c r="L1224">
        <v>1</v>
      </c>
      <c r="M1224">
        <v>10.375</v>
      </c>
      <c r="N1224" s="29">
        <f t="shared" si="19"/>
        <v>69.397590361445779</v>
      </c>
      <c r="O1224">
        <v>28.852999999999899</v>
      </c>
      <c r="P1224">
        <v>28.957999999999998</v>
      </c>
      <c r="Q1224">
        <v>31.872</v>
      </c>
      <c r="R1224">
        <v>1.4570000000000001</v>
      </c>
      <c r="S1224">
        <v>1</v>
      </c>
      <c r="T1224" t="s">
        <v>1162</v>
      </c>
    </row>
    <row r="1225" spans="1:20">
      <c r="A1225" t="s">
        <v>137</v>
      </c>
      <c r="B1225">
        <v>2021</v>
      </c>
      <c r="C1225" s="9">
        <v>44451</v>
      </c>
      <c r="D1225" t="s">
        <v>64</v>
      </c>
      <c r="E1225" t="s">
        <v>536</v>
      </c>
      <c r="F1225">
        <v>1</v>
      </c>
      <c r="G1225">
        <v>5</v>
      </c>
      <c r="H1225" t="s">
        <v>967</v>
      </c>
      <c r="I1225" t="s">
        <v>59</v>
      </c>
      <c r="J1225" s="10">
        <f>(C1225-VLOOKUP(H1225,Riders!$A$2:$E$7777,4,FALSE))/365</f>
        <v>19.238356164383561</v>
      </c>
      <c r="K1225">
        <v>12</v>
      </c>
      <c r="L1225">
        <v>2</v>
      </c>
      <c r="M1225">
        <v>10.46</v>
      </c>
      <c r="N1225" s="29">
        <f t="shared" si="19"/>
        <v>68.833652007648183</v>
      </c>
      <c r="O1225">
        <v>11.913</v>
      </c>
      <c r="P1225">
        <v>11.724</v>
      </c>
      <c r="Q1225">
        <v>22.518000000000001</v>
      </c>
      <c r="R1225">
        <v>5.3970000000000002</v>
      </c>
      <c r="S1225">
        <v>2</v>
      </c>
      <c r="T1225" t="s">
        <v>1162</v>
      </c>
    </row>
    <row r="1226" spans="1:20">
      <c r="A1226" t="s">
        <v>137</v>
      </c>
      <c r="B1226">
        <v>2021</v>
      </c>
      <c r="C1226" s="9">
        <v>44451</v>
      </c>
      <c r="D1226" t="s">
        <v>64</v>
      </c>
      <c r="E1226" t="s">
        <v>536</v>
      </c>
      <c r="F1226">
        <v>1</v>
      </c>
      <c r="G1226">
        <v>6</v>
      </c>
      <c r="H1226" t="s">
        <v>48</v>
      </c>
      <c r="I1226" t="s">
        <v>42</v>
      </c>
      <c r="J1226" s="10">
        <f>(C1226-VLOOKUP(H1226,Riders!$A$2:$E$7777,4,FALSE))/365</f>
        <v>27.167123287671235</v>
      </c>
      <c r="K1226">
        <v>6</v>
      </c>
      <c r="L1226">
        <v>1</v>
      </c>
      <c r="M1226">
        <v>10.29</v>
      </c>
      <c r="N1226" s="29">
        <f t="shared" si="19"/>
        <v>69.970845481049565</v>
      </c>
      <c r="O1226">
        <v>12.814</v>
      </c>
      <c r="P1226">
        <v>14.43</v>
      </c>
      <c r="Q1226">
        <v>21.193999999999999</v>
      </c>
      <c r="R1226">
        <v>3.3820000000000001</v>
      </c>
      <c r="S1226">
        <v>1</v>
      </c>
      <c r="T1226" t="s">
        <v>1162</v>
      </c>
    </row>
    <row r="1227" spans="1:20">
      <c r="A1227" t="s">
        <v>137</v>
      </c>
      <c r="B1227">
        <v>2021</v>
      </c>
      <c r="C1227" s="9">
        <v>44451</v>
      </c>
      <c r="D1227" t="s">
        <v>64</v>
      </c>
      <c r="E1227" t="s">
        <v>536</v>
      </c>
      <c r="F1227">
        <v>1</v>
      </c>
      <c r="G1227">
        <v>6</v>
      </c>
      <c r="H1227" t="s">
        <v>39</v>
      </c>
      <c r="I1227" t="s">
        <v>40</v>
      </c>
      <c r="J1227" s="10">
        <f>(C1227-VLOOKUP(H1227,Riders!$A$2:$E$7777,4,FALSE))/365</f>
        <v>28.610958904109587</v>
      </c>
      <c r="K1227">
        <v>11</v>
      </c>
      <c r="L1227">
        <v>2</v>
      </c>
      <c r="M1227">
        <v>10.417999999999999</v>
      </c>
      <c r="N1227" s="29">
        <f t="shared" si="19"/>
        <v>69.111153772317152</v>
      </c>
      <c r="O1227">
        <v>9.0530000000000008</v>
      </c>
      <c r="P1227">
        <v>7.8079999999999998</v>
      </c>
      <c r="Q1227">
        <v>16.89</v>
      </c>
      <c r="R1227">
        <v>4.5410000000000004</v>
      </c>
      <c r="S1227">
        <v>2</v>
      </c>
      <c r="T1227" t="s">
        <v>1162</v>
      </c>
    </row>
    <row r="1228" spans="1:20">
      <c r="A1228" t="s">
        <v>137</v>
      </c>
      <c r="B1228">
        <v>2021</v>
      </c>
      <c r="C1228" s="9">
        <v>44451</v>
      </c>
      <c r="D1228" t="s">
        <v>64</v>
      </c>
      <c r="E1228" t="s">
        <v>536</v>
      </c>
      <c r="F1228">
        <v>1</v>
      </c>
      <c r="G1228">
        <v>7</v>
      </c>
      <c r="H1228" t="s">
        <v>43</v>
      </c>
      <c r="I1228" t="s">
        <v>44</v>
      </c>
      <c r="J1228" s="10">
        <f>(C1228-VLOOKUP(H1228,Riders!$A$2:$E$7777,4,FALSE))/365</f>
        <v>25.572602739726026</v>
      </c>
      <c r="K1228">
        <v>7</v>
      </c>
      <c r="L1228">
        <v>1</v>
      </c>
      <c r="M1228">
        <v>10.391</v>
      </c>
      <c r="N1228" s="29">
        <f t="shared" si="19"/>
        <v>69.290732364546244</v>
      </c>
      <c r="O1228">
        <v>15.609</v>
      </c>
      <c r="P1228">
        <v>17.969000000000001</v>
      </c>
      <c r="Q1228">
        <v>25.541</v>
      </c>
      <c r="R1228">
        <v>3.786</v>
      </c>
      <c r="S1228">
        <v>1</v>
      </c>
      <c r="T1228" t="s">
        <v>1162</v>
      </c>
    </row>
    <row r="1229" spans="1:20">
      <c r="A1229" t="s">
        <v>137</v>
      </c>
      <c r="B1229">
        <v>2021</v>
      </c>
      <c r="C1229" s="9">
        <v>44451</v>
      </c>
      <c r="D1229" t="s">
        <v>64</v>
      </c>
      <c r="E1229" t="s">
        <v>536</v>
      </c>
      <c r="F1229">
        <v>1</v>
      </c>
      <c r="G1229">
        <v>7</v>
      </c>
      <c r="H1229" t="s">
        <v>74</v>
      </c>
      <c r="I1229" t="s">
        <v>50</v>
      </c>
      <c r="J1229" s="10">
        <f>(C1229-VLOOKUP(H1229,Riders!$A$2:$E$7777,4,FALSE))/365</f>
        <v>20.534246575342465</v>
      </c>
      <c r="K1229">
        <v>10</v>
      </c>
      <c r="L1229">
        <v>2</v>
      </c>
      <c r="M1229">
        <v>10.523</v>
      </c>
      <c r="N1229" s="29">
        <f t="shared" si="19"/>
        <v>68.421552789128583</v>
      </c>
      <c r="O1229">
        <v>14.103</v>
      </c>
      <c r="P1229">
        <v>12.15</v>
      </c>
      <c r="Q1229">
        <v>22.114000000000001</v>
      </c>
      <c r="R1229">
        <v>4.9820000000000002</v>
      </c>
      <c r="S1229">
        <v>2</v>
      </c>
      <c r="T1229" t="s">
        <v>1162</v>
      </c>
    </row>
    <row r="1230" spans="1:20">
      <c r="A1230" t="s">
        <v>137</v>
      </c>
      <c r="B1230">
        <v>2021</v>
      </c>
      <c r="C1230" s="9">
        <v>44451</v>
      </c>
      <c r="D1230" t="s">
        <v>64</v>
      </c>
      <c r="E1230" t="s">
        <v>536</v>
      </c>
      <c r="F1230">
        <v>1</v>
      </c>
      <c r="G1230">
        <v>8</v>
      </c>
      <c r="H1230" t="s">
        <v>171</v>
      </c>
      <c r="I1230" t="s">
        <v>44</v>
      </c>
      <c r="J1230" s="10">
        <f>(C1230-VLOOKUP(H1230,Riders!$A$2:$E$7777,4,FALSE))/365</f>
        <v>22.052054794520547</v>
      </c>
      <c r="K1230">
        <v>8</v>
      </c>
      <c r="L1230">
        <v>1</v>
      </c>
      <c r="M1230">
        <v>10.398</v>
      </c>
      <c r="N1230" s="29">
        <f t="shared" si="19"/>
        <v>69.24408540103866</v>
      </c>
      <c r="O1230">
        <v>9</v>
      </c>
      <c r="P1230">
        <v>15.054</v>
      </c>
      <c r="Q1230">
        <v>29.396000000000001</v>
      </c>
      <c r="R1230">
        <v>7.1710000000000003</v>
      </c>
      <c r="S1230">
        <v>1</v>
      </c>
      <c r="T1230" t="s">
        <v>1162</v>
      </c>
    </row>
    <row r="1231" spans="1:20">
      <c r="A1231" t="s">
        <v>137</v>
      </c>
      <c r="B1231">
        <v>2021</v>
      </c>
      <c r="C1231" s="9">
        <v>44451</v>
      </c>
      <c r="D1231" t="s">
        <v>64</v>
      </c>
      <c r="E1231" t="s">
        <v>536</v>
      </c>
      <c r="F1231">
        <v>1</v>
      </c>
      <c r="G1231">
        <v>8</v>
      </c>
      <c r="H1231" t="s">
        <v>45</v>
      </c>
      <c r="I1231" t="s">
        <v>32</v>
      </c>
      <c r="J1231" s="10">
        <f>(C1231-VLOOKUP(H1231,Riders!$A$2:$E$7777,4,FALSE))/365</f>
        <v>24.789041095890411</v>
      </c>
      <c r="K1231">
        <v>9</v>
      </c>
      <c r="L1231">
        <v>2</v>
      </c>
      <c r="M1231">
        <v>10.4759999999999</v>
      </c>
      <c r="N1231" s="29">
        <f t="shared" si="19"/>
        <v>68.728522336770425</v>
      </c>
      <c r="O1231">
        <v>9</v>
      </c>
      <c r="P1231">
        <v>6.2619999999999898</v>
      </c>
      <c r="Q1231">
        <v>20.603999999999999</v>
      </c>
      <c r="R1231">
        <v>7.1710000000000003</v>
      </c>
      <c r="S1231">
        <v>1</v>
      </c>
      <c r="T1231" t="s">
        <v>1162</v>
      </c>
    </row>
    <row r="1232" spans="1:20">
      <c r="A1232" t="s">
        <v>137</v>
      </c>
      <c r="B1232">
        <v>2021</v>
      </c>
      <c r="C1232" s="9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 s="10">
        <f>(C1232-VLOOKUP(H1232,Riders!$A$2:$E$7777,4,FALSE))/365</f>
        <v>22.986301369863014</v>
      </c>
      <c r="K1232">
        <v>1</v>
      </c>
      <c r="L1232">
        <v>1</v>
      </c>
      <c r="M1232">
        <v>10.744999999999999</v>
      </c>
      <c r="N1232" s="29">
        <f t="shared" si="19"/>
        <v>67.007910656119137</v>
      </c>
      <c r="O1232">
        <v>26.995999999999999</v>
      </c>
      <c r="P1232">
        <v>27.231000000000002</v>
      </c>
      <c r="Q1232">
        <v>30.361000000000001</v>
      </c>
      <c r="R1232">
        <v>1.5649999999999999</v>
      </c>
      <c r="S1232">
        <v>1</v>
      </c>
      <c r="T1232" t="s">
        <v>1162</v>
      </c>
    </row>
    <row r="1233" spans="1:20">
      <c r="A1233" t="s">
        <v>137</v>
      </c>
      <c r="B1233">
        <v>2021</v>
      </c>
      <c r="C1233" s="9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 s="10">
        <f>(C1233-VLOOKUP(H1233,Riders!$A$2:$E$7777,4,FALSE))/365</f>
        <v>22.052054794520547</v>
      </c>
      <c r="K1233">
        <v>8</v>
      </c>
      <c r="L1233">
        <v>2</v>
      </c>
      <c r="M1233">
        <v>10.937999999999899</v>
      </c>
      <c r="N1233" s="29">
        <f t="shared" si="19"/>
        <v>65.82556226001158</v>
      </c>
      <c r="O1233">
        <v>15.054</v>
      </c>
      <c r="P1233">
        <v>13.651</v>
      </c>
      <c r="Q1233">
        <v>25.042999999999999</v>
      </c>
      <c r="R1233">
        <v>5.6959999999999997</v>
      </c>
      <c r="S1233">
        <v>2</v>
      </c>
      <c r="T1233" t="s">
        <v>1162</v>
      </c>
    </row>
    <row r="1234" spans="1:20">
      <c r="A1234" t="s">
        <v>137</v>
      </c>
      <c r="B1234">
        <v>2021</v>
      </c>
      <c r="C1234" s="9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132</v>
      </c>
      <c r="I1234" t="s">
        <v>32</v>
      </c>
      <c r="J1234" s="10">
        <f>(C1234-VLOOKUP(H1234,Riders!$A$2:$E$7777,4,FALSE))/365</f>
        <v>21.909589041095892</v>
      </c>
      <c r="K1234">
        <v>4</v>
      </c>
      <c r="L1234">
        <v>1</v>
      </c>
      <c r="M1234">
        <v>10.308</v>
      </c>
      <c r="N1234" s="29">
        <f t="shared" si="19"/>
        <v>69.848661233993013</v>
      </c>
      <c r="O1234">
        <v>13.343999999999999</v>
      </c>
      <c r="P1234">
        <v>18.108999999999899</v>
      </c>
      <c r="Q1234">
        <v>24.954999999999998</v>
      </c>
      <c r="R1234">
        <v>3.423</v>
      </c>
      <c r="S1234">
        <v>2</v>
      </c>
      <c r="T1234" t="s">
        <v>1162</v>
      </c>
    </row>
    <row r="1235" spans="1:20">
      <c r="A1235" t="s">
        <v>137</v>
      </c>
      <c r="B1235">
        <v>2021</v>
      </c>
      <c r="C1235" s="9">
        <v>44451</v>
      </c>
      <c r="D1235" t="s">
        <v>64</v>
      </c>
      <c r="E1235" t="s">
        <v>537</v>
      </c>
      <c r="F1235">
        <v>1</v>
      </c>
      <c r="G1235">
        <v>2</v>
      </c>
      <c r="H1235" t="s">
        <v>43</v>
      </c>
      <c r="I1235" t="s">
        <v>44</v>
      </c>
      <c r="J1235" s="10">
        <f>(C1235-VLOOKUP(H1235,Riders!$A$2:$E$7777,4,FALSE))/365</f>
        <v>25.572602739726026</v>
      </c>
      <c r="K1235">
        <v>7</v>
      </c>
      <c r="L1235">
        <v>2</v>
      </c>
      <c r="M1235">
        <v>10.458</v>
      </c>
      <c r="N1235" s="29">
        <f t="shared" si="19"/>
        <v>68.846815834767639</v>
      </c>
      <c r="O1235">
        <v>17.969000000000001</v>
      </c>
      <c r="P1235">
        <v>18.722999999999999</v>
      </c>
      <c r="Q1235">
        <v>25.010999999999999</v>
      </c>
      <c r="R1235">
        <v>3.1440000000000001</v>
      </c>
      <c r="S1235">
        <v>1</v>
      </c>
      <c r="T1235" t="s">
        <v>1162</v>
      </c>
    </row>
    <row r="1236" spans="1:20">
      <c r="A1236" t="s">
        <v>137</v>
      </c>
      <c r="B1236">
        <v>2021</v>
      </c>
      <c r="C1236" s="9">
        <v>44451</v>
      </c>
      <c r="D1236" t="s">
        <v>64</v>
      </c>
      <c r="E1236" t="s">
        <v>537</v>
      </c>
      <c r="F1236">
        <v>1</v>
      </c>
      <c r="G1236">
        <v>3</v>
      </c>
      <c r="H1236" t="s">
        <v>98</v>
      </c>
      <c r="I1236" t="s">
        <v>42</v>
      </c>
      <c r="J1236" s="10">
        <f>(C1236-VLOOKUP(H1236,Riders!$A$2:$E$7777,4,FALSE))/365</f>
        <v>22.890410958904109</v>
      </c>
      <c r="K1236">
        <v>2</v>
      </c>
      <c r="L1236">
        <v>2</v>
      </c>
      <c r="M1236">
        <v>10.3639999999999</v>
      </c>
      <c r="N1236" s="29">
        <f t="shared" si="19"/>
        <v>69.471246622926188</v>
      </c>
      <c r="O1236">
        <v>24.405999999999999</v>
      </c>
      <c r="P1236">
        <v>23.92</v>
      </c>
      <c r="Q1236">
        <v>27.556000000000001</v>
      </c>
      <c r="R1236">
        <v>1.8180000000000001</v>
      </c>
      <c r="S1236">
        <v>1</v>
      </c>
      <c r="T1236" t="s">
        <v>1162</v>
      </c>
    </row>
    <row r="1237" spans="1:20">
      <c r="A1237" t="s">
        <v>137</v>
      </c>
      <c r="B1237">
        <v>2021</v>
      </c>
      <c r="C1237" s="9">
        <v>44451</v>
      </c>
      <c r="D1237" t="s">
        <v>64</v>
      </c>
      <c r="E1237" t="s">
        <v>537</v>
      </c>
      <c r="F1237">
        <v>1</v>
      </c>
      <c r="G1237">
        <v>3</v>
      </c>
      <c r="H1237" t="s">
        <v>48</v>
      </c>
      <c r="I1237" t="s">
        <v>42</v>
      </c>
      <c r="J1237" s="10">
        <f>(C1237-VLOOKUP(H1237,Riders!$A$2:$E$7777,4,FALSE))/365</f>
        <v>27.167123287671235</v>
      </c>
      <c r="K1237">
        <v>6</v>
      </c>
      <c r="L1237">
        <v>1</v>
      </c>
      <c r="M1237">
        <v>10.244999999999999</v>
      </c>
      <c r="N1237" s="29">
        <f t="shared" si="19"/>
        <v>70.278184480234259</v>
      </c>
      <c r="O1237">
        <v>14.43</v>
      </c>
      <c r="P1237">
        <v>19.206</v>
      </c>
      <c r="Q1237">
        <v>24.942</v>
      </c>
      <c r="R1237">
        <v>2.8679999999999999</v>
      </c>
      <c r="S1237">
        <v>1</v>
      </c>
      <c r="T1237" t="s">
        <v>1162</v>
      </c>
    </row>
    <row r="1238" spans="1:20">
      <c r="A1238" t="s">
        <v>137</v>
      </c>
      <c r="B1238">
        <v>2021</v>
      </c>
      <c r="C1238" s="9">
        <v>44451</v>
      </c>
      <c r="D1238" t="s">
        <v>64</v>
      </c>
      <c r="E1238" t="s">
        <v>537</v>
      </c>
      <c r="F1238">
        <v>1</v>
      </c>
      <c r="G1238">
        <v>4</v>
      </c>
      <c r="H1238" t="s">
        <v>94</v>
      </c>
      <c r="I1238" t="s">
        <v>26</v>
      </c>
      <c r="J1238" s="10">
        <f>(C1238-VLOOKUP(H1238,Riders!$A$2:$E$7777,4,FALSE))/365</f>
        <v>22.657534246575342</v>
      </c>
      <c r="K1238">
        <v>3</v>
      </c>
      <c r="L1238">
        <v>1</v>
      </c>
      <c r="M1238">
        <v>10.154999999999999</v>
      </c>
      <c r="N1238" s="29">
        <f t="shared" si="19"/>
        <v>70.901033973412112</v>
      </c>
      <c r="O1238">
        <v>28.847999999999999</v>
      </c>
      <c r="P1238">
        <v>28.783999999999999</v>
      </c>
      <c r="Q1238">
        <v>31.922000000000001</v>
      </c>
      <c r="R1238">
        <v>1.569</v>
      </c>
      <c r="S1238">
        <v>2</v>
      </c>
      <c r="T1238" t="s">
        <v>1162</v>
      </c>
    </row>
    <row r="1239" spans="1:20">
      <c r="A1239" t="s">
        <v>137</v>
      </c>
      <c r="B1239">
        <v>2021</v>
      </c>
      <c r="C1239" s="9">
        <v>44451</v>
      </c>
      <c r="D1239" t="s">
        <v>64</v>
      </c>
      <c r="E1239" t="s">
        <v>537</v>
      </c>
      <c r="F1239">
        <v>1</v>
      </c>
      <c r="G1239">
        <v>4</v>
      </c>
      <c r="H1239" t="s">
        <v>97</v>
      </c>
      <c r="I1239" t="s">
        <v>26</v>
      </c>
      <c r="J1239" s="10">
        <f>(C1239-VLOOKUP(H1239,Riders!$A$2:$E$7777,4,FALSE))/365</f>
        <v>24.419178082191781</v>
      </c>
      <c r="K1239">
        <v>5</v>
      </c>
      <c r="L1239">
        <v>2</v>
      </c>
      <c r="M1239">
        <v>10.356999999999999</v>
      </c>
      <c r="N1239" s="29">
        <f t="shared" si="19"/>
        <v>69.518200251037953</v>
      </c>
      <c r="O1239">
        <v>28.957999999999998</v>
      </c>
      <c r="P1239">
        <v>28.486000000000001</v>
      </c>
      <c r="Q1239">
        <v>31.326000000000001</v>
      </c>
      <c r="R1239">
        <v>1.42</v>
      </c>
      <c r="S1239">
        <v>1</v>
      </c>
      <c r="T1239" t="s">
        <v>1162</v>
      </c>
    </row>
    <row r="1240" spans="1:20">
      <c r="A1240" t="s">
        <v>137</v>
      </c>
      <c r="B1240">
        <v>2021</v>
      </c>
      <c r="C1240" s="9">
        <v>44451</v>
      </c>
      <c r="D1240" t="s">
        <v>64</v>
      </c>
      <c r="E1240" t="s">
        <v>537</v>
      </c>
      <c r="F1240">
        <v>2</v>
      </c>
      <c r="G1240">
        <v>1</v>
      </c>
      <c r="H1240" t="s">
        <v>126</v>
      </c>
      <c r="I1240" t="s">
        <v>102</v>
      </c>
      <c r="J1240" s="10">
        <f>(C1240-VLOOKUP(H1240,Riders!$A$2:$E$7777,4,FALSE))/365</f>
        <v>22.986301369863014</v>
      </c>
      <c r="K1240">
        <v>1</v>
      </c>
      <c r="L1240">
        <v>1</v>
      </c>
      <c r="M1240">
        <v>10.93</v>
      </c>
      <c r="N1240" s="29">
        <f t="shared" si="19"/>
        <v>65.873741994510524</v>
      </c>
      <c r="O1240">
        <v>27.231000000000002</v>
      </c>
      <c r="P1240">
        <v>27.398</v>
      </c>
      <c r="Q1240">
        <v>30.504000000000001</v>
      </c>
      <c r="R1240">
        <v>1.5529999999999999</v>
      </c>
      <c r="S1240">
        <v>1</v>
      </c>
      <c r="T1240" t="s">
        <v>1162</v>
      </c>
    </row>
    <row r="1241" spans="1:20">
      <c r="A1241" t="s">
        <v>137</v>
      </c>
      <c r="B1241">
        <v>2021</v>
      </c>
      <c r="C1241" s="9">
        <v>44451</v>
      </c>
      <c r="D1241" t="s">
        <v>64</v>
      </c>
      <c r="E1241" t="s">
        <v>537</v>
      </c>
      <c r="F1241">
        <v>2</v>
      </c>
      <c r="G1241">
        <v>1</v>
      </c>
      <c r="H1241" t="s">
        <v>171</v>
      </c>
      <c r="I1241" t="s">
        <v>44</v>
      </c>
      <c r="J1241" s="10">
        <f>(C1241-VLOOKUP(H1241,Riders!$A$2:$E$7777,4,FALSE))/365</f>
        <v>22.052054794520547</v>
      </c>
      <c r="K1241">
        <v>8</v>
      </c>
      <c r="L1241">
        <v>2</v>
      </c>
      <c r="M1241">
        <v>11.106999999999999</v>
      </c>
      <c r="N1241" s="29">
        <f t="shared" si="19"/>
        <v>64.823984874403536</v>
      </c>
      <c r="O1241">
        <v>13.651</v>
      </c>
      <c r="P1241">
        <v>13.1829999999999</v>
      </c>
      <c r="Q1241">
        <v>23.158999999999999</v>
      </c>
      <c r="R1241">
        <v>4.9880000000000004</v>
      </c>
      <c r="S1241">
        <v>2</v>
      </c>
      <c r="T1241" t="s">
        <v>1162</v>
      </c>
    </row>
    <row r="1242" spans="1:20">
      <c r="A1242" t="s">
        <v>137</v>
      </c>
      <c r="B1242">
        <v>2021</v>
      </c>
      <c r="C1242" s="9">
        <v>44451</v>
      </c>
      <c r="D1242" t="s">
        <v>64</v>
      </c>
      <c r="E1242" t="s">
        <v>537</v>
      </c>
      <c r="F1242">
        <v>2</v>
      </c>
      <c r="G1242">
        <v>2</v>
      </c>
      <c r="H1242" t="s">
        <v>132</v>
      </c>
      <c r="I1242" t="s">
        <v>32</v>
      </c>
      <c r="J1242" s="10">
        <f>(C1242-VLOOKUP(H1242,Riders!$A$2:$E$7777,4,FALSE))/365</f>
        <v>21.909589041095892</v>
      </c>
      <c r="K1242">
        <v>4</v>
      </c>
      <c r="L1242">
        <v>1</v>
      </c>
      <c r="M1242">
        <v>10.311999999999999</v>
      </c>
      <c r="N1242" s="29">
        <f t="shared" si="19"/>
        <v>69.82156710628395</v>
      </c>
      <c r="O1242">
        <v>18.108999999999899</v>
      </c>
      <c r="P1242">
        <v>19.946999999999999</v>
      </c>
      <c r="Q1242">
        <v>26.309000000000001</v>
      </c>
      <c r="R1242">
        <v>3.181</v>
      </c>
      <c r="S1242">
        <v>2</v>
      </c>
      <c r="T1242" t="s">
        <v>1162</v>
      </c>
    </row>
    <row r="1243" spans="1:20">
      <c r="A1243" t="s">
        <v>137</v>
      </c>
      <c r="B1243">
        <v>2021</v>
      </c>
      <c r="C1243" s="9">
        <v>44451</v>
      </c>
      <c r="D1243" t="s">
        <v>64</v>
      </c>
      <c r="E1243" t="s">
        <v>537</v>
      </c>
      <c r="F1243">
        <v>2</v>
      </c>
      <c r="G1243">
        <v>2</v>
      </c>
      <c r="H1243" t="s">
        <v>43</v>
      </c>
      <c r="I1243" t="s">
        <v>44</v>
      </c>
      <c r="J1243" s="10">
        <f>(C1243-VLOOKUP(H1243,Riders!$A$2:$E$7777,4,FALSE))/365</f>
        <v>25.572602739726026</v>
      </c>
      <c r="K1243">
        <v>7</v>
      </c>
      <c r="L1243">
        <v>2</v>
      </c>
      <c r="M1243">
        <v>10.356999999999999</v>
      </c>
      <c r="N1243" s="29">
        <f t="shared" si="19"/>
        <v>69.518200251037953</v>
      </c>
      <c r="O1243">
        <v>18.722999999999999</v>
      </c>
      <c r="P1243">
        <v>17.952999999999999</v>
      </c>
      <c r="Q1243">
        <v>23.869</v>
      </c>
      <c r="R1243">
        <v>2.9580000000000002</v>
      </c>
      <c r="S1243">
        <v>1</v>
      </c>
      <c r="T1243" t="s">
        <v>1162</v>
      </c>
    </row>
    <row r="1244" spans="1:20">
      <c r="A1244" t="s">
        <v>137</v>
      </c>
      <c r="B1244">
        <v>2021</v>
      </c>
      <c r="C1244" s="9">
        <v>44451</v>
      </c>
      <c r="D1244" t="s">
        <v>64</v>
      </c>
      <c r="E1244" t="s">
        <v>537</v>
      </c>
      <c r="F1244">
        <v>2</v>
      </c>
      <c r="G1244">
        <v>3</v>
      </c>
      <c r="H1244" t="s">
        <v>98</v>
      </c>
      <c r="I1244" t="s">
        <v>42</v>
      </c>
      <c r="J1244" s="10">
        <f>(C1244-VLOOKUP(H1244,Riders!$A$2:$E$7777,4,FALSE))/365</f>
        <v>22.890410958904109</v>
      </c>
      <c r="K1244">
        <v>2</v>
      </c>
      <c r="L1244">
        <v>1</v>
      </c>
      <c r="M1244">
        <v>10.345000000000001</v>
      </c>
      <c r="N1244" s="29">
        <f t="shared" si="19"/>
        <v>69.598840019333011</v>
      </c>
      <c r="O1244">
        <v>23.92</v>
      </c>
      <c r="P1244">
        <v>24.298999999999999</v>
      </c>
      <c r="Q1244">
        <v>27.863</v>
      </c>
      <c r="R1244">
        <v>1.782</v>
      </c>
      <c r="S1244">
        <v>1</v>
      </c>
      <c r="T1244" t="s">
        <v>1162</v>
      </c>
    </row>
    <row r="1245" spans="1:20">
      <c r="A1245" t="s">
        <v>137</v>
      </c>
      <c r="B1245">
        <v>2021</v>
      </c>
      <c r="C1245" s="9">
        <v>44451</v>
      </c>
      <c r="D1245" t="s">
        <v>64</v>
      </c>
      <c r="E1245" t="s">
        <v>537</v>
      </c>
      <c r="F1245">
        <v>2</v>
      </c>
      <c r="G1245">
        <v>3</v>
      </c>
      <c r="H1245" t="s">
        <v>48</v>
      </c>
      <c r="I1245" t="s">
        <v>42</v>
      </c>
      <c r="J1245" s="10">
        <f>(C1245-VLOOKUP(H1245,Riders!$A$2:$E$7777,4,FALSE))/365</f>
        <v>27.167123287671235</v>
      </c>
      <c r="K1245">
        <v>6</v>
      </c>
      <c r="L1245">
        <v>2</v>
      </c>
      <c r="M1245">
        <v>10.401999999999999</v>
      </c>
      <c r="N1245" s="29">
        <f t="shared" si="19"/>
        <v>69.217458181119014</v>
      </c>
      <c r="O1245">
        <v>19.206</v>
      </c>
      <c r="P1245">
        <v>18.739999999999998</v>
      </c>
      <c r="Q1245">
        <v>24.178000000000001</v>
      </c>
      <c r="R1245">
        <v>2.7189999999999999</v>
      </c>
      <c r="S1245">
        <v>2</v>
      </c>
      <c r="T1245" t="s">
        <v>1162</v>
      </c>
    </row>
    <row r="1246" spans="1:20">
      <c r="A1246" t="s">
        <v>137</v>
      </c>
      <c r="B1246">
        <v>2021</v>
      </c>
      <c r="C1246" s="9">
        <v>44451</v>
      </c>
      <c r="D1246" t="s">
        <v>64</v>
      </c>
      <c r="E1246" t="s">
        <v>537</v>
      </c>
      <c r="F1246">
        <v>2</v>
      </c>
      <c r="G1246">
        <v>4</v>
      </c>
      <c r="H1246" t="s">
        <v>94</v>
      </c>
      <c r="I1246" t="s">
        <v>26</v>
      </c>
      <c r="J1246" s="10">
        <f>(C1246-VLOOKUP(H1246,Riders!$A$2:$E$7777,4,FALSE))/365</f>
        <v>22.657534246575342</v>
      </c>
      <c r="K1246">
        <v>3</v>
      </c>
      <c r="L1246">
        <v>1</v>
      </c>
      <c r="M1246">
        <v>10.416</v>
      </c>
      <c r="N1246" s="29">
        <f t="shared" si="19"/>
        <v>69.124423963133637</v>
      </c>
      <c r="O1246">
        <v>28.783999999999999</v>
      </c>
      <c r="P1246">
        <v>29.163999999999898</v>
      </c>
      <c r="Q1246">
        <v>32.241999999999997</v>
      </c>
      <c r="R1246">
        <v>1.5389999999999999</v>
      </c>
      <c r="S1246">
        <v>1</v>
      </c>
      <c r="T1246" t="s">
        <v>1162</v>
      </c>
    </row>
    <row r="1247" spans="1:20">
      <c r="A1247" t="s">
        <v>137</v>
      </c>
      <c r="B1247">
        <v>2021</v>
      </c>
      <c r="C1247" s="9">
        <v>44451</v>
      </c>
      <c r="D1247" t="s">
        <v>64</v>
      </c>
      <c r="E1247" t="s">
        <v>537</v>
      </c>
      <c r="F1247">
        <v>2</v>
      </c>
      <c r="G1247">
        <v>4</v>
      </c>
      <c r="H1247" t="s">
        <v>97</v>
      </c>
      <c r="I1247" t="s">
        <v>26</v>
      </c>
      <c r="J1247" s="10">
        <f>(C1247-VLOOKUP(H1247,Riders!$A$2:$E$7777,4,FALSE))/365</f>
        <v>24.419178082191781</v>
      </c>
      <c r="K1247">
        <v>5</v>
      </c>
      <c r="L1247">
        <v>2</v>
      </c>
      <c r="M1247">
        <v>10.532</v>
      </c>
      <c r="N1247" s="29">
        <f t="shared" si="19"/>
        <v>68.363083934675274</v>
      </c>
      <c r="O1247">
        <v>28.486000000000001</v>
      </c>
      <c r="P1247">
        <v>28.265000000000001</v>
      </c>
      <c r="Q1247">
        <v>31.062999999999999</v>
      </c>
      <c r="R1247">
        <v>1.399</v>
      </c>
      <c r="S1247">
        <v>2</v>
      </c>
      <c r="T1247" t="s">
        <v>1162</v>
      </c>
    </row>
    <row r="1248" spans="1:20">
      <c r="A1248" t="s">
        <v>137</v>
      </c>
      <c r="B1248">
        <v>2021</v>
      </c>
      <c r="C1248" s="9">
        <v>44451</v>
      </c>
      <c r="D1248" t="s">
        <v>64</v>
      </c>
      <c r="E1248" t="s">
        <v>537</v>
      </c>
      <c r="F1248">
        <v>3</v>
      </c>
      <c r="G1248">
        <v>3</v>
      </c>
      <c r="H1248" t="s">
        <v>98</v>
      </c>
      <c r="I1248" t="s">
        <v>42</v>
      </c>
      <c r="J1248" s="10">
        <f>(C1248-VLOOKUP(H1248,Riders!$A$2:$E$7777,4,FALSE))/365</f>
        <v>22.890410958904109</v>
      </c>
      <c r="K1248">
        <v>2</v>
      </c>
      <c r="L1248">
        <v>1</v>
      </c>
      <c r="M1248">
        <v>10.683</v>
      </c>
      <c r="N1248" s="29">
        <f t="shared" si="19"/>
        <v>67.396798652064021</v>
      </c>
      <c r="O1248">
        <v>24.298999999999999</v>
      </c>
      <c r="P1248">
        <v>24.619</v>
      </c>
      <c r="Q1248">
        <v>28.119</v>
      </c>
      <c r="R1248">
        <v>1.75</v>
      </c>
      <c r="S1248">
        <v>1</v>
      </c>
      <c r="T1248" t="s">
        <v>1162</v>
      </c>
    </row>
    <row r="1249" spans="1:20">
      <c r="A1249" t="s">
        <v>137</v>
      </c>
      <c r="B1249">
        <v>2021</v>
      </c>
      <c r="C1249" s="9">
        <v>44451</v>
      </c>
      <c r="D1249" t="s">
        <v>64</v>
      </c>
      <c r="E1249" t="s">
        <v>537</v>
      </c>
      <c r="F1249">
        <v>3</v>
      </c>
      <c r="G1249">
        <v>3</v>
      </c>
      <c r="H1249" t="s">
        <v>48</v>
      </c>
      <c r="I1249" t="s">
        <v>42</v>
      </c>
      <c r="J1249" s="10">
        <f>(C1249-VLOOKUP(H1249,Riders!$A$2:$E$7777,4,FALSE))/365</f>
        <v>27.167123287671235</v>
      </c>
      <c r="K1249">
        <v>6</v>
      </c>
      <c r="L1249">
        <v>2</v>
      </c>
      <c r="M1249">
        <v>12.221</v>
      </c>
      <c r="N1249" s="29">
        <f t="shared" si="19"/>
        <v>58.914982407331642</v>
      </c>
      <c r="O1249">
        <v>18.739999999999998</v>
      </c>
      <c r="P1249">
        <v>18.382000000000001</v>
      </c>
      <c r="Q1249">
        <v>23.582000000000001</v>
      </c>
      <c r="R1249">
        <v>2.6</v>
      </c>
      <c r="S1249">
        <v>2</v>
      </c>
      <c r="T1249" t="s">
        <v>1162</v>
      </c>
    </row>
    <row r="1250" spans="1:20">
      <c r="A1250" t="s">
        <v>137</v>
      </c>
      <c r="B1250">
        <v>2021</v>
      </c>
      <c r="C1250" s="9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 s="10">
        <f>(C1250-VLOOKUP(H1250,Riders!$A$2:$E$7777,4,FALSE))/365</f>
        <v>22.986301369863014</v>
      </c>
      <c r="K1250">
        <v>1</v>
      </c>
      <c r="L1250">
        <v>1</v>
      </c>
      <c r="M1250">
        <v>10.003</v>
      </c>
      <c r="N1250" s="29">
        <f t="shared" si="19"/>
        <v>71.978406478056584</v>
      </c>
      <c r="O1250">
        <v>27.398</v>
      </c>
      <c r="P1250">
        <v>27.855</v>
      </c>
      <c r="Q1250">
        <v>30.881</v>
      </c>
      <c r="R1250">
        <v>1.5129999999999999</v>
      </c>
      <c r="S1250">
        <v>2</v>
      </c>
      <c r="T1250" t="s">
        <v>1162</v>
      </c>
    </row>
    <row r="1251" spans="1:20">
      <c r="A1251" t="s">
        <v>137</v>
      </c>
      <c r="B1251">
        <v>2021</v>
      </c>
      <c r="C1251" s="9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 s="10">
        <f>(C1251-VLOOKUP(H1251,Riders!$A$2:$E$7777,4,FALSE))/365</f>
        <v>22.657534246575342</v>
      </c>
      <c r="K1251">
        <v>3</v>
      </c>
      <c r="L1251">
        <v>2</v>
      </c>
      <c r="M1251">
        <v>10.189</v>
      </c>
      <c r="N1251" s="29">
        <f t="shared" si="19"/>
        <v>70.664442045343023</v>
      </c>
      <c r="O1251">
        <v>29.163999999999898</v>
      </c>
      <c r="P1251">
        <v>28.841999999999999</v>
      </c>
      <c r="Q1251">
        <v>31.81</v>
      </c>
      <c r="R1251">
        <v>1.484</v>
      </c>
      <c r="S1251">
        <v>1</v>
      </c>
      <c r="T1251" t="s">
        <v>1162</v>
      </c>
    </row>
    <row r="1252" spans="1:20">
      <c r="A1252" t="s">
        <v>137</v>
      </c>
      <c r="B1252">
        <v>2021</v>
      </c>
      <c r="C1252" s="9">
        <v>44451</v>
      </c>
      <c r="D1252" t="s">
        <v>64</v>
      </c>
      <c r="E1252" t="s">
        <v>538</v>
      </c>
      <c r="F1252">
        <v>1</v>
      </c>
      <c r="G1252">
        <v>2</v>
      </c>
      <c r="H1252" t="s">
        <v>98</v>
      </c>
      <c r="I1252" t="s">
        <v>42</v>
      </c>
      <c r="J1252" s="10">
        <f>(C1252-VLOOKUP(H1252,Riders!$A$2:$E$7777,4,FALSE))/365</f>
        <v>22.890410958904109</v>
      </c>
      <c r="K1252">
        <v>2</v>
      </c>
      <c r="L1252">
        <v>2</v>
      </c>
      <c r="M1252">
        <v>10.162000000000001</v>
      </c>
      <c r="N1252" s="29">
        <f t="shared" si="19"/>
        <v>70.852194449911423</v>
      </c>
      <c r="O1252">
        <v>24.619</v>
      </c>
      <c r="P1252">
        <v>24.86</v>
      </c>
      <c r="Q1252">
        <v>28.198</v>
      </c>
      <c r="R1252">
        <v>1.669</v>
      </c>
      <c r="S1252">
        <v>1</v>
      </c>
      <c r="T1252" t="s">
        <v>1162</v>
      </c>
    </row>
    <row r="1253" spans="1:20">
      <c r="A1253" t="s">
        <v>137</v>
      </c>
      <c r="B1253">
        <v>2021</v>
      </c>
      <c r="C1253" s="9">
        <v>44451</v>
      </c>
      <c r="D1253" t="s">
        <v>64</v>
      </c>
      <c r="E1253" t="s">
        <v>538</v>
      </c>
      <c r="F1253">
        <v>1</v>
      </c>
      <c r="G1253">
        <v>2</v>
      </c>
      <c r="H1253" t="s">
        <v>132</v>
      </c>
      <c r="I1253" t="s">
        <v>32</v>
      </c>
      <c r="J1253" s="10">
        <f>(C1253-VLOOKUP(H1253,Riders!$A$2:$E$7777,4,FALSE))/365</f>
        <v>21.909589041095892</v>
      </c>
      <c r="K1253">
        <v>4</v>
      </c>
      <c r="L1253">
        <v>1</v>
      </c>
      <c r="M1253">
        <v>10.115</v>
      </c>
      <c r="N1253" s="29">
        <f t="shared" si="19"/>
        <v>71.181413741967376</v>
      </c>
      <c r="O1253">
        <v>19.946999999999999</v>
      </c>
      <c r="P1253">
        <v>22.739000000000001</v>
      </c>
      <c r="Q1253">
        <v>28.227</v>
      </c>
      <c r="R1253">
        <v>2.7440000000000002</v>
      </c>
      <c r="S1253">
        <v>1</v>
      </c>
      <c r="T1253" t="s">
        <v>1162</v>
      </c>
    </row>
    <row r="1254" spans="1:20">
      <c r="A1254" t="s">
        <v>137</v>
      </c>
      <c r="B1254">
        <v>2021</v>
      </c>
      <c r="C1254" s="9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126</v>
      </c>
      <c r="I1254" t="s">
        <v>102</v>
      </c>
      <c r="J1254" s="10">
        <f>(C1254-VLOOKUP(H1254,Riders!$A$2:$E$7777,4,FALSE))/365</f>
        <v>22.986301369863014</v>
      </c>
      <c r="K1254">
        <v>1</v>
      </c>
      <c r="L1254">
        <v>1</v>
      </c>
      <c r="M1254">
        <v>10.247</v>
      </c>
      <c r="N1254" s="29">
        <f t="shared" si="19"/>
        <v>70.264467649068024</v>
      </c>
      <c r="O1254">
        <v>27.855</v>
      </c>
      <c r="P1254">
        <v>28.033000000000001</v>
      </c>
      <c r="Q1254">
        <v>30.959</v>
      </c>
      <c r="R1254">
        <v>1.4630000000000001</v>
      </c>
      <c r="S1254">
        <v>2</v>
      </c>
      <c r="T1254" t="s">
        <v>1162</v>
      </c>
    </row>
    <row r="1255" spans="1:20">
      <c r="A1255" t="s">
        <v>137</v>
      </c>
      <c r="B1255">
        <v>2021</v>
      </c>
      <c r="C1255" s="9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94</v>
      </c>
      <c r="I1255" t="s">
        <v>26</v>
      </c>
      <c r="J1255" s="10">
        <f>(C1255-VLOOKUP(H1255,Riders!$A$2:$E$7777,4,FALSE))/365</f>
        <v>22.657534246575342</v>
      </c>
      <c r="K1255">
        <v>3</v>
      </c>
      <c r="L1255">
        <v>2</v>
      </c>
      <c r="M1255">
        <v>12.786</v>
      </c>
      <c r="N1255" s="29">
        <f t="shared" si="19"/>
        <v>56.311590802440172</v>
      </c>
      <c r="O1255">
        <v>28.841999999999999</v>
      </c>
      <c r="P1255">
        <v>28.423999999999999</v>
      </c>
      <c r="Q1255">
        <v>31.315999999999999</v>
      </c>
      <c r="R1255">
        <v>1.446</v>
      </c>
      <c r="S1255">
        <v>1</v>
      </c>
      <c r="T1255" t="s">
        <v>1162</v>
      </c>
    </row>
    <row r="1256" spans="1:20">
      <c r="A1256" t="s">
        <v>137</v>
      </c>
      <c r="B1256">
        <v>2021</v>
      </c>
      <c r="C1256" s="9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 s="10">
        <f>(C1256-VLOOKUP(H1256,Riders!$A$2:$E$7777,4,FALSE))/365</f>
        <v>22.890410958904109</v>
      </c>
      <c r="K1256">
        <v>2</v>
      </c>
      <c r="L1256">
        <v>1</v>
      </c>
      <c r="M1256">
        <v>10.23</v>
      </c>
      <c r="N1256" s="29">
        <f t="shared" si="19"/>
        <v>70.381231671554247</v>
      </c>
      <c r="O1256">
        <v>24.86</v>
      </c>
      <c r="P1256">
        <v>25.289000000000001</v>
      </c>
      <c r="Q1256">
        <v>28.561</v>
      </c>
      <c r="R1256">
        <v>1.6359999999999999</v>
      </c>
      <c r="S1256">
        <v>1</v>
      </c>
      <c r="T1256" t="s">
        <v>1162</v>
      </c>
    </row>
    <row r="1257" spans="1:20">
      <c r="A1257" t="s">
        <v>137</v>
      </c>
      <c r="B1257">
        <v>2021</v>
      </c>
      <c r="C1257" s="9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 s="10">
        <f>(C1257-VLOOKUP(H1257,Riders!$A$2:$E$7777,4,FALSE))/365</f>
        <v>21.909589041095892</v>
      </c>
      <c r="K1257">
        <v>4</v>
      </c>
      <c r="L1257">
        <v>2</v>
      </c>
      <c r="M1257">
        <v>10.395</v>
      </c>
      <c r="N1257" s="29">
        <f t="shared" si="19"/>
        <v>69.264069264069263</v>
      </c>
      <c r="O1257">
        <v>22.739000000000001</v>
      </c>
      <c r="P1257">
        <v>22.07</v>
      </c>
      <c r="Q1257">
        <v>27.248000000000001</v>
      </c>
      <c r="R1257">
        <v>2.589</v>
      </c>
      <c r="S1257">
        <v>2</v>
      </c>
      <c r="T1257" t="s">
        <v>1162</v>
      </c>
    </row>
    <row r="1258" spans="1:20">
      <c r="A1258" t="s">
        <v>137</v>
      </c>
      <c r="B1258">
        <v>2021</v>
      </c>
      <c r="C1258" s="9">
        <v>44451</v>
      </c>
      <c r="D1258" t="s">
        <v>64</v>
      </c>
      <c r="E1258" t="s">
        <v>538</v>
      </c>
      <c r="F1258">
        <v>3</v>
      </c>
      <c r="G1258">
        <v>2</v>
      </c>
      <c r="H1258" t="s">
        <v>98</v>
      </c>
      <c r="I1258" t="s">
        <v>42</v>
      </c>
      <c r="J1258" s="10">
        <f>(C1258-VLOOKUP(H1258,Riders!$A$2:$E$7777,4,FALSE))/365</f>
        <v>22.890410958904109</v>
      </c>
      <c r="K1258">
        <v>2</v>
      </c>
      <c r="L1258">
        <v>1</v>
      </c>
      <c r="M1258">
        <v>10.496</v>
      </c>
      <c r="N1258" s="29">
        <f t="shared" si="19"/>
        <v>68.597560975609753</v>
      </c>
      <c r="O1258">
        <v>25.289000000000001</v>
      </c>
      <c r="P1258">
        <v>25.648</v>
      </c>
      <c r="Q1258">
        <v>28.861999999999998</v>
      </c>
      <c r="R1258">
        <v>1.607</v>
      </c>
      <c r="S1258">
        <v>1</v>
      </c>
      <c r="T1258" t="s">
        <v>1162</v>
      </c>
    </row>
    <row r="1259" spans="1:20">
      <c r="A1259" t="s">
        <v>137</v>
      </c>
      <c r="B1259">
        <v>2021</v>
      </c>
      <c r="C1259" s="9">
        <v>44451</v>
      </c>
      <c r="D1259" t="s">
        <v>64</v>
      </c>
      <c r="E1259" t="s">
        <v>538</v>
      </c>
      <c r="F1259">
        <v>3</v>
      </c>
      <c r="G1259">
        <v>2</v>
      </c>
      <c r="H1259" t="s">
        <v>132</v>
      </c>
      <c r="I1259" t="s">
        <v>32</v>
      </c>
      <c r="J1259" s="10">
        <f>(C1259-VLOOKUP(H1259,Riders!$A$2:$E$7777,4,FALSE))/365</f>
        <v>21.909589041095892</v>
      </c>
      <c r="K1259">
        <v>4</v>
      </c>
      <c r="L1259">
        <v>2</v>
      </c>
      <c r="M1259">
        <v>10.5</v>
      </c>
      <c r="N1259" s="29">
        <f t="shared" si="19"/>
        <v>68.571428571428569</v>
      </c>
      <c r="O1259">
        <v>22.07</v>
      </c>
      <c r="P1259">
        <v>21.564999999999898</v>
      </c>
      <c r="Q1259">
        <v>26.497</v>
      </c>
      <c r="R1259">
        <v>2.4660000000000002</v>
      </c>
      <c r="S1259">
        <v>2</v>
      </c>
      <c r="T1259" t="s">
        <v>1162</v>
      </c>
    </row>
    <row r="1260" spans="1:20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>
        <v>1</v>
      </c>
      <c r="G1260" t="s">
        <v>539</v>
      </c>
      <c r="H1260" t="s">
        <v>126</v>
      </c>
      <c r="I1260" t="s">
        <v>102</v>
      </c>
      <c r="J1260" s="10">
        <f>(C1260-VLOOKUP(H1260,Riders!$A$2:$E$7777,4,FALSE))/365</f>
        <v>22.986301369863014</v>
      </c>
      <c r="K1260">
        <v>1</v>
      </c>
      <c r="L1260">
        <v>1</v>
      </c>
      <c r="M1260">
        <v>10.196</v>
      </c>
      <c r="N1260" s="29">
        <f t="shared" si="19"/>
        <v>70.615927814829348</v>
      </c>
      <c r="O1260">
        <v>28.033000000000001</v>
      </c>
      <c r="P1260">
        <v>28.303000000000001</v>
      </c>
      <c r="Q1260">
        <v>31.187000000000001</v>
      </c>
      <c r="R1260">
        <v>1.4419999999999999</v>
      </c>
      <c r="S1260">
        <v>1</v>
      </c>
      <c r="T1260" t="s">
        <v>1162</v>
      </c>
    </row>
    <row r="1261" spans="1:20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>
        <v>1</v>
      </c>
      <c r="G1261" t="s">
        <v>539</v>
      </c>
      <c r="H1261" t="s">
        <v>98</v>
      </c>
      <c r="I1261" t="s">
        <v>42</v>
      </c>
      <c r="J1261" s="10">
        <f>(C1261-VLOOKUP(H1261,Riders!$A$2:$E$7777,4,FALSE))/365</f>
        <v>22.890410958904109</v>
      </c>
      <c r="K1261">
        <v>2</v>
      </c>
      <c r="L1261">
        <v>2</v>
      </c>
      <c r="M1261">
        <v>10.321</v>
      </c>
      <c r="N1261" s="29">
        <f t="shared" si="19"/>
        <v>69.760682104447241</v>
      </c>
      <c r="O1261">
        <v>25.648</v>
      </c>
      <c r="P1261">
        <v>25.431999999999999</v>
      </c>
      <c r="Q1261">
        <v>28.588000000000001</v>
      </c>
      <c r="R1261">
        <v>1.5780000000000001</v>
      </c>
      <c r="S1261">
        <v>2</v>
      </c>
      <c r="T1261" t="s">
        <v>1162</v>
      </c>
    </row>
    <row r="1262" spans="1:20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>
        <v>1</v>
      </c>
      <c r="G1262" t="s">
        <v>540</v>
      </c>
      <c r="H1262" t="s">
        <v>94</v>
      </c>
      <c r="I1262" t="s">
        <v>26</v>
      </c>
      <c r="J1262" s="10">
        <f>(C1262-VLOOKUP(H1262,Riders!$A$2:$E$7777,4,FALSE))/365</f>
        <v>22.657534246575342</v>
      </c>
      <c r="K1262">
        <v>3</v>
      </c>
      <c r="L1262">
        <v>1</v>
      </c>
      <c r="M1262">
        <v>10.054</v>
      </c>
      <c r="N1262" s="29">
        <f t="shared" si="19"/>
        <v>71.613288243485172</v>
      </c>
      <c r="O1262">
        <v>28.423999999999999</v>
      </c>
      <c r="P1262">
        <v>28.597999999999999</v>
      </c>
      <c r="Q1262">
        <v>31.46</v>
      </c>
      <c r="R1262">
        <v>1.431</v>
      </c>
      <c r="S1262">
        <v>1</v>
      </c>
      <c r="T1262" t="s">
        <v>1162</v>
      </c>
    </row>
    <row r="1263" spans="1:20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>
        <v>1</v>
      </c>
      <c r="G1263" t="s">
        <v>540</v>
      </c>
      <c r="H1263" t="s">
        <v>132</v>
      </c>
      <c r="I1263" t="s">
        <v>32</v>
      </c>
      <c r="J1263" s="10">
        <f>(C1263-VLOOKUP(H1263,Riders!$A$2:$E$7777,4,FALSE))/365</f>
        <v>21.909589041095892</v>
      </c>
      <c r="K1263">
        <v>4</v>
      </c>
      <c r="L1263">
        <v>2</v>
      </c>
      <c r="M1263">
        <v>10.097</v>
      </c>
      <c r="N1263" s="29">
        <f t="shared" si="19"/>
        <v>71.308309398831341</v>
      </c>
      <c r="O1263">
        <v>21.564999999999898</v>
      </c>
      <c r="P1263">
        <v>21.315999999999999</v>
      </c>
      <c r="Q1263">
        <v>26.08</v>
      </c>
      <c r="R1263">
        <v>2.3820000000000001</v>
      </c>
      <c r="S1263">
        <v>2</v>
      </c>
      <c r="T1263" t="s">
        <v>1162</v>
      </c>
    </row>
    <row r="1264" spans="1:20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>
        <v>2</v>
      </c>
      <c r="G1264" t="s">
        <v>539</v>
      </c>
      <c r="H1264" t="s">
        <v>126</v>
      </c>
      <c r="I1264" t="s">
        <v>102</v>
      </c>
      <c r="J1264" s="10">
        <f>(C1264-VLOOKUP(H1264,Riders!$A$2:$E$7777,4,FALSE))/365</f>
        <v>22.986301369863014</v>
      </c>
      <c r="K1264">
        <v>1</v>
      </c>
      <c r="L1264">
        <v>1</v>
      </c>
      <c r="M1264">
        <v>9.8450000000000006</v>
      </c>
      <c r="N1264" s="29">
        <f t="shared" si="19"/>
        <v>73.133570340274247</v>
      </c>
      <c r="O1264">
        <v>28.303000000000001</v>
      </c>
      <c r="P1264">
        <v>28.547000000000001</v>
      </c>
      <c r="Q1264">
        <v>31.393000000000001</v>
      </c>
      <c r="R1264">
        <v>1.423</v>
      </c>
      <c r="S1264">
        <v>1</v>
      </c>
      <c r="T1264" t="s">
        <v>1162</v>
      </c>
    </row>
    <row r="1265" spans="1:20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>
        <v>2</v>
      </c>
      <c r="G1265" t="s">
        <v>539</v>
      </c>
      <c r="H1265" t="s">
        <v>98</v>
      </c>
      <c r="I1265" t="s">
        <v>42</v>
      </c>
      <c r="J1265" s="10">
        <f>(C1265-VLOOKUP(H1265,Riders!$A$2:$E$7777,4,FALSE))/365</f>
        <v>22.890410958904109</v>
      </c>
      <c r="K1265">
        <v>2</v>
      </c>
      <c r="L1265">
        <v>2</v>
      </c>
      <c r="M1265">
        <v>10.361000000000001</v>
      </c>
      <c r="N1265" s="29">
        <f t="shared" si="19"/>
        <v>69.491361837660449</v>
      </c>
      <c r="O1265">
        <v>25.431999999999999</v>
      </c>
      <c r="P1265">
        <v>25.239000000000001</v>
      </c>
      <c r="Q1265">
        <v>28.341000000000001</v>
      </c>
      <c r="R1265">
        <v>1.5509999999999999</v>
      </c>
      <c r="S1265">
        <v>2</v>
      </c>
      <c r="T1265" t="s">
        <v>1162</v>
      </c>
    </row>
    <row r="1266" spans="1:20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>
        <v>2</v>
      </c>
      <c r="G1266" t="s">
        <v>540</v>
      </c>
      <c r="H1266" t="s">
        <v>94</v>
      </c>
      <c r="I1266" t="s">
        <v>26</v>
      </c>
      <c r="J1266" s="10">
        <f>(C1266-VLOOKUP(H1266,Riders!$A$2:$E$7777,4,FALSE))/365</f>
        <v>22.657534246575342</v>
      </c>
      <c r="K1266">
        <v>3</v>
      </c>
      <c r="L1266">
        <v>1</v>
      </c>
      <c r="M1266">
        <v>10.035</v>
      </c>
      <c r="N1266" s="29">
        <f t="shared" si="19"/>
        <v>71.74887892376681</v>
      </c>
      <c r="O1266">
        <v>28.597999999999999</v>
      </c>
      <c r="P1266">
        <v>28.751999999999999</v>
      </c>
      <c r="Q1266">
        <v>31.588000000000001</v>
      </c>
      <c r="R1266">
        <v>1.4179999999999999</v>
      </c>
      <c r="S1266">
        <v>1</v>
      </c>
      <c r="T1266" t="s">
        <v>1162</v>
      </c>
    </row>
    <row r="1267" spans="1:20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>
        <v>2</v>
      </c>
      <c r="G1267" t="s">
        <v>540</v>
      </c>
      <c r="H1267" t="s">
        <v>132</v>
      </c>
      <c r="I1267" t="s">
        <v>32</v>
      </c>
      <c r="J1267" s="10">
        <f>(C1267-VLOOKUP(H1267,Riders!$A$2:$E$7777,4,FALSE))/365</f>
        <v>21.909589041095892</v>
      </c>
      <c r="K1267">
        <v>4</v>
      </c>
      <c r="L1267">
        <v>2</v>
      </c>
      <c r="M1267">
        <v>10.926</v>
      </c>
      <c r="N1267" s="29">
        <f t="shared" si="19"/>
        <v>65.897858319604609</v>
      </c>
      <c r="O1267">
        <v>21.315999999999999</v>
      </c>
      <c r="P1267">
        <v>21.105999999999899</v>
      </c>
      <c r="Q1267">
        <v>25.725999999999999</v>
      </c>
      <c r="R1267">
        <v>2.31</v>
      </c>
      <c r="S1267">
        <v>2</v>
      </c>
      <c r="T1267" t="s">
        <v>1162</v>
      </c>
    </row>
    <row r="1268" spans="1:20">
      <c r="A1268" t="s">
        <v>180</v>
      </c>
      <c r="B1268">
        <v>2021</v>
      </c>
      <c r="C1268" s="9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 s="10">
        <f>(C1268-VLOOKUP(H1268,Riders!$A$2:$E$7777,4,FALSE))/365</f>
        <v>26.279452054794522</v>
      </c>
      <c r="K1268">
        <v>7</v>
      </c>
      <c r="L1268">
        <v>1</v>
      </c>
      <c r="M1268">
        <v>10.787000000000001</v>
      </c>
      <c r="N1268" s="29">
        <f t="shared" si="19"/>
        <v>66.747010290164084</v>
      </c>
      <c r="O1268">
        <v>32.615000000000002</v>
      </c>
      <c r="P1268">
        <v>32.622999999999998</v>
      </c>
      <c r="Q1268">
        <v>34.720999999999997</v>
      </c>
      <c r="R1268">
        <v>1.0489999999999999</v>
      </c>
      <c r="S1268">
        <v>1</v>
      </c>
      <c r="T1268" t="s">
        <v>1162</v>
      </c>
    </row>
    <row r="1269" spans="1:20">
      <c r="A1269" t="s">
        <v>180</v>
      </c>
      <c r="B1269">
        <v>2021</v>
      </c>
      <c r="C1269" s="9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 s="10">
        <f>(C1269-VLOOKUP(H1269,Riders!$A$2:$E$7777,4,FALSE))/365</f>
        <v>21.049315068493151</v>
      </c>
      <c r="K1269">
        <v>28</v>
      </c>
      <c r="L1269">
        <v>2</v>
      </c>
      <c r="M1269">
        <v>10.896000000000001</v>
      </c>
      <c r="N1269" s="29">
        <f t="shared" si="19"/>
        <v>66.079295154185019</v>
      </c>
      <c r="O1269">
        <v>5.2089999999999996</v>
      </c>
      <c r="P1269">
        <v>5.4009999999999998</v>
      </c>
      <c r="Q1269">
        <v>18.245000000000001</v>
      </c>
      <c r="R1269">
        <v>6.4219999999999997</v>
      </c>
      <c r="S1269">
        <v>2</v>
      </c>
      <c r="T1269" t="s">
        <v>1162</v>
      </c>
    </row>
    <row r="1270" spans="1:20">
      <c r="A1270" t="s">
        <v>180</v>
      </c>
      <c r="B1270">
        <v>2021</v>
      </c>
      <c r="C1270" s="9">
        <v>44492</v>
      </c>
      <c r="D1270" t="s">
        <v>19</v>
      </c>
      <c r="E1270" t="s">
        <v>533</v>
      </c>
      <c r="F1270">
        <v>1</v>
      </c>
      <c r="G1270">
        <v>2</v>
      </c>
      <c r="H1270" t="s">
        <v>21</v>
      </c>
      <c r="I1270" t="s">
        <v>22</v>
      </c>
      <c r="J1270" s="10">
        <f>(C1270-VLOOKUP(H1270,Riders!$A$2:$E$7777,4,FALSE))/365</f>
        <v>28.624657534246577</v>
      </c>
      <c r="K1270">
        <v>2</v>
      </c>
      <c r="L1270">
        <v>1</v>
      </c>
      <c r="M1270">
        <v>10.801</v>
      </c>
      <c r="N1270" s="29">
        <f t="shared" si="19"/>
        <v>66.660494398666785</v>
      </c>
      <c r="O1270">
        <v>36.433</v>
      </c>
      <c r="P1270">
        <v>36.439</v>
      </c>
      <c r="Q1270">
        <v>38.715000000000003</v>
      </c>
      <c r="R1270">
        <v>1.1379999999999999</v>
      </c>
      <c r="S1270">
        <v>1</v>
      </c>
      <c r="T1270" t="s">
        <v>1162</v>
      </c>
    </row>
    <row r="1271" spans="1:20">
      <c r="A1271" t="s">
        <v>180</v>
      </c>
      <c r="B1271">
        <v>2021</v>
      </c>
      <c r="C1271" s="9">
        <v>44492</v>
      </c>
      <c r="D1271" t="s">
        <v>19</v>
      </c>
      <c r="E1271" t="s">
        <v>533</v>
      </c>
      <c r="F1271">
        <v>1</v>
      </c>
      <c r="G1271">
        <v>2</v>
      </c>
      <c r="H1271" t="s">
        <v>81</v>
      </c>
      <c r="I1271" t="s">
        <v>248</v>
      </c>
      <c r="J1271" s="10">
        <f>(C1271-VLOOKUP(H1271,Riders!$A$2:$E$7777,4,FALSE))/365</f>
        <v>28.221917808219178</v>
      </c>
      <c r="K1271">
        <v>27</v>
      </c>
      <c r="L1271">
        <v>2</v>
      </c>
      <c r="M1271">
        <v>10.885</v>
      </c>
      <c r="N1271" s="29">
        <f t="shared" si="19"/>
        <v>66.146072576940739</v>
      </c>
      <c r="O1271">
        <v>6.2619999999999898</v>
      </c>
      <c r="P1271">
        <v>6.468</v>
      </c>
      <c r="Q1271">
        <v>20.2</v>
      </c>
      <c r="R1271">
        <v>6.8659999999999997</v>
      </c>
      <c r="S1271">
        <v>2</v>
      </c>
      <c r="T1271" t="s">
        <v>1162</v>
      </c>
    </row>
    <row r="1272" spans="1:20">
      <c r="A1272" t="s">
        <v>180</v>
      </c>
      <c r="B1272">
        <v>2021</v>
      </c>
      <c r="C1272" s="9">
        <v>44492</v>
      </c>
      <c r="D1272" t="s">
        <v>19</v>
      </c>
      <c r="E1272" t="s">
        <v>533</v>
      </c>
      <c r="F1272">
        <v>1</v>
      </c>
      <c r="G1272">
        <v>3</v>
      </c>
      <c r="H1272" t="s">
        <v>95</v>
      </c>
      <c r="I1272" t="s">
        <v>28</v>
      </c>
      <c r="J1272" s="10">
        <f>(C1272-VLOOKUP(H1272,Riders!$A$2:$E$7777,4,FALSE))/365</f>
        <v>29.745205479452054</v>
      </c>
      <c r="K1272">
        <v>4</v>
      </c>
      <c r="L1272">
        <v>1</v>
      </c>
      <c r="M1272">
        <v>10.179</v>
      </c>
      <c r="N1272" s="29">
        <f t="shared" si="19"/>
        <v>70.733863837312114</v>
      </c>
      <c r="O1272">
        <v>17.678999999999998</v>
      </c>
      <c r="P1272">
        <v>19.663</v>
      </c>
      <c r="Q1272">
        <v>27.137</v>
      </c>
      <c r="R1272">
        <v>3.7370000000000001</v>
      </c>
      <c r="S1272">
        <v>1</v>
      </c>
      <c r="T1272" t="s">
        <v>1162</v>
      </c>
    </row>
    <row r="1273" spans="1:20">
      <c r="A1273" t="s">
        <v>180</v>
      </c>
      <c r="B1273">
        <v>2021</v>
      </c>
      <c r="C1273" s="9">
        <v>44492</v>
      </c>
      <c r="D1273" t="s">
        <v>19</v>
      </c>
      <c r="E1273" t="s">
        <v>533</v>
      </c>
      <c r="F1273">
        <v>1</v>
      </c>
      <c r="G1273">
        <v>3</v>
      </c>
      <c r="H1273" t="s">
        <v>146</v>
      </c>
      <c r="I1273" t="s">
        <v>54</v>
      </c>
      <c r="J1273" s="10">
        <f>(C1273-VLOOKUP(H1273,Riders!$A$2:$E$7777,4,FALSE))/365</f>
        <v>27.364383561643837</v>
      </c>
      <c r="K1273">
        <v>26</v>
      </c>
      <c r="L1273">
        <v>2</v>
      </c>
      <c r="M1273">
        <v>10.321</v>
      </c>
      <c r="N1273" s="29">
        <f t="shared" si="19"/>
        <v>69.760682104447241</v>
      </c>
      <c r="O1273">
        <v>14.055</v>
      </c>
      <c r="P1273">
        <v>12.561</v>
      </c>
      <c r="Q1273">
        <v>22.548999999999999</v>
      </c>
      <c r="R1273">
        <v>4.9939999999999998</v>
      </c>
      <c r="S1273">
        <v>2</v>
      </c>
      <c r="T1273" t="s">
        <v>1162</v>
      </c>
    </row>
    <row r="1274" spans="1:20">
      <c r="A1274" t="s">
        <v>180</v>
      </c>
      <c r="B1274">
        <v>2021</v>
      </c>
      <c r="C1274" s="9">
        <v>44492</v>
      </c>
      <c r="D1274" t="s">
        <v>19</v>
      </c>
      <c r="E1274" t="s">
        <v>533</v>
      </c>
      <c r="F1274">
        <v>1</v>
      </c>
      <c r="G1274">
        <v>4</v>
      </c>
      <c r="H1274" t="s">
        <v>106</v>
      </c>
      <c r="I1274" t="s">
        <v>107</v>
      </c>
      <c r="J1274" s="10">
        <f>(C1274-VLOOKUP(H1274,Riders!$A$2:$E$7777,4,FALSE))/365</f>
        <v>28.030136986301368</v>
      </c>
      <c r="K1274">
        <v>9</v>
      </c>
      <c r="L1274">
        <v>1</v>
      </c>
      <c r="M1274">
        <v>10.249000000000001</v>
      </c>
      <c r="N1274" s="29">
        <f t="shared" si="19"/>
        <v>70.250756171333791</v>
      </c>
      <c r="O1274">
        <v>26.571999999999999</v>
      </c>
      <c r="P1274">
        <v>26.736000000000001</v>
      </c>
      <c r="Q1274">
        <v>29.988</v>
      </c>
      <c r="R1274">
        <v>1.6259999999999999</v>
      </c>
      <c r="S1274">
        <v>1</v>
      </c>
      <c r="T1274" t="s">
        <v>1162</v>
      </c>
    </row>
    <row r="1275" spans="1:20">
      <c r="A1275" t="s">
        <v>180</v>
      </c>
      <c r="B1275">
        <v>2021</v>
      </c>
      <c r="C1275" s="9">
        <v>44492</v>
      </c>
      <c r="D1275" t="s">
        <v>19</v>
      </c>
      <c r="E1275" t="s">
        <v>533</v>
      </c>
      <c r="F1275">
        <v>1</v>
      </c>
      <c r="G1275">
        <v>4</v>
      </c>
      <c r="H1275" t="s">
        <v>702</v>
      </c>
      <c r="I1275" t="s">
        <v>42</v>
      </c>
      <c r="J1275" s="10">
        <f>(C1275-VLOOKUP(H1275,Riders!$A$2:$E$7777,4,FALSE))/365</f>
        <v>23.835616438356166</v>
      </c>
      <c r="K1275">
        <v>25</v>
      </c>
      <c r="L1275">
        <v>2</v>
      </c>
      <c r="M1275">
        <v>10.451000000000001</v>
      </c>
      <c r="N1275" s="29">
        <f t="shared" si="19"/>
        <v>68.892928906324755</v>
      </c>
      <c r="O1275">
        <v>9</v>
      </c>
      <c r="P1275">
        <v>7.7949999999999999</v>
      </c>
      <c r="Q1275">
        <v>21.213000000000001</v>
      </c>
      <c r="R1275">
        <v>6.7089999999999996</v>
      </c>
      <c r="S1275">
        <v>2</v>
      </c>
      <c r="T1275" t="s">
        <v>1162</v>
      </c>
    </row>
    <row r="1276" spans="1:20">
      <c r="A1276" t="s">
        <v>180</v>
      </c>
      <c r="B1276">
        <v>2021</v>
      </c>
      <c r="C1276" s="9">
        <v>44492</v>
      </c>
      <c r="D1276" t="s">
        <v>19</v>
      </c>
      <c r="E1276" t="s">
        <v>533</v>
      </c>
      <c r="F1276">
        <v>1</v>
      </c>
      <c r="G1276">
        <v>5</v>
      </c>
      <c r="H1276" t="s">
        <v>94</v>
      </c>
      <c r="I1276" t="s">
        <v>26</v>
      </c>
      <c r="J1276" s="10">
        <f>(C1276-VLOOKUP(H1276,Riders!$A$2:$E$7777,4,FALSE))/365</f>
        <v>22.769863013698629</v>
      </c>
      <c r="K1276">
        <v>8</v>
      </c>
      <c r="L1276">
        <v>1</v>
      </c>
      <c r="M1276">
        <v>10.316000000000001</v>
      </c>
      <c r="N1276" s="29">
        <f t="shared" si="19"/>
        <v>69.794493989918564</v>
      </c>
      <c r="O1276">
        <v>28.751999999999999</v>
      </c>
      <c r="P1276">
        <v>28.898</v>
      </c>
      <c r="Q1276">
        <v>31.707999999999998</v>
      </c>
      <c r="R1276">
        <v>1.405</v>
      </c>
      <c r="S1276">
        <v>1</v>
      </c>
      <c r="T1276" t="s">
        <v>1162</v>
      </c>
    </row>
    <row r="1277" spans="1:20">
      <c r="A1277" t="s">
        <v>180</v>
      </c>
      <c r="B1277">
        <v>2021</v>
      </c>
      <c r="C1277" s="9">
        <v>44492</v>
      </c>
      <c r="D1277" t="s">
        <v>19</v>
      </c>
      <c r="E1277" t="s">
        <v>533</v>
      </c>
      <c r="F1277">
        <v>1</v>
      </c>
      <c r="G1277">
        <v>5</v>
      </c>
      <c r="H1277" t="s">
        <v>141</v>
      </c>
      <c r="I1277" t="s">
        <v>93</v>
      </c>
      <c r="J1277" s="10">
        <f>(C1277-VLOOKUP(H1277,Riders!$A$2:$E$7777,4,FALSE))/365</f>
        <v>26.55890410958904</v>
      </c>
      <c r="K1277">
        <v>24</v>
      </c>
      <c r="L1277">
        <v>2</v>
      </c>
      <c r="M1277">
        <v>10.554</v>
      </c>
      <c r="N1277" s="29">
        <f t="shared" si="19"/>
        <v>68.22057987492893</v>
      </c>
      <c r="O1277">
        <v>22.157</v>
      </c>
      <c r="P1277">
        <v>22.018000000000001</v>
      </c>
      <c r="Q1277">
        <v>25.687999999999999</v>
      </c>
      <c r="R1277">
        <v>1.835</v>
      </c>
      <c r="S1277">
        <v>2</v>
      </c>
      <c r="T1277" t="s">
        <v>1162</v>
      </c>
    </row>
    <row r="1278" spans="1:20">
      <c r="A1278" t="s">
        <v>180</v>
      </c>
      <c r="B1278">
        <v>2021</v>
      </c>
      <c r="C1278" s="9">
        <v>44492</v>
      </c>
      <c r="D1278" t="s">
        <v>19</v>
      </c>
      <c r="E1278" t="s">
        <v>533</v>
      </c>
      <c r="F1278">
        <v>1</v>
      </c>
      <c r="G1278">
        <v>6</v>
      </c>
      <c r="H1278" t="s">
        <v>171</v>
      </c>
      <c r="I1278" t="s">
        <v>44</v>
      </c>
      <c r="J1278" s="10">
        <f>(C1278-VLOOKUP(H1278,Riders!$A$2:$E$7777,4,FALSE))/365</f>
        <v>22.164383561643834</v>
      </c>
      <c r="K1278">
        <v>10</v>
      </c>
      <c r="L1278">
        <v>1</v>
      </c>
      <c r="M1278">
        <v>10.542</v>
      </c>
      <c r="N1278" s="29">
        <f t="shared" si="19"/>
        <v>68.29823562891292</v>
      </c>
      <c r="O1278">
        <v>13.1829999999999</v>
      </c>
      <c r="P1278">
        <v>16.806999999999999</v>
      </c>
      <c r="Q1278">
        <v>25.754999999999999</v>
      </c>
      <c r="R1278">
        <v>4.4740000000000002</v>
      </c>
      <c r="S1278">
        <v>2</v>
      </c>
      <c r="T1278" t="s">
        <v>1162</v>
      </c>
    </row>
    <row r="1279" spans="1:20">
      <c r="A1279" t="s">
        <v>180</v>
      </c>
      <c r="B1279">
        <v>2021</v>
      </c>
      <c r="C1279" s="9">
        <v>44492</v>
      </c>
      <c r="D1279" t="s">
        <v>19</v>
      </c>
      <c r="E1279" t="s">
        <v>533</v>
      </c>
      <c r="F1279">
        <v>1</v>
      </c>
      <c r="G1279">
        <v>6</v>
      </c>
      <c r="H1279" t="s">
        <v>113</v>
      </c>
      <c r="I1279" t="s">
        <v>114</v>
      </c>
      <c r="J1279" s="10">
        <f>(C1279-VLOOKUP(H1279,Riders!$A$2:$E$7777,4,FALSE))/365</f>
        <v>26.701369863013699</v>
      </c>
      <c r="K1279">
        <v>23</v>
      </c>
      <c r="L1279">
        <v>2</v>
      </c>
      <c r="M1279">
        <v>10.587</v>
      </c>
      <c r="N1279" s="29">
        <f t="shared" si="19"/>
        <v>68.007934258996883</v>
      </c>
      <c r="O1279">
        <v>14.321999999999999</v>
      </c>
      <c r="P1279">
        <v>12.627000000000001</v>
      </c>
      <c r="Q1279">
        <v>22.007000000000001</v>
      </c>
      <c r="R1279">
        <v>4.6900000000000004</v>
      </c>
      <c r="S1279">
        <v>1</v>
      </c>
      <c r="T1279" t="s">
        <v>1162</v>
      </c>
    </row>
    <row r="1280" spans="1:20">
      <c r="A1280" t="s">
        <v>180</v>
      </c>
      <c r="B1280">
        <v>2021</v>
      </c>
      <c r="C1280" s="9">
        <v>44492</v>
      </c>
      <c r="D1280" t="s">
        <v>19</v>
      </c>
      <c r="E1280" t="s">
        <v>533</v>
      </c>
      <c r="F1280">
        <v>1</v>
      </c>
      <c r="G1280">
        <v>7</v>
      </c>
      <c r="H1280" t="s">
        <v>91</v>
      </c>
      <c r="I1280" t="s">
        <v>50</v>
      </c>
      <c r="J1280" s="10">
        <f>(C1280-VLOOKUP(H1280,Riders!$A$2:$E$7777,4,FALSE))/365</f>
        <v>25.926027397260274</v>
      </c>
      <c r="K1280">
        <v>11</v>
      </c>
      <c r="L1280">
        <v>1</v>
      </c>
      <c r="M1280">
        <v>10.233000000000001</v>
      </c>
      <c r="N1280" s="29">
        <f t="shared" si="19"/>
        <v>70.360598065083551</v>
      </c>
      <c r="O1280">
        <v>21.774000000000001</v>
      </c>
      <c r="P1280">
        <v>21.902999999999999</v>
      </c>
      <c r="Q1280">
        <v>26.689</v>
      </c>
      <c r="R1280">
        <v>2.3929999999999998</v>
      </c>
      <c r="S1280">
        <v>1</v>
      </c>
      <c r="T1280" t="s">
        <v>1162</v>
      </c>
    </row>
    <row r="1281" spans="1:20">
      <c r="A1281" t="s">
        <v>180</v>
      </c>
      <c r="B1281">
        <v>2021</v>
      </c>
      <c r="C1281" s="9">
        <v>44492</v>
      </c>
      <c r="D1281" t="s">
        <v>19</v>
      </c>
      <c r="E1281" t="s">
        <v>533</v>
      </c>
      <c r="F1281">
        <v>1</v>
      </c>
      <c r="G1281">
        <v>7</v>
      </c>
      <c r="H1281" t="s">
        <v>170</v>
      </c>
      <c r="I1281" t="s">
        <v>40</v>
      </c>
      <c r="J1281" s="10">
        <f>(C1281-VLOOKUP(H1281,Riders!$A$2:$E$7777,4,FALSE))/365</f>
        <v>23.024657534246575</v>
      </c>
      <c r="K1281">
        <v>22</v>
      </c>
      <c r="L1281">
        <v>2</v>
      </c>
      <c r="M1281">
        <v>11.393000000000001</v>
      </c>
      <c r="N1281" s="29">
        <f t="shared" si="19"/>
        <v>63.196699727903095</v>
      </c>
      <c r="O1281">
        <v>5.5069999999999997</v>
      </c>
      <c r="P1281">
        <v>5.4930000000000003</v>
      </c>
      <c r="Q1281">
        <v>13.279</v>
      </c>
      <c r="R1281">
        <v>3.8929999999999998</v>
      </c>
      <c r="S1281">
        <v>2</v>
      </c>
      <c r="T1281" t="s">
        <v>1162</v>
      </c>
    </row>
    <row r="1282" spans="1:20">
      <c r="A1282" t="s">
        <v>180</v>
      </c>
      <c r="B1282">
        <v>2021</v>
      </c>
      <c r="C1282" s="9">
        <v>44492</v>
      </c>
      <c r="D1282" t="s">
        <v>19</v>
      </c>
      <c r="E1282" t="s">
        <v>533</v>
      </c>
      <c r="F1282">
        <v>1</v>
      </c>
      <c r="G1282">
        <v>8</v>
      </c>
      <c r="H1282" t="s">
        <v>132</v>
      </c>
      <c r="I1282" t="s">
        <v>32</v>
      </c>
      <c r="J1282" s="10">
        <f>(C1282-VLOOKUP(H1282,Riders!$A$2:$E$7777,4,FALSE))/365</f>
        <v>22.021917808219179</v>
      </c>
      <c r="K1282">
        <v>12</v>
      </c>
      <c r="L1282">
        <v>1</v>
      </c>
      <c r="M1282">
        <v>10.355</v>
      </c>
      <c r="N1282" s="29">
        <f t="shared" si="19"/>
        <v>69.531627233220661</v>
      </c>
      <c r="O1282">
        <v>21.105999999999899</v>
      </c>
      <c r="P1282">
        <v>21.613</v>
      </c>
      <c r="Q1282">
        <v>26.131</v>
      </c>
      <c r="R1282">
        <v>2.2589999999999999</v>
      </c>
      <c r="S1282">
        <v>1</v>
      </c>
      <c r="T1282" t="s">
        <v>1162</v>
      </c>
    </row>
    <row r="1283" spans="1:20">
      <c r="A1283" t="s">
        <v>180</v>
      </c>
      <c r="B1283">
        <v>2021</v>
      </c>
      <c r="C1283" s="9">
        <v>44492</v>
      </c>
      <c r="D1283" t="s">
        <v>19</v>
      </c>
      <c r="E1283" t="s">
        <v>533</v>
      </c>
      <c r="F1283">
        <v>1</v>
      </c>
      <c r="G1283">
        <v>8</v>
      </c>
      <c r="H1283" t="s">
        <v>172</v>
      </c>
      <c r="I1283" t="s">
        <v>35</v>
      </c>
      <c r="J1283" s="10">
        <f>(C1283-VLOOKUP(H1283,Riders!$A$2:$E$7777,4,FALSE))/365</f>
        <v>31.457534246575342</v>
      </c>
      <c r="K1283">
        <v>21</v>
      </c>
      <c r="L1283">
        <v>2</v>
      </c>
      <c r="M1283">
        <v>10.516</v>
      </c>
      <c r="N1283" s="29">
        <f t="shared" ref="N1283:N1346" si="20">IF(OR(M1283="REL",M1283="",M1283="DNS",M1283="DSQ"),"",3.6*200/M1283)</f>
        <v>68.46709775580068</v>
      </c>
      <c r="O1283">
        <v>12.146000000000001</v>
      </c>
      <c r="P1283">
        <v>11.36</v>
      </c>
      <c r="Q1283">
        <v>20.52</v>
      </c>
      <c r="R1283">
        <v>4.58</v>
      </c>
      <c r="S1283">
        <v>2</v>
      </c>
      <c r="T1283" t="s">
        <v>1162</v>
      </c>
    </row>
    <row r="1284" spans="1:20">
      <c r="A1284" t="s">
        <v>180</v>
      </c>
      <c r="B1284">
        <v>2021</v>
      </c>
      <c r="C1284" s="9">
        <v>44492</v>
      </c>
      <c r="D1284" t="s">
        <v>19</v>
      </c>
      <c r="E1284" t="s">
        <v>533</v>
      </c>
      <c r="F1284">
        <v>1</v>
      </c>
      <c r="G1284">
        <v>9</v>
      </c>
      <c r="H1284" t="s">
        <v>68</v>
      </c>
      <c r="I1284" t="s">
        <v>28</v>
      </c>
      <c r="J1284" s="10">
        <f>(C1284-VLOOKUP(H1284,Riders!$A$2:$E$7777,4,FALSE))/365</f>
        <v>21.243835616438357</v>
      </c>
      <c r="K1284">
        <v>13</v>
      </c>
      <c r="L1284">
        <v>1</v>
      </c>
      <c r="M1284">
        <v>10.375</v>
      </c>
      <c r="N1284" s="29">
        <f t="shared" si="20"/>
        <v>69.397590361445779</v>
      </c>
      <c r="O1284">
        <v>9</v>
      </c>
      <c r="P1284">
        <v>19.978999999999999</v>
      </c>
      <c r="Q1284">
        <v>32.167000000000002</v>
      </c>
      <c r="R1284">
        <v>6.0940000000000003</v>
      </c>
      <c r="S1284">
        <v>2</v>
      </c>
      <c r="T1284" t="s">
        <v>1162</v>
      </c>
    </row>
    <row r="1285" spans="1:20">
      <c r="A1285" t="s">
        <v>180</v>
      </c>
      <c r="B1285">
        <v>2021</v>
      </c>
      <c r="C1285" s="9">
        <v>44492</v>
      </c>
      <c r="D1285" t="s">
        <v>19</v>
      </c>
      <c r="E1285" t="s">
        <v>533</v>
      </c>
      <c r="F1285">
        <v>1</v>
      </c>
      <c r="G1285">
        <v>9</v>
      </c>
      <c r="H1285" t="s">
        <v>98</v>
      </c>
      <c r="I1285" t="s">
        <v>42</v>
      </c>
      <c r="J1285" s="10">
        <f>(C1285-VLOOKUP(H1285,Riders!$A$2:$E$7777,4,FALSE))/365</f>
        <v>23.002739726027396</v>
      </c>
      <c r="K1285">
        <v>20</v>
      </c>
      <c r="L1285">
        <v>2</v>
      </c>
      <c r="M1285">
        <v>10.435</v>
      </c>
      <c r="N1285" s="29">
        <f t="shared" si="20"/>
        <v>68.998562529947293</v>
      </c>
      <c r="O1285">
        <v>25.239000000000001</v>
      </c>
      <c r="P1285">
        <v>25.009999999999899</v>
      </c>
      <c r="Q1285">
        <v>28.091999999999999</v>
      </c>
      <c r="R1285">
        <v>1.5409999999999999</v>
      </c>
      <c r="S1285">
        <v>1</v>
      </c>
      <c r="T1285" t="s">
        <v>1162</v>
      </c>
    </row>
    <row r="1286" spans="1:20">
      <c r="A1286" t="s">
        <v>180</v>
      </c>
      <c r="B1286">
        <v>2021</v>
      </c>
      <c r="C1286" s="9">
        <v>44492</v>
      </c>
      <c r="D1286" t="s">
        <v>19</v>
      </c>
      <c r="E1286" t="s">
        <v>533</v>
      </c>
      <c r="F1286">
        <v>1</v>
      </c>
      <c r="G1286">
        <v>10</v>
      </c>
      <c r="H1286" t="s">
        <v>105</v>
      </c>
      <c r="I1286" t="s">
        <v>30</v>
      </c>
      <c r="J1286" s="10">
        <f>(C1286-VLOOKUP(H1286,Riders!$A$2:$E$7777,4,FALSE))/365</f>
        <v>28.86849315068493</v>
      </c>
      <c r="K1286">
        <v>14</v>
      </c>
      <c r="L1286">
        <v>1</v>
      </c>
      <c r="M1286">
        <v>10.131</v>
      </c>
      <c r="N1286" s="29">
        <f t="shared" si="20"/>
        <v>71.068996150429371</v>
      </c>
      <c r="O1286">
        <v>7.4039999999999999</v>
      </c>
      <c r="P1286">
        <v>12.785</v>
      </c>
      <c r="Q1286">
        <v>24.521000000000001</v>
      </c>
      <c r="R1286">
        <v>5.8680000000000003</v>
      </c>
      <c r="S1286">
        <v>2</v>
      </c>
      <c r="T1286" t="s">
        <v>1162</v>
      </c>
    </row>
    <row r="1287" spans="1:20">
      <c r="A1287" t="s">
        <v>180</v>
      </c>
      <c r="B1287">
        <v>2021</v>
      </c>
      <c r="C1287" s="9">
        <v>44492</v>
      </c>
      <c r="D1287" t="s">
        <v>19</v>
      </c>
      <c r="E1287" t="s">
        <v>533</v>
      </c>
      <c r="F1287">
        <v>1</v>
      </c>
      <c r="G1287">
        <v>10</v>
      </c>
      <c r="H1287" t="s">
        <v>96</v>
      </c>
      <c r="I1287" t="s">
        <v>30</v>
      </c>
      <c r="J1287" s="10">
        <f>(C1287-VLOOKUP(H1287,Riders!$A$2:$E$7777,4,FALSE))/365</f>
        <v>27.81917808219178</v>
      </c>
      <c r="K1287">
        <v>19</v>
      </c>
      <c r="L1287">
        <v>2</v>
      </c>
      <c r="M1287">
        <v>10.178000000000001</v>
      </c>
      <c r="N1287" s="29">
        <f t="shared" si="20"/>
        <v>70.74081351935547</v>
      </c>
      <c r="O1287">
        <v>9</v>
      </c>
      <c r="P1287">
        <v>5.2439999999999998</v>
      </c>
      <c r="Q1287">
        <v>18.812000000000001</v>
      </c>
      <c r="R1287">
        <v>6.7839999999999998</v>
      </c>
      <c r="S1287">
        <v>1</v>
      </c>
      <c r="T1287" t="s">
        <v>1162</v>
      </c>
    </row>
    <row r="1288" spans="1:20">
      <c r="A1288" t="s">
        <v>180</v>
      </c>
      <c r="B1288">
        <v>2021</v>
      </c>
      <c r="C1288" s="9">
        <v>44492</v>
      </c>
      <c r="D1288" t="s">
        <v>19</v>
      </c>
      <c r="E1288" t="s">
        <v>533</v>
      </c>
      <c r="F1288">
        <v>1</v>
      </c>
      <c r="G1288">
        <v>11</v>
      </c>
      <c r="H1288" t="s">
        <v>123</v>
      </c>
      <c r="I1288" t="s">
        <v>111</v>
      </c>
      <c r="J1288" s="10">
        <f>(C1288-VLOOKUP(H1288,Riders!$A$2:$E$7777,4,FALSE))/365</f>
        <v>24.704109589041096</v>
      </c>
      <c r="K1288">
        <v>15</v>
      </c>
      <c r="L1288">
        <v>1</v>
      </c>
      <c r="M1288">
        <v>10.263999999999999</v>
      </c>
      <c r="N1288" s="29">
        <f t="shared" si="20"/>
        <v>70.148090413094309</v>
      </c>
      <c r="O1288">
        <v>23.687000000000001</v>
      </c>
      <c r="P1288">
        <v>24.518999999999998</v>
      </c>
      <c r="Q1288">
        <v>30.655000000000001</v>
      </c>
      <c r="R1288">
        <v>3.0680000000000001</v>
      </c>
      <c r="S1288">
        <v>1</v>
      </c>
      <c r="T1288" t="s">
        <v>1162</v>
      </c>
    </row>
    <row r="1289" spans="1:20">
      <c r="A1289" t="s">
        <v>180</v>
      </c>
      <c r="B1289">
        <v>2021</v>
      </c>
      <c r="C1289" s="9">
        <v>44492</v>
      </c>
      <c r="D1289" t="s">
        <v>19</v>
      </c>
      <c r="E1289" t="s">
        <v>533</v>
      </c>
      <c r="F1289">
        <v>1</v>
      </c>
      <c r="G1289">
        <v>11</v>
      </c>
      <c r="H1289" t="s">
        <v>237</v>
      </c>
      <c r="I1289" t="s">
        <v>183</v>
      </c>
      <c r="J1289" s="10">
        <f>(C1289-VLOOKUP(H1289,Riders!$A$2:$E$7777,4,FALSE))/365</f>
        <v>34.104109589041094</v>
      </c>
      <c r="K1289">
        <v>18</v>
      </c>
      <c r="L1289">
        <v>2</v>
      </c>
      <c r="M1289">
        <v>10.321</v>
      </c>
      <c r="N1289" s="29">
        <f t="shared" si="20"/>
        <v>69.760682104447241</v>
      </c>
      <c r="O1289">
        <v>18.346</v>
      </c>
      <c r="P1289">
        <v>18.114999999999998</v>
      </c>
      <c r="Q1289">
        <v>23.481000000000002</v>
      </c>
      <c r="R1289">
        <v>2.6829999999999998</v>
      </c>
      <c r="S1289">
        <v>2</v>
      </c>
      <c r="T1289" t="s">
        <v>1162</v>
      </c>
    </row>
    <row r="1290" spans="1:20">
      <c r="A1290" t="s">
        <v>180</v>
      </c>
      <c r="B1290">
        <v>2021</v>
      </c>
      <c r="C1290" s="9">
        <v>44492</v>
      </c>
      <c r="D1290" t="s">
        <v>19</v>
      </c>
      <c r="E1290" t="s">
        <v>533</v>
      </c>
      <c r="F1290">
        <v>1</v>
      </c>
      <c r="G1290">
        <v>12</v>
      </c>
      <c r="H1290" t="s">
        <v>130</v>
      </c>
      <c r="I1290" t="s">
        <v>111</v>
      </c>
      <c r="J1290" s="10">
        <f>(C1290-VLOOKUP(H1290,Riders!$A$2:$E$7777,4,FALSE))/365</f>
        <v>22.295890410958904</v>
      </c>
      <c r="K1290">
        <v>16</v>
      </c>
      <c r="L1290">
        <v>1</v>
      </c>
      <c r="M1290">
        <v>10.314</v>
      </c>
      <c r="N1290" s="29">
        <f t="shared" si="20"/>
        <v>69.808027923211171</v>
      </c>
      <c r="O1290">
        <v>9</v>
      </c>
      <c r="P1290">
        <v>17.512</v>
      </c>
      <c r="Q1290">
        <v>30.318000000000001</v>
      </c>
      <c r="R1290">
        <v>6.4029999999999996</v>
      </c>
      <c r="S1290">
        <v>2</v>
      </c>
      <c r="T1290" t="s">
        <v>1162</v>
      </c>
    </row>
    <row r="1291" spans="1:20">
      <c r="A1291" t="s">
        <v>180</v>
      </c>
      <c r="B1291">
        <v>2021</v>
      </c>
      <c r="C1291" s="9">
        <v>44492</v>
      </c>
      <c r="D1291" t="s">
        <v>19</v>
      </c>
      <c r="E1291" t="s">
        <v>533</v>
      </c>
      <c r="F1291">
        <v>1</v>
      </c>
      <c r="G1291">
        <v>12</v>
      </c>
      <c r="H1291" t="s">
        <v>169</v>
      </c>
      <c r="I1291" t="s">
        <v>80</v>
      </c>
      <c r="J1291" s="10">
        <f>(C1291-VLOOKUP(H1291,Riders!$A$2:$E$7777,4,FALSE))/365</f>
        <v>31.328767123287673</v>
      </c>
      <c r="K1291">
        <v>17</v>
      </c>
      <c r="L1291">
        <v>2</v>
      </c>
      <c r="M1291">
        <v>10.385999999999999</v>
      </c>
      <c r="N1291" s="29">
        <f t="shared" si="20"/>
        <v>69.32409012131717</v>
      </c>
      <c r="O1291">
        <v>20.436999999999902</v>
      </c>
      <c r="P1291">
        <v>20.2</v>
      </c>
      <c r="Q1291">
        <v>23.937999999999999</v>
      </c>
      <c r="R1291">
        <v>1.869</v>
      </c>
      <c r="S1291">
        <v>1</v>
      </c>
      <c r="T1291" t="s">
        <v>1162</v>
      </c>
    </row>
    <row r="1292" spans="1:20">
      <c r="A1292" t="s">
        <v>180</v>
      </c>
      <c r="B1292">
        <v>2021</v>
      </c>
      <c r="C1292" s="9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 s="10">
        <f>(C1292-VLOOKUP(H1292,Riders!$A$2:$E$7777,4,FALSE))/365</f>
        <v>24.627397260273973</v>
      </c>
      <c r="K1292">
        <v>1</v>
      </c>
      <c r="L1292">
        <v>1</v>
      </c>
      <c r="M1292">
        <v>9.9600000000000009</v>
      </c>
      <c r="N1292" s="29">
        <f t="shared" si="20"/>
        <v>72.289156626506013</v>
      </c>
      <c r="O1292">
        <v>40.191000000000003</v>
      </c>
      <c r="P1292">
        <v>40.222000000000001</v>
      </c>
      <c r="Q1292">
        <v>42.646000000000001</v>
      </c>
      <c r="R1292">
        <v>1.212</v>
      </c>
      <c r="S1292">
        <v>1</v>
      </c>
      <c r="T1292" t="s">
        <v>1162</v>
      </c>
    </row>
    <row r="1293" spans="1:20">
      <c r="A1293" t="s">
        <v>180</v>
      </c>
      <c r="B1293">
        <v>2021</v>
      </c>
      <c r="C1293" s="9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 s="10">
        <f>(C1293-VLOOKUP(H1293,Riders!$A$2:$E$7777,4,FALSE))/365</f>
        <v>22.295890410958904</v>
      </c>
      <c r="K1293">
        <v>16</v>
      </c>
      <c r="L1293">
        <v>2</v>
      </c>
      <c r="M1293">
        <v>10.911</v>
      </c>
      <c r="N1293" s="29">
        <f t="shared" si="20"/>
        <v>65.988452020896347</v>
      </c>
      <c r="O1293">
        <v>17.512</v>
      </c>
      <c r="P1293">
        <v>17.631</v>
      </c>
      <c r="Q1293">
        <v>29.452999999999999</v>
      </c>
      <c r="R1293">
        <v>5.9109999999999996</v>
      </c>
      <c r="S1293">
        <v>2</v>
      </c>
      <c r="T1293" t="s">
        <v>1162</v>
      </c>
    </row>
    <row r="1294" spans="1:20">
      <c r="A1294" t="s">
        <v>180</v>
      </c>
      <c r="B1294">
        <v>2021</v>
      </c>
      <c r="C1294" s="9">
        <v>44492</v>
      </c>
      <c r="D1294" t="s">
        <v>19</v>
      </c>
      <c r="E1294" t="s">
        <v>536</v>
      </c>
      <c r="F1294">
        <v>1</v>
      </c>
      <c r="G1294">
        <v>2</v>
      </c>
      <c r="H1294" t="s">
        <v>126</v>
      </c>
      <c r="I1294" t="s">
        <v>102</v>
      </c>
      <c r="J1294" s="10">
        <f>(C1294-VLOOKUP(H1294,Riders!$A$2:$E$7777,4,FALSE))/365</f>
        <v>23.098630136986301</v>
      </c>
      <c r="K1294">
        <v>5</v>
      </c>
      <c r="L1294">
        <v>1</v>
      </c>
      <c r="M1294">
        <v>9.7070000000000007</v>
      </c>
      <c r="N1294" s="29">
        <f t="shared" si="20"/>
        <v>74.173277016585956</v>
      </c>
      <c r="O1294">
        <v>28.547000000000001</v>
      </c>
      <c r="P1294">
        <v>28.821999999999999</v>
      </c>
      <c r="Q1294">
        <v>31.632000000000001</v>
      </c>
      <c r="R1294">
        <v>1.405</v>
      </c>
      <c r="S1294">
        <v>1</v>
      </c>
      <c r="T1294" t="s">
        <v>1162</v>
      </c>
    </row>
    <row r="1295" spans="1:20">
      <c r="A1295" t="s">
        <v>180</v>
      </c>
      <c r="B1295">
        <v>2021</v>
      </c>
      <c r="C1295" s="9">
        <v>44492</v>
      </c>
      <c r="D1295" t="s">
        <v>19</v>
      </c>
      <c r="E1295" t="s">
        <v>536</v>
      </c>
      <c r="F1295">
        <v>1</v>
      </c>
      <c r="G1295">
        <v>2</v>
      </c>
      <c r="H1295" t="s">
        <v>123</v>
      </c>
      <c r="I1295" t="s">
        <v>111</v>
      </c>
      <c r="J1295" s="10">
        <f>(C1295-VLOOKUP(H1295,Riders!$A$2:$E$7777,4,FALSE))/365</f>
        <v>24.704109589041096</v>
      </c>
      <c r="K1295">
        <v>15</v>
      </c>
      <c r="L1295">
        <v>2</v>
      </c>
      <c r="M1295">
        <v>10.302</v>
      </c>
      <c r="N1295" s="29">
        <f t="shared" si="20"/>
        <v>69.889341875364011</v>
      </c>
      <c r="O1295">
        <v>24.518999999999998</v>
      </c>
      <c r="P1295">
        <v>23.823</v>
      </c>
      <c r="Q1295">
        <v>29.548999999999999</v>
      </c>
      <c r="R1295">
        <v>2.863</v>
      </c>
      <c r="S1295">
        <v>2</v>
      </c>
      <c r="T1295" t="s">
        <v>1162</v>
      </c>
    </row>
    <row r="1296" spans="1:20">
      <c r="A1296" t="s">
        <v>180</v>
      </c>
      <c r="B1296">
        <v>2021</v>
      </c>
      <c r="C1296" s="9">
        <v>44492</v>
      </c>
      <c r="D1296" t="s">
        <v>19</v>
      </c>
      <c r="E1296" t="s">
        <v>536</v>
      </c>
      <c r="F1296">
        <v>1</v>
      </c>
      <c r="G1296">
        <v>3</v>
      </c>
      <c r="H1296" t="s">
        <v>182</v>
      </c>
      <c r="I1296" t="s">
        <v>183</v>
      </c>
      <c r="J1296" s="10">
        <f>(C1296-VLOOKUP(H1296,Riders!$A$2:$E$7777,4,FALSE))/365</f>
        <v>21.156164383561645</v>
      </c>
      <c r="K1296">
        <v>6</v>
      </c>
      <c r="L1296">
        <v>1</v>
      </c>
      <c r="M1296">
        <v>10.147</v>
      </c>
      <c r="N1296" s="29">
        <f t="shared" si="20"/>
        <v>70.956933083670052</v>
      </c>
      <c r="O1296">
        <v>24.204000000000001</v>
      </c>
      <c r="P1296">
        <v>24.864000000000001</v>
      </c>
      <c r="Q1296">
        <v>30.69</v>
      </c>
      <c r="R1296">
        <v>2.9129999999999998</v>
      </c>
      <c r="S1296">
        <v>1</v>
      </c>
      <c r="T1296" t="s">
        <v>1162</v>
      </c>
    </row>
    <row r="1297" spans="1:20">
      <c r="A1297" t="s">
        <v>180</v>
      </c>
      <c r="B1297">
        <v>2021</v>
      </c>
      <c r="C1297" s="9">
        <v>44492</v>
      </c>
      <c r="D1297" t="s">
        <v>19</v>
      </c>
      <c r="E1297" t="s">
        <v>536</v>
      </c>
      <c r="F1297">
        <v>1</v>
      </c>
      <c r="G1297">
        <v>3</v>
      </c>
      <c r="H1297" t="s">
        <v>105</v>
      </c>
      <c r="I1297" t="s">
        <v>30</v>
      </c>
      <c r="J1297" s="10">
        <f>(C1297-VLOOKUP(H1297,Riders!$A$2:$E$7777,4,FALSE))/365</f>
        <v>28.86849315068493</v>
      </c>
      <c r="K1297">
        <v>14</v>
      </c>
      <c r="L1297">
        <v>2</v>
      </c>
      <c r="M1297">
        <v>10.167999999999999</v>
      </c>
      <c r="N1297" s="29">
        <f t="shared" si="20"/>
        <v>70.810385523210073</v>
      </c>
      <c r="O1297">
        <v>12.785</v>
      </c>
      <c r="P1297">
        <v>12.282999999999999</v>
      </c>
      <c r="Q1297">
        <v>22.652999999999999</v>
      </c>
      <c r="R1297">
        <v>5.1849999999999996</v>
      </c>
      <c r="S1297">
        <v>2</v>
      </c>
      <c r="T1297" t="s">
        <v>1162</v>
      </c>
    </row>
    <row r="1298" spans="1:20">
      <c r="A1298" t="s">
        <v>180</v>
      </c>
      <c r="B1298">
        <v>2021</v>
      </c>
      <c r="C1298" s="9">
        <v>44492</v>
      </c>
      <c r="D1298" t="s">
        <v>19</v>
      </c>
      <c r="E1298" t="s">
        <v>536</v>
      </c>
      <c r="F1298">
        <v>1</v>
      </c>
      <c r="G1298">
        <v>4</v>
      </c>
      <c r="H1298" t="s">
        <v>97</v>
      </c>
      <c r="I1298" t="s">
        <v>26</v>
      </c>
      <c r="J1298" s="10">
        <f>(C1298-VLOOKUP(H1298,Riders!$A$2:$E$7777,4,FALSE))/365</f>
        <v>24.531506849315068</v>
      </c>
      <c r="K1298">
        <v>3</v>
      </c>
      <c r="L1298">
        <v>1</v>
      </c>
      <c r="M1298">
        <v>9.9689999999999994</v>
      </c>
      <c r="N1298" s="29">
        <f t="shared" si="20"/>
        <v>72.223894071622027</v>
      </c>
      <c r="O1298">
        <v>28.265000000000001</v>
      </c>
      <c r="P1298">
        <v>28.5</v>
      </c>
      <c r="Q1298">
        <v>31.277999999999999</v>
      </c>
      <c r="R1298">
        <v>1.389</v>
      </c>
      <c r="S1298">
        <v>1</v>
      </c>
      <c r="T1298" t="s">
        <v>1162</v>
      </c>
    </row>
    <row r="1299" spans="1:20">
      <c r="A1299" t="s">
        <v>180</v>
      </c>
      <c r="B1299">
        <v>2021</v>
      </c>
      <c r="C1299" s="9">
        <v>44492</v>
      </c>
      <c r="D1299" t="s">
        <v>19</v>
      </c>
      <c r="E1299" t="s">
        <v>536</v>
      </c>
      <c r="F1299">
        <v>1</v>
      </c>
      <c r="G1299">
        <v>4</v>
      </c>
      <c r="H1299" t="s">
        <v>68</v>
      </c>
      <c r="I1299" t="s">
        <v>28</v>
      </c>
      <c r="J1299" s="10">
        <f>(C1299-VLOOKUP(H1299,Riders!$A$2:$E$7777,4,FALSE))/365</f>
        <v>21.243835616438357</v>
      </c>
      <c r="K1299">
        <v>13</v>
      </c>
      <c r="L1299">
        <v>2</v>
      </c>
      <c r="M1299">
        <v>10.190999999999899</v>
      </c>
      <c r="N1299" s="29">
        <f t="shared" si="20"/>
        <v>70.650574035914744</v>
      </c>
      <c r="O1299">
        <v>19.978999999999999</v>
      </c>
      <c r="P1299">
        <v>18.222000000000001</v>
      </c>
      <c r="Q1299">
        <v>28.106000000000002</v>
      </c>
      <c r="R1299">
        <v>4.9420000000000002</v>
      </c>
      <c r="S1299">
        <v>2</v>
      </c>
      <c r="T1299" t="s">
        <v>1162</v>
      </c>
    </row>
    <row r="1300" spans="1:20">
      <c r="A1300" t="s">
        <v>180</v>
      </c>
      <c r="B1300">
        <v>2021</v>
      </c>
      <c r="C1300" s="9">
        <v>44492</v>
      </c>
      <c r="D1300" t="s">
        <v>19</v>
      </c>
      <c r="E1300" t="s">
        <v>536</v>
      </c>
      <c r="F1300">
        <v>1</v>
      </c>
      <c r="G1300">
        <v>5</v>
      </c>
      <c r="H1300" t="s">
        <v>200</v>
      </c>
      <c r="I1300" t="s">
        <v>44</v>
      </c>
      <c r="J1300" s="10">
        <f>(C1300-VLOOKUP(H1300,Riders!$A$2:$E$7777,4,FALSE))/365</f>
        <v>26.279452054794522</v>
      </c>
      <c r="K1300">
        <v>7</v>
      </c>
      <c r="L1300">
        <v>1</v>
      </c>
      <c r="M1300">
        <v>10.255000000000001</v>
      </c>
      <c r="N1300" s="29">
        <f t="shared" si="20"/>
        <v>70.209653827401269</v>
      </c>
      <c r="O1300">
        <v>32.622999999999998</v>
      </c>
      <c r="P1300">
        <v>32.661999999999999</v>
      </c>
      <c r="Q1300">
        <v>34.758000000000003</v>
      </c>
      <c r="R1300">
        <v>1.048</v>
      </c>
      <c r="S1300">
        <v>1</v>
      </c>
      <c r="T1300" t="s">
        <v>1162</v>
      </c>
    </row>
    <row r="1301" spans="1:20">
      <c r="A1301" t="s">
        <v>180</v>
      </c>
      <c r="B1301">
        <v>2021</v>
      </c>
      <c r="C1301" s="9">
        <v>44492</v>
      </c>
      <c r="D1301" t="s">
        <v>19</v>
      </c>
      <c r="E1301" t="s">
        <v>536</v>
      </c>
      <c r="F1301">
        <v>1</v>
      </c>
      <c r="G1301">
        <v>5</v>
      </c>
      <c r="H1301" t="s">
        <v>132</v>
      </c>
      <c r="I1301" t="s">
        <v>32</v>
      </c>
      <c r="J1301" s="10">
        <f>(C1301-VLOOKUP(H1301,Riders!$A$2:$E$7777,4,FALSE))/365</f>
        <v>22.021917808219179</v>
      </c>
      <c r="K1301">
        <v>12</v>
      </c>
      <c r="L1301">
        <v>2</v>
      </c>
      <c r="M1301">
        <v>10.314</v>
      </c>
      <c r="N1301" s="29">
        <f t="shared" si="20"/>
        <v>69.808027923211171</v>
      </c>
      <c r="O1301">
        <v>21.613</v>
      </c>
      <c r="P1301">
        <v>21.527999999999999</v>
      </c>
      <c r="Q1301">
        <v>25.962</v>
      </c>
      <c r="R1301">
        <v>2.2170000000000001</v>
      </c>
      <c r="S1301">
        <v>2</v>
      </c>
      <c r="T1301" t="s">
        <v>1162</v>
      </c>
    </row>
    <row r="1302" spans="1:20">
      <c r="A1302" t="s">
        <v>180</v>
      </c>
      <c r="B1302">
        <v>2021</v>
      </c>
      <c r="C1302" s="9">
        <v>44492</v>
      </c>
      <c r="D1302" t="s">
        <v>19</v>
      </c>
      <c r="E1302" t="s">
        <v>536</v>
      </c>
      <c r="F1302">
        <v>1</v>
      </c>
      <c r="G1302">
        <v>6</v>
      </c>
      <c r="H1302" t="s">
        <v>21</v>
      </c>
      <c r="I1302" t="s">
        <v>22</v>
      </c>
      <c r="J1302" s="10">
        <f>(C1302-VLOOKUP(H1302,Riders!$A$2:$E$7777,4,FALSE))/365</f>
        <v>28.624657534246577</v>
      </c>
      <c r="K1302">
        <v>2</v>
      </c>
      <c r="L1302">
        <v>1</v>
      </c>
      <c r="M1302">
        <v>10.509</v>
      </c>
      <c r="N1302" s="29">
        <f t="shared" si="20"/>
        <v>68.512703397088202</v>
      </c>
      <c r="O1302">
        <v>36.439</v>
      </c>
      <c r="P1302">
        <v>36.456999999999901</v>
      </c>
      <c r="Q1302">
        <v>38.732999999999997</v>
      </c>
      <c r="R1302">
        <v>1.1379999999999999</v>
      </c>
      <c r="S1302">
        <v>1</v>
      </c>
      <c r="T1302" t="s">
        <v>1162</v>
      </c>
    </row>
    <row r="1303" spans="1:20">
      <c r="A1303" t="s">
        <v>180</v>
      </c>
      <c r="B1303">
        <v>2021</v>
      </c>
      <c r="C1303" s="9">
        <v>44492</v>
      </c>
      <c r="D1303" t="s">
        <v>19</v>
      </c>
      <c r="E1303" t="s">
        <v>536</v>
      </c>
      <c r="F1303">
        <v>1</v>
      </c>
      <c r="G1303">
        <v>6</v>
      </c>
      <c r="H1303" t="s">
        <v>91</v>
      </c>
      <c r="I1303" t="s">
        <v>50</v>
      </c>
      <c r="J1303" s="10">
        <f>(C1303-VLOOKUP(H1303,Riders!$A$2:$E$7777,4,FALSE))/365</f>
        <v>25.926027397260274</v>
      </c>
      <c r="K1303">
        <v>11</v>
      </c>
      <c r="L1303">
        <v>2</v>
      </c>
      <c r="M1303">
        <v>10.614000000000001</v>
      </c>
      <c r="N1303" s="29">
        <f t="shared" si="20"/>
        <v>67.834934991520626</v>
      </c>
      <c r="O1303">
        <v>21.902999999999999</v>
      </c>
      <c r="P1303">
        <v>21.875</v>
      </c>
      <c r="Q1303">
        <v>26.609000000000002</v>
      </c>
      <c r="R1303">
        <v>2.367</v>
      </c>
      <c r="S1303">
        <v>2</v>
      </c>
      <c r="T1303" t="s">
        <v>1162</v>
      </c>
    </row>
    <row r="1304" spans="1:20">
      <c r="A1304" t="s">
        <v>180</v>
      </c>
      <c r="B1304">
        <v>2021</v>
      </c>
      <c r="C1304" s="9">
        <v>44492</v>
      </c>
      <c r="D1304" t="s">
        <v>19</v>
      </c>
      <c r="E1304" t="s">
        <v>536</v>
      </c>
      <c r="F1304">
        <v>1</v>
      </c>
      <c r="G1304">
        <v>7</v>
      </c>
      <c r="H1304" t="s">
        <v>95</v>
      </c>
      <c r="I1304" t="s">
        <v>28</v>
      </c>
      <c r="J1304" s="10">
        <f>(C1304-VLOOKUP(H1304,Riders!$A$2:$E$7777,4,FALSE))/365</f>
        <v>29.745205479452054</v>
      </c>
      <c r="K1304">
        <v>4</v>
      </c>
      <c r="L1304">
        <v>1</v>
      </c>
      <c r="M1304">
        <v>9.9689999999999994</v>
      </c>
      <c r="N1304" s="29">
        <f t="shared" si="20"/>
        <v>72.223894071622027</v>
      </c>
      <c r="O1304">
        <v>19.663</v>
      </c>
      <c r="P1304">
        <v>21.409999999999901</v>
      </c>
      <c r="Q1304">
        <v>28.4</v>
      </c>
      <c r="R1304">
        <v>3.4950000000000001</v>
      </c>
      <c r="S1304">
        <v>1</v>
      </c>
      <c r="T1304" t="s">
        <v>1162</v>
      </c>
    </row>
    <row r="1305" spans="1:20">
      <c r="A1305" t="s">
        <v>180</v>
      </c>
      <c r="B1305">
        <v>2021</v>
      </c>
      <c r="C1305" s="9">
        <v>44492</v>
      </c>
      <c r="D1305" t="s">
        <v>19</v>
      </c>
      <c r="E1305" t="s">
        <v>536</v>
      </c>
      <c r="F1305">
        <v>1</v>
      </c>
      <c r="G1305">
        <v>7</v>
      </c>
      <c r="H1305" t="s">
        <v>171</v>
      </c>
      <c r="I1305" t="s">
        <v>44</v>
      </c>
      <c r="J1305" s="10">
        <f>(C1305-VLOOKUP(H1305,Riders!$A$2:$E$7777,4,FALSE))/365</f>
        <v>22.164383561643834</v>
      </c>
      <c r="K1305">
        <v>10</v>
      </c>
      <c r="L1305">
        <v>2</v>
      </c>
      <c r="M1305">
        <v>10.889999999999899</v>
      </c>
      <c r="N1305" s="29">
        <f t="shared" si="20"/>
        <v>66.115702479339461</v>
      </c>
      <c r="O1305">
        <v>16.806999999999999</v>
      </c>
      <c r="P1305">
        <v>15.843</v>
      </c>
      <c r="Q1305">
        <v>23.945</v>
      </c>
      <c r="R1305">
        <v>4.0510000000000002</v>
      </c>
      <c r="S1305">
        <v>2</v>
      </c>
      <c r="T1305" t="s">
        <v>1162</v>
      </c>
    </row>
    <row r="1306" spans="1:20">
      <c r="A1306" t="s">
        <v>180</v>
      </c>
      <c r="B1306">
        <v>2021</v>
      </c>
      <c r="C1306" s="9">
        <v>44492</v>
      </c>
      <c r="D1306" t="s">
        <v>19</v>
      </c>
      <c r="E1306" t="s">
        <v>536</v>
      </c>
      <c r="F1306">
        <v>1</v>
      </c>
      <c r="G1306">
        <v>8</v>
      </c>
      <c r="H1306" t="s">
        <v>94</v>
      </c>
      <c r="I1306" t="s">
        <v>26</v>
      </c>
      <c r="J1306" s="10">
        <f>(C1306-VLOOKUP(H1306,Riders!$A$2:$E$7777,4,FALSE))/365</f>
        <v>22.769863013698629</v>
      </c>
      <c r="K1306">
        <v>8</v>
      </c>
      <c r="L1306">
        <v>1</v>
      </c>
      <c r="M1306">
        <v>9.9849999999999994</v>
      </c>
      <c r="N1306" s="29">
        <f t="shared" si="20"/>
        <v>72.108162243365058</v>
      </c>
      <c r="O1306">
        <v>28.898</v>
      </c>
      <c r="P1306">
        <v>29.157</v>
      </c>
      <c r="Q1306">
        <v>31.928999999999998</v>
      </c>
      <c r="R1306">
        <v>1.3859999999999999</v>
      </c>
      <c r="S1306">
        <v>1</v>
      </c>
      <c r="T1306" t="s">
        <v>1162</v>
      </c>
    </row>
    <row r="1307" spans="1:20">
      <c r="A1307" t="s">
        <v>180</v>
      </c>
      <c r="B1307">
        <v>2021</v>
      </c>
      <c r="C1307" s="9">
        <v>44492</v>
      </c>
      <c r="D1307" t="s">
        <v>19</v>
      </c>
      <c r="E1307" t="s">
        <v>536</v>
      </c>
      <c r="F1307">
        <v>1</v>
      </c>
      <c r="G1307">
        <v>8</v>
      </c>
      <c r="H1307" t="s">
        <v>106</v>
      </c>
      <c r="I1307" t="s">
        <v>107</v>
      </c>
      <c r="J1307" s="10">
        <f>(C1307-VLOOKUP(H1307,Riders!$A$2:$E$7777,4,FALSE))/365</f>
        <v>28.030136986301368</v>
      </c>
      <c r="K1307">
        <v>9</v>
      </c>
      <c r="L1307">
        <v>2</v>
      </c>
      <c r="M1307">
        <v>10.099</v>
      </c>
      <c r="N1307" s="29">
        <f t="shared" si="20"/>
        <v>71.294187543321115</v>
      </c>
      <c r="O1307">
        <v>26.736000000000001</v>
      </c>
      <c r="P1307">
        <v>26.501999999999999</v>
      </c>
      <c r="Q1307">
        <v>29.692</v>
      </c>
      <c r="R1307">
        <v>1.595</v>
      </c>
      <c r="S1307">
        <v>2</v>
      </c>
      <c r="T1307" t="s">
        <v>1162</v>
      </c>
    </row>
    <row r="1308" spans="1:20">
      <c r="A1308" t="s">
        <v>180</v>
      </c>
      <c r="B1308">
        <v>2021</v>
      </c>
      <c r="C1308" s="9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 s="10">
        <f>(C1308-VLOOKUP(H1308,Riders!$A$2:$E$7777,4,FALSE))/365</f>
        <v>24.627397260273973</v>
      </c>
      <c r="K1308">
        <v>1</v>
      </c>
      <c r="L1308">
        <v>1</v>
      </c>
      <c r="M1308">
        <v>10.058</v>
      </c>
      <c r="N1308" s="29">
        <f t="shared" si="20"/>
        <v>71.584808112944927</v>
      </c>
      <c r="O1308">
        <v>40.222000000000001</v>
      </c>
      <c r="P1308">
        <v>40.234999999999999</v>
      </c>
      <c r="Q1308">
        <v>42.658999999999999</v>
      </c>
      <c r="R1308">
        <v>1.212</v>
      </c>
      <c r="S1308">
        <v>1</v>
      </c>
      <c r="T1308" t="s">
        <v>1162</v>
      </c>
    </row>
    <row r="1309" spans="1:20">
      <c r="A1309" t="s">
        <v>180</v>
      </c>
      <c r="B1309">
        <v>2021</v>
      </c>
      <c r="C1309" s="9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 s="10">
        <f>(C1309-VLOOKUP(H1309,Riders!$A$2:$E$7777,4,FALSE))/365</f>
        <v>22.769863013698629</v>
      </c>
      <c r="K1309">
        <v>8</v>
      </c>
      <c r="L1309">
        <v>2</v>
      </c>
      <c r="M1309">
        <v>10.17</v>
      </c>
      <c r="N1309" s="29">
        <f t="shared" si="20"/>
        <v>70.796460176991147</v>
      </c>
      <c r="O1309">
        <v>29.157</v>
      </c>
      <c r="P1309">
        <v>29.062000000000001</v>
      </c>
      <c r="Q1309">
        <v>31.78</v>
      </c>
      <c r="R1309">
        <v>1.359</v>
      </c>
      <c r="S1309">
        <v>2</v>
      </c>
      <c r="T1309" t="s">
        <v>1162</v>
      </c>
    </row>
    <row r="1310" spans="1:20">
      <c r="A1310" t="s">
        <v>180</v>
      </c>
      <c r="B1310">
        <v>2021</v>
      </c>
      <c r="C1310" s="9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95</v>
      </c>
      <c r="I1310" t="s">
        <v>28</v>
      </c>
      <c r="J1310" s="10">
        <f>(C1310-VLOOKUP(H1310,Riders!$A$2:$E$7777,4,FALSE))/365</f>
        <v>29.745205479452054</v>
      </c>
      <c r="K1310">
        <v>4</v>
      </c>
      <c r="L1310">
        <v>2</v>
      </c>
      <c r="M1310">
        <v>10.58</v>
      </c>
      <c r="N1310" s="29">
        <f t="shared" si="20"/>
        <v>68.052930056710778</v>
      </c>
      <c r="O1310">
        <v>21.409999999999901</v>
      </c>
      <c r="P1310">
        <v>23.204999999999998</v>
      </c>
      <c r="Q1310">
        <v>29.236999999999998</v>
      </c>
      <c r="R1310">
        <v>3.016</v>
      </c>
      <c r="S1310">
        <v>1</v>
      </c>
      <c r="T1310" t="s">
        <v>1162</v>
      </c>
    </row>
    <row r="1311" spans="1:20">
      <c r="A1311" t="s">
        <v>180</v>
      </c>
      <c r="B1311">
        <v>2021</v>
      </c>
      <c r="C1311" s="9">
        <v>44492</v>
      </c>
      <c r="D1311" t="s">
        <v>19</v>
      </c>
      <c r="E1311" t="s">
        <v>537</v>
      </c>
      <c r="F1311">
        <v>1</v>
      </c>
      <c r="G1311">
        <v>2</v>
      </c>
      <c r="H1311" t="s">
        <v>126</v>
      </c>
      <c r="I1311" t="s">
        <v>102</v>
      </c>
      <c r="J1311" s="10">
        <f>(C1311-VLOOKUP(H1311,Riders!$A$2:$E$7777,4,FALSE))/365</f>
        <v>23.098630136986301</v>
      </c>
      <c r="K1311">
        <v>5</v>
      </c>
      <c r="L1311">
        <v>1</v>
      </c>
      <c r="M1311">
        <v>9.8079999999999998</v>
      </c>
      <c r="N1311" s="29">
        <f t="shared" si="20"/>
        <v>73.409461663947795</v>
      </c>
      <c r="O1311">
        <v>28.821999999999999</v>
      </c>
      <c r="P1311">
        <v>29.438999999999901</v>
      </c>
      <c r="Q1311">
        <v>32.192999999999998</v>
      </c>
      <c r="R1311">
        <v>1.377</v>
      </c>
      <c r="S1311">
        <v>2</v>
      </c>
      <c r="T1311" t="s">
        <v>1162</v>
      </c>
    </row>
    <row r="1312" spans="1:20">
      <c r="A1312" t="s">
        <v>180</v>
      </c>
      <c r="B1312">
        <v>2021</v>
      </c>
      <c r="C1312" s="9">
        <v>44492</v>
      </c>
      <c r="D1312" t="s">
        <v>19</v>
      </c>
      <c r="E1312" t="s">
        <v>537</v>
      </c>
      <c r="F1312">
        <v>1</v>
      </c>
      <c r="G1312">
        <v>3</v>
      </c>
      <c r="H1312" t="s">
        <v>21</v>
      </c>
      <c r="I1312" t="s">
        <v>22</v>
      </c>
      <c r="J1312" s="10">
        <f>(C1312-VLOOKUP(H1312,Riders!$A$2:$E$7777,4,FALSE))/365</f>
        <v>28.624657534246577</v>
      </c>
      <c r="K1312">
        <v>2</v>
      </c>
      <c r="L1312">
        <v>2</v>
      </c>
      <c r="M1312">
        <v>9.8799999999999901</v>
      </c>
      <c r="N1312" s="29">
        <f t="shared" si="20"/>
        <v>72.874493927125584</v>
      </c>
      <c r="O1312">
        <v>36.456999999999901</v>
      </c>
      <c r="P1312">
        <v>36.113999999999997</v>
      </c>
      <c r="Q1312">
        <v>38.363999999999997</v>
      </c>
      <c r="R1312">
        <v>1.125</v>
      </c>
      <c r="S1312">
        <v>1</v>
      </c>
      <c r="T1312" t="s">
        <v>1162</v>
      </c>
    </row>
    <row r="1313" spans="1:20">
      <c r="A1313" t="s">
        <v>180</v>
      </c>
      <c r="B1313">
        <v>2021</v>
      </c>
      <c r="C1313" s="9">
        <v>44492</v>
      </c>
      <c r="D1313" t="s">
        <v>19</v>
      </c>
      <c r="E1313" t="s">
        <v>537</v>
      </c>
      <c r="F1313">
        <v>1</v>
      </c>
      <c r="G1313">
        <v>3</v>
      </c>
      <c r="H1313" t="s">
        <v>182</v>
      </c>
      <c r="I1313" t="s">
        <v>183</v>
      </c>
      <c r="J1313" s="10">
        <f>(C1313-VLOOKUP(H1313,Riders!$A$2:$E$7777,4,FALSE))/365</f>
        <v>21.156164383561645</v>
      </c>
      <c r="K1313">
        <v>6</v>
      </c>
      <c r="L1313">
        <v>1</v>
      </c>
      <c r="M1313">
        <v>9.8789999999999996</v>
      </c>
      <c r="N1313" s="29">
        <f t="shared" si="20"/>
        <v>72.881870634679629</v>
      </c>
      <c r="O1313">
        <v>24.864000000000001</v>
      </c>
      <c r="P1313">
        <v>26.599</v>
      </c>
      <c r="Q1313">
        <v>31.721</v>
      </c>
      <c r="R1313">
        <v>2.5609999999999999</v>
      </c>
      <c r="S1313">
        <v>1</v>
      </c>
      <c r="T1313" t="s">
        <v>1162</v>
      </c>
    </row>
    <row r="1314" spans="1:20">
      <c r="A1314" t="s">
        <v>180</v>
      </c>
      <c r="B1314">
        <v>2021</v>
      </c>
      <c r="C1314" s="9">
        <v>44492</v>
      </c>
      <c r="D1314" t="s">
        <v>19</v>
      </c>
      <c r="E1314" t="s">
        <v>537</v>
      </c>
      <c r="F1314">
        <v>1</v>
      </c>
      <c r="G1314">
        <v>4</v>
      </c>
      <c r="H1314" t="s">
        <v>97</v>
      </c>
      <c r="I1314" t="s">
        <v>26</v>
      </c>
      <c r="J1314" s="10">
        <f>(C1314-VLOOKUP(H1314,Riders!$A$2:$E$7777,4,FALSE))/365</f>
        <v>24.531506849315068</v>
      </c>
      <c r="K1314">
        <v>3</v>
      </c>
      <c r="L1314">
        <v>1</v>
      </c>
      <c r="M1314">
        <v>10.159000000000001</v>
      </c>
      <c r="N1314" s="29">
        <f t="shared" si="20"/>
        <v>70.873117432818191</v>
      </c>
      <c r="O1314">
        <v>28.5</v>
      </c>
      <c r="P1314">
        <v>28.838000000000001</v>
      </c>
      <c r="Q1314">
        <v>31.536000000000001</v>
      </c>
      <c r="R1314">
        <v>1.349</v>
      </c>
      <c r="S1314">
        <v>2</v>
      </c>
      <c r="T1314" t="s">
        <v>1162</v>
      </c>
    </row>
    <row r="1315" spans="1:20">
      <c r="A1315" t="s">
        <v>180</v>
      </c>
      <c r="B1315">
        <v>2021</v>
      </c>
      <c r="C1315" s="9">
        <v>44492</v>
      </c>
      <c r="D1315" t="s">
        <v>19</v>
      </c>
      <c r="E1315" t="s">
        <v>537</v>
      </c>
      <c r="F1315">
        <v>1</v>
      </c>
      <c r="G1315">
        <v>4</v>
      </c>
      <c r="H1315" t="s">
        <v>200</v>
      </c>
      <c r="I1315" t="s">
        <v>44</v>
      </c>
      <c r="J1315" s="10">
        <f>(C1315-VLOOKUP(H1315,Riders!$A$2:$E$7777,4,FALSE))/365</f>
        <v>26.279452054794522</v>
      </c>
      <c r="K1315">
        <v>7</v>
      </c>
      <c r="L1315">
        <v>2</v>
      </c>
      <c r="M1315">
        <v>10.26</v>
      </c>
      <c r="N1315" s="29">
        <f t="shared" si="20"/>
        <v>70.175438596491233</v>
      </c>
      <c r="O1315">
        <v>32.661999999999999</v>
      </c>
      <c r="P1315">
        <v>32.403999999999897</v>
      </c>
      <c r="Q1315">
        <v>34.475999999999999</v>
      </c>
      <c r="R1315">
        <v>1.036</v>
      </c>
      <c r="S1315">
        <v>1</v>
      </c>
      <c r="T1315" t="s">
        <v>1162</v>
      </c>
    </row>
    <row r="1316" spans="1:20">
      <c r="A1316" t="s">
        <v>180</v>
      </c>
      <c r="B1316">
        <v>2021</v>
      </c>
      <c r="C1316" s="9">
        <v>44492</v>
      </c>
      <c r="D1316" t="s">
        <v>19</v>
      </c>
      <c r="E1316" t="s">
        <v>537</v>
      </c>
      <c r="F1316">
        <v>2</v>
      </c>
      <c r="G1316">
        <v>1</v>
      </c>
      <c r="H1316" t="s">
        <v>90</v>
      </c>
      <c r="I1316" t="s">
        <v>22</v>
      </c>
      <c r="J1316" s="10">
        <f>(C1316-VLOOKUP(H1316,Riders!$A$2:$E$7777,4,FALSE))/365</f>
        <v>24.627397260273973</v>
      </c>
      <c r="K1316">
        <v>1</v>
      </c>
      <c r="L1316">
        <v>1</v>
      </c>
      <c r="M1316">
        <v>9.9309999999999992</v>
      </c>
      <c r="N1316" s="29">
        <f t="shared" si="20"/>
        <v>72.500251736985206</v>
      </c>
      <c r="O1316">
        <v>40.234999999999999</v>
      </c>
      <c r="P1316">
        <v>40.265000000000001</v>
      </c>
      <c r="Q1316">
        <v>42.685000000000002</v>
      </c>
      <c r="R1316">
        <v>1.21</v>
      </c>
      <c r="S1316">
        <v>1</v>
      </c>
      <c r="T1316" t="s">
        <v>1162</v>
      </c>
    </row>
    <row r="1317" spans="1:20">
      <c r="A1317" t="s">
        <v>180</v>
      </c>
      <c r="B1317">
        <v>2021</v>
      </c>
      <c r="C1317" s="9">
        <v>44492</v>
      </c>
      <c r="D1317" t="s">
        <v>19</v>
      </c>
      <c r="E1317" t="s">
        <v>537</v>
      </c>
      <c r="F1317">
        <v>2</v>
      </c>
      <c r="G1317">
        <v>1</v>
      </c>
      <c r="H1317" t="s">
        <v>94</v>
      </c>
      <c r="I1317" t="s">
        <v>26</v>
      </c>
      <c r="J1317" s="10">
        <f>(C1317-VLOOKUP(H1317,Riders!$A$2:$E$7777,4,FALSE))/365</f>
        <v>22.769863013698629</v>
      </c>
      <c r="K1317">
        <v>8</v>
      </c>
      <c r="L1317">
        <v>2</v>
      </c>
      <c r="M1317">
        <v>11.412999999999901</v>
      </c>
      <c r="N1317" s="29">
        <f t="shared" si="20"/>
        <v>63.085954613160979</v>
      </c>
      <c r="O1317">
        <v>29.062000000000001</v>
      </c>
      <c r="P1317">
        <v>29.036999999999999</v>
      </c>
      <c r="Q1317">
        <v>31.747</v>
      </c>
      <c r="R1317">
        <v>1.355</v>
      </c>
      <c r="S1317">
        <v>2</v>
      </c>
      <c r="T1317" t="s">
        <v>1162</v>
      </c>
    </row>
    <row r="1318" spans="1:20">
      <c r="A1318" t="s">
        <v>180</v>
      </c>
      <c r="B1318">
        <v>2021</v>
      </c>
      <c r="C1318" s="9">
        <v>44492</v>
      </c>
      <c r="D1318" t="s">
        <v>19</v>
      </c>
      <c r="E1318" t="s">
        <v>537</v>
      </c>
      <c r="F1318">
        <v>2</v>
      </c>
      <c r="G1318">
        <v>2</v>
      </c>
      <c r="H1318" t="s">
        <v>95</v>
      </c>
      <c r="I1318" t="s">
        <v>28</v>
      </c>
      <c r="J1318" s="10">
        <f>(C1318-VLOOKUP(H1318,Riders!$A$2:$E$7777,4,FALSE))/365</f>
        <v>29.745205479452054</v>
      </c>
      <c r="K1318">
        <v>4</v>
      </c>
      <c r="L1318">
        <v>1</v>
      </c>
      <c r="M1318">
        <v>10.042999999999999</v>
      </c>
      <c r="N1318" s="29">
        <f t="shared" si="20"/>
        <v>71.691725580005979</v>
      </c>
      <c r="O1318">
        <v>23.204999999999998</v>
      </c>
      <c r="P1318">
        <v>25.247</v>
      </c>
      <c r="Q1318">
        <v>30.818999999999999</v>
      </c>
      <c r="R1318">
        <v>2.786</v>
      </c>
      <c r="S1318">
        <v>2</v>
      </c>
      <c r="T1318" t="s">
        <v>1162</v>
      </c>
    </row>
    <row r="1319" spans="1:20">
      <c r="A1319" t="s">
        <v>180</v>
      </c>
      <c r="B1319">
        <v>2021</v>
      </c>
      <c r="C1319" s="9">
        <v>44492</v>
      </c>
      <c r="D1319" t="s">
        <v>19</v>
      </c>
      <c r="E1319" t="s">
        <v>537</v>
      </c>
      <c r="F1319">
        <v>2</v>
      </c>
      <c r="G1319">
        <v>2</v>
      </c>
      <c r="H1319" t="s">
        <v>126</v>
      </c>
      <c r="I1319" t="s">
        <v>102</v>
      </c>
      <c r="J1319" s="10">
        <f>(C1319-VLOOKUP(H1319,Riders!$A$2:$E$7777,4,FALSE))/365</f>
        <v>23.098630136986301</v>
      </c>
      <c r="K1319">
        <v>5</v>
      </c>
      <c r="L1319">
        <v>2</v>
      </c>
      <c r="M1319">
        <v>10.052</v>
      </c>
      <c r="N1319" s="29">
        <f t="shared" si="20"/>
        <v>71.627536808595309</v>
      </c>
      <c r="O1319">
        <v>29.438999999999901</v>
      </c>
      <c r="P1319">
        <v>29.145999999999901</v>
      </c>
      <c r="Q1319">
        <v>31.861999999999998</v>
      </c>
      <c r="R1319">
        <v>1.3580000000000001</v>
      </c>
      <c r="S1319">
        <v>1</v>
      </c>
      <c r="T1319" t="s">
        <v>1162</v>
      </c>
    </row>
    <row r="1320" spans="1:20">
      <c r="A1320" t="s">
        <v>180</v>
      </c>
      <c r="B1320">
        <v>2021</v>
      </c>
      <c r="C1320" s="9">
        <v>44492</v>
      </c>
      <c r="D1320" t="s">
        <v>19</v>
      </c>
      <c r="E1320" t="s">
        <v>537</v>
      </c>
      <c r="F1320">
        <v>2</v>
      </c>
      <c r="G1320">
        <v>3</v>
      </c>
      <c r="H1320" t="s">
        <v>21</v>
      </c>
      <c r="I1320" t="s">
        <v>22</v>
      </c>
      <c r="J1320" s="10">
        <f>(C1320-VLOOKUP(H1320,Riders!$A$2:$E$7777,4,FALSE))/365</f>
        <v>28.624657534246577</v>
      </c>
      <c r="K1320">
        <v>2</v>
      </c>
      <c r="L1320">
        <v>1</v>
      </c>
      <c r="M1320">
        <v>9.9909999999999997</v>
      </c>
      <c r="N1320" s="29">
        <f t="shared" si="20"/>
        <v>72.064858372535284</v>
      </c>
      <c r="O1320">
        <v>36.113999999999997</v>
      </c>
      <c r="P1320">
        <v>36.185000000000002</v>
      </c>
      <c r="Q1320">
        <v>38.427</v>
      </c>
      <c r="R1320">
        <v>1.121</v>
      </c>
      <c r="S1320">
        <v>1</v>
      </c>
      <c r="T1320" t="s">
        <v>1162</v>
      </c>
    </row>
    <row r="1321" spans="1:20">
      <c r="A1321" t="s">
        <v>180</v>
      </c>
      <c r="B1321">
        <v>2021</v>
      </c>
      <c r="C1321" s="9">
        <v>44492</v>
      </c>
      <c r="D1321" t="s">
        <v>19</v>
      </c>
      <c r="E1321" t="s">
        <v>537</v>
      </c>
      <c r="F1321">
        <v>2</v>
      </c>
      <c r="G1321">
        <v>3</v>
      </c>
      <c r="H1321" t="s">
        <v>182</v>
      </c>
      <c r="I1321" t="s">
        <v>183</v>
      </c>
      <c r="J1321" s="10">
        <f>(C1321-VLOOKUP(H1321,Riders!$A$2:$E$7777,4,FALSE))/365</f>
        <v>21.156164383561645</v>
      </c>
      <c r="K1321">
        <v>6</v>
      </c>
      <c r="L1321">
        <v>2</v>
      </c>
      <c r="M1321">
        <v>10.1459999999999</v>
      </c>
      <c r="N1321" s="29">
        <f t="shared" si="20"/>
        <v>70.963926670609808</v>
      </c>
      <c r="O1321">
        <v>26.599</v>
      </c>
      <c r="P1321">
        <v>26.430999999999901</v>
      </c>
      <c r="Q1321">
        <v>31.395</v>
      </c>
      <c r="R1321">
        <v>2.4820000000000002</v>
      </c>
      <c r="S1321">
        <v>2</v>
      </c>
      <c r="T1321" t="s">
        <v>1162</v>
      </c>
    </row>
    <row r="1322" spans="1:20">
      <c r="A1322" t="s">
        <v>180</v>
      </c>
      <c r="B1322">
        <v>2021</v>
      </c>
      <c r="C1322" s="9">
        <v>44492</v>
      </c>
      <c r="D1322" t="s">
        <v>19</v>
      </c>
      <c r="E1322" t="s">
        <v>537</v>
      </c>
      <c r="F1322">
        <v>2</v>
      </c>
      <c r="G1322">
        <v>4</v>
      </c>
      <c r="H1322" t="s">
        <v>97</v>
      </c>
      <c r="I1322" t="s">
        <v>26</v>
      </c>
      <c r="J1322" s="10">
        <f>(C1322-VLOOKUP(H1322,Riders!$A$2:$E$7777,4,FALSE))/365</f>
        <v>24.531506849315068</v>
      </c>
      <c r="K1322">
        <v>3</v>
      </c>
      <c r="L1322">
        <v>1</v>
      </c>
      <c r="M1322">
        <v>9.9830000000000005</v>
      </c>
      <c r="N1322" s="29">
        <f t="shared" si="20"/>
        <v>72.122608434338375</v>
      </c>
      <c r="O1322">
        <v>28.838000000000001</v>
      </c>
      <c r="P1322">
        <v>29.244</v>
      </c>
      <c r="Q1322">
        <v>31.898</v>
      </c>
      <c r="R1322">
        <v>1.327</v>
      </c>
      <c r="S1322">
        <v>2</v>
      </c>
      <c r="T1322" t="s">
        <v>1162</v>
      </c>
    </row>
    <row r="1323" spans="1:20">
      <c r="A1323" t="s">
        <v>180</v>
      </c>
      <c r="B1323">
        <v>2021</v>
      </c>
      <c r="C1323" s="9">
        <v>44492</v>
      </c>
      <c r="D1323" t="s">
        <v>19</v>
      </c>
      <c r="E1323" t="s">
        <v>537</v>
      </c>
      <c r="F1323">
        <v>2</v>
      </c>
      <c r="G1323">
        <v>4</v>
      </c>
      <c r="H1323" t="s">
        <v>200</v>
      </c>
      <c r="I1323" t="s">
        <v>44</v>
      </c>
      <c r="J1323" s="10">
        <f>(C1323-VLOOKUP(H1323,Riders!$A$2:$E$7777,4,FALSE))/365</f>
        <v>26.279452054794522</v>
      </c>
      <c r="K1323">
        <v>7</v>
      </c>
      <c r="L1323">
        <v>2</v>
      </c>
      <c r="M1323">
        <v>10.835000000000001</v>
      </c>
      <c r="N1323" s="29">
        <f t="shared" si="20"/>
        <v>66.451315182279643</v>
      </c>
      <c r="O1323">
        <v>32.403999999999897</v>
      </c>
      <c r="P1323">
        <v>32.206000000000003</v>
      </c>
      <c r="Q1323">
        <v>34.262</v>
      </c>
      <c r="R1323">
        <v>1.028</v>
      </c>
      <c r="S1323">
        <v>1</v>
      </c>
      <c r="T1323" t="s">
        <v>1162</v>
      </c>
    </row>
    <row r="1324" spans="1:20">
      <c r="A1324" t="s">
        <v>180</v>
      </c>
      <c r="B1324">
        <v>2021</v>
      </c>
      <c r="C1324" s="9">
        <v>44492</v>
      </c>
      <c r="D1324" t="s">
        <v>19</v>
      </c>
      <c r="E1324" t="s">
        <v>537</v>
      </c>
      <c r="F1324">
        <v>3</v>
      </c>
      <c r="G1324">
        <v>2</v>
      </c>
      <c r="H1324" t="s">
        <v>95</v>
      </c>
      <c r="I1324" t="s">
        <v>28</v>
      </c>
      <c r="J1324" s="10">
        <f>(C1324-VLOOKUP(H1324,Riders!$A$2:$E$7777,4,FALSE))/365</f>
        <v>29.745205479452054</v>
      </c>
      <c r="K1324">
        <v>4</v>
      </c>
      <c r="L1324">
        <v>1</v>
      </c>
      <c r="M1324">
        <v>10.002000000000001</v>
      </c>
      <c r="N1324" s="29">
        <f t="shared" si="20"/>
        <v>71.985602879424107</v>
      </c>
      <c r="O1324">
        <v>25.247</v>
      </c>
      <c r="P1324">
        <v>26.731000000000002</v>
      </c>
      <c r="Q1324">
        <v>31.957000000000001</v>
      </c>
      <c r="R1324">
        <v>2.613</v>
      </c>
      <c r="S1324">
        <v>2</v>
      </c>
      <c r="T1324" t="s">
        <v>1162</v>
      </c>
    </row>
    <row r="1325" spans="1:20">
      <c r="A1325" t="s">
        <v>180</v>
      </c>
      <c r="B1325">
        <v>2021</v>
      </c>
      <c r="C1325" s="9">
        <v>44492</v>
      </c>
      <c r="D1325" t="s">
        <v>19</v>
      </c>
      <c r="E1325" t="s">
        <v>537</v>
      </c>
      <c r="F1325">
        <v>3</v>
      </c>
      <c r="G1325">
        <v>2</v>
      </c>
      <c r="H1325" t="s">
        <v>126</v>
      </c>
      <c r="I1325" t="s">
        <v>102</v>
      </c>
      <c r="J1325" s="10">
        <f>(C1325-VLOOKUP(H1325,Riders!$A$2:$E$7777,4,FALSE))/365</f>
        <v>23.098630136986301</v>
      </c>
      <c r="K1325">
        <v>5</v>
      </c>
      <c r="L1325">
        <v>2</v>
      </c>
      <c r="M1325">
        <v>10.039</v>
      </c>
      <c r="N1325" s="29">
        <f t="shared" si="20"/>
        <v>71.720290865624065</v>
      </c>
      <c r="O1325">
        <v>29.145999999999901</v>
      </c>
      <c r="P1325">
        <v>28.908999999999999</v>
      </c>
      <c r="Q1325">
        <v>31.591000000000001</v>
      </c>
      <c r="R1325">
        <v>1.341</v>
      </c>
      <c r="S1325">
        <v>1</v>
      </c>
      <c r="T1325" t="s">
        <v>1162</v>
      </c>
    </row>
    <row r="1326" spans="1:20">
      <c r="A1326" t="s">
        <v>180</v>
      </c>
      <c r="B1326">
        <v>2021</v>
      </c>
      <c r="C1326" s="9">
        <v>44492</v>
      </c>
      <c r="D1326" t="s">
        <v>19</v>
      </c>
      <c r="E1326" t="s">
        <v>537</v>
      </c>
      <c r="F1326">
        <v>3</v>
      </c>
      <c r="G1326">
        <v>3</v>
      </c>
      <c r="H1326" t="s">
        <v>21</v>
      </c>
      <c r="I1326" t="s">
        <v>22</v>
      </c>
      <c r="J1326" s="10">
        <f>(C1326-VLOOKUP(H1326,Riders!$A$2:$E$7777,4,FALSE))/365</f>
        <v>28.624657534246577</v>
      </c>
      <c r="K1326">
        <v>2</v>
      </c>
      <c r="L1326">
        <v>1</v>
      </c>
      <c r="M1326">
        <v>9.8770000000000007</v>
      </c>
      <c r="N1326" s="29">
        <f t="shared" si="20"/>
        <v>72.896628530930442</v>
      </c>
      <c r="O1326">
        <v>36.185000000000002</v>
      </c>
      <c r="P1326">
        <v>36.249000000000002</v>
      </c>
      <c r="Q1326">
        <v>38.484999999999999</v>
      </c>
      <c r="R1326">
        <v>1.1180000000000001</v>
      </c>
      <c r="S1326">
        <v>1</v>
      </c>
      <c r="T1326" t="s">
        <v>1162</v>
      </c>
    </row>
    <row r="1327" spans="1:20">
      <c r="A1327" t="s">
        <v>180</v>
      </c>
      <c r="B1327">
        <v>2021</v>
      </c>
      <c r="C1327" s="9">
        <v>44492</v>
      </c>
      <c r="D1327" t="s">
        <v>19</v>
      </c>
      <c r="E1327" t="s">
        <v>537</v>
      </c>
      <c r="F1327">
        <v>3</v>
      </c>
      <c r="G1327">
        <v>3</v>
      </c>
      <c r="H1327" t="s">
        <v>182</v>
      </c>
      <c r="I1327" t="s">
        <v>183</v>
      </c>
      <c r="J1327" s="10">
        <f>(C1327-VLOOKUP(H1327,Riders!$A$2:$E$7777,4,FALSE))/365</f>
        <v>21.156164383561645</v>
      </c>
      <c r="K1327">
        <v>6</v>
      </c>
      <c r="L1327">
        <v>2</v>
      </c>
      <c r="M1327">
        <v>10.223000000000001</v>
      </c>
      <c r="N1327" s="29">
        <f t="shared" si="20"/>
        <v>70.429423848185465</v>
      </c>
      <c r="O1327">
        <v>26.430999999999901</v>
      </c>
      <c r="P1327">
        <v>26.285</v>
      </c>
      <c r="Q1327">
        <v>31.111000000000001</v>
      </c>
      <c r="R1327">
        <v>2.4129999999999998</v>
      </c>
      <c r="S1327">
        <v>2</v>
      </c>
      <c r="T1327" t="s">
        <v>1162</v>
      </c>
    </row>
    <row r="1328" spans="1:20">
      <c r="A1328" t="s">
        <v>180</v>
      </c>
      <c r="B1328">
        <v>2021</v>
      </c>
      <c r="C1328" s="9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 s="10">
        <f>(C1328-VLOOKUP(H1328,Riders!$A$2:$E$7777,4,FALSE))/365</f>
        <v>24.627397260273973</v>
      </c>
      <c r="K1328">
        <v>1</v>
      </c>
      <c r="L1328">
        <v>1</v>
      </c>
      <c r="M1328">
        <v>9.9920000000000009</v>
      </c>
      <c r="N1328" s="29">
        <f t="shared" si="20"/>
        <v>72.057646116893508</v>
      </c>
      <c r="O1328">
        <v>40.265000000000001</v>
      </c>
      <c r="P1328">
        <v>40.332000000000001</v>
      </c>
      <c r="Q1328">
        <v>42.74</v>
      </c>
      <c r="R1328">
        <v>1.204</v>
      </c>
      <c r="S1328">
        <v>1</v>
      </c>
      <c r="T1328" t="s">
        <v>1162</v>
      </c>
    </row>
    <row r="1329" spans="1:20">
      <c r="A1329" t="s">
        <v>180</v>
      </c>
      <c r="B1329">
        <v>2021</v>
      </c>
      <c r="C1329" s="9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 s="10">
        <f>(C1329-VLOOKUP(H1329,Riders!$A$2:$E$7777,4,FALSE))/365</f>
        <v>24.531506849315068</v>
      </c>
      <c r="K1329">
        <v>3</v>
      </c>
      <c r="L1329">
        <v>2</v>
      </c>
      <c r="M1329">
        <v>10.079000000000001</v>
      </c>
      <c r="N1329" s="29">
        <f t="shared" si="20"/>
        <v>71.435658299434465</v>
      </c>
      <c r="O1329">
        <v>29.244</v>
      </c>
      <c r="P1329">
        <v>29.581999999999901</v>
      </c>
      <c r="Q1329">
        <v>32.171999999999997</v>
      </c>
      <c r="R1329">
        <v>1.2949999999999999</v>
      </c>
      <c r="S1329">
        <v>2</v>
      </c>
      <c r="T1329" t="s">
        <v>1162</v>
      </c>
    </row>
    <row r="1330" spans="1:20">
      <c r="A1330" t="s">
        <v>180</v>
      </c>
      <c r="B1330">
        <v>2021</v>
      </c>
      <c r="C1330" s="9">
        <v>44492</v>
      </c>
      <c r="D1330" t="s">
        <v>19</v>
      </c>
      <c r="E1330" t="s">
        <v>538</v>
      </c>
      <c r="F1330">
        <v>1</v>
      </c>
      <c r="G1330">
        <v>2</v>
      </c>
      <c r="H1330" t="s">
        <v>21</v>
      </c>
      <c r="I1330" t="s">
        <v>22</v>
      </c>
      <c r="J1330" s="10">
        <f>(C1330-VLOOKUP(H1330,Riders!$A$2:$E$7777,4,FALSE))/365</f>
        <v>28.624657534246577</v>
      </c>
      <c r="K1330">
        <v>2</v>
      </c>
      <c r="L1330">
        <v>2</v>
      </c>
      <c r="M1330">
        <v>12.686</v>
      </c>
      <c r="N1330" s="29">
        <f t="shared" si="20"/>
        <v>56.755478480214407</v>
      </c>
      <c r="O1330">
        <v>36.249000000000002</v>
      </c>
      <c r="P1330">
        <v>36.042999999999999</v>
      </c>
      <c r="Q1330">
        <v>38.243000000000002</v>
      </c>
      <c r="R1330">
        <v>1.1000000000000001</v>
      </c>
      <c r="S1330">
        <v>1</v>
      </c>
      <c r="T1330" t="s">
        <v>1162</v>
      </c>
    </row>
    <row r="1331" spans="1:20">
      <c r="A1331" t="s">
        <v>180</v>
      </c>
      <c r="B1331">
        <v>2021</v>
      </c>
      <c r="C1331" s="9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95</v>
      </c>
      <c r="I1331" t="s">
        <v>28</v>
      </c>
      <c r="J1331" s="10">
        <f>(C1331-VLOOKUP(H1331,Riders!$A$2:$E$7777,4,FALSE))/365</f>
        <v>29.745205479452054</v>
      </c>
      <c r="K1331">
        <v>4</v>
      </c>
      <c r="L1331">
        <v>1</v>
      </c>
      <c r="M1331">
        <v>10.193</v>
      </c>
      <c r="N1331" s="29">
        <f t="shared" si="20"/>
        <v>70.636711468654966</v>
      </c>
      <c r="O1331">
        <v>26.731000000000002</v>
      </c>
      <c r="P1331">
        <v>29.084</v>
      </c>
      <c r="Q1331">
        <v>33.832000000000001</v>
      </c>
      <c r="R1331">
        <v>2.3740000000000001</v>
      </c>
      <c r="S1331">
        <v>1</v>
      </c>
      <c r="T1331" t="s">
        <v>1162</v>
      </c>
    </row>
    <row r="1332" spans="1:20">
      <c r="A1332" t="s">
        <v>180</v>
      </c>
      <c r="B1332">
        <v>2021</v>
      </c>
      <c r="C1332" s="9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90</v>
      </c>
      <c r="I1332" t="s">
        <v>22</v>
      </c>
      <c r="J1332" s="10">
        <f>(C1332-VLOOKUP(H1332,Riders!$A$2:$E$7777,4,FALSE))/365</f>
        <v>24.627397260273973</v>
      </c>
      <c r="K1332">
        <v>1</v>
      </c>
      <c r="L1332">
        <v>1</v>
      </c>
      <c r="M1332">
        <v>9.8520000000000003</v>
      </c>
      <c r="N1332" s="29">
        <f t="shared" si="20"/>
        <v>73.081607795371497</v>
      </c>
      <c r="O1332">
        <v>40.332000000000001</v>
      </c>
      <c r="P1332">
        <v>40.057000000000002</v>
      </c>
      <c r="Q1332">
        <v>42.423000000000002</v>
      </c>
      <c r="R1332">
        <v>1.1830000000000001</v>
      </c>
      <c r="S1332">
        <v>1</v>
      </c>
      <c r="T1332" t="s">
        <v>1162</v>
      </c>
    </row>
    <row r="1333" spans="1:20">
      <c r="A1333" t="s">
        <v>180</v>
      </c>
      <c r="B1333">
        <v>2021</v>
      </c>
      <c r="C1333" s="9">
        <v>44492</v>
      </c>
      <c r="D1333" t="s">
        <v>19</v>
      </c>
      <c r="E1333" t="s">
        <v>538</v>
      </c>
      <c r="F1333">
        <v>2</v>
      </c>
      <c r="G1333">
        <v>1</v>
      </c>
      <c r="H1333" t="s">
        <v>97</v>
      </c>
      <c r="I1333" t="s">
        <v>26</v>
      </c>
      <c r="J1333" s="10">
        <f>(C1333-VLOOKUP(H1333,Riders!$A$2:$E$7777,4,FALSE))/365</f>
        <v>24.531506849315068</v>
      </c>
      <c r="K1333">
        <v>3</v>
      </c>
      <c r="L1333">
        <v>2</v>
      </c>
      <c r="M1333">
        <v>10.1</v>
      </c>
      <c r="N1333" s="29">
        <f t="shared" si="20"/>
        <v>71.287128712871294</v>
      </c>
      <c r="O1333">
        <v>29.581999999999901</v>
      </c>
      <c r="P1333">
        <v>29.51</v>
      </c>
      <c r="Q1333">
        <v>32.076000000000001</v>
      </c>
      <c r="R1333">
        <v>1.2829999999999999</v>
      </c>
      <c r="S1333">
        <v>2</v>
      </c>
      <c r="T1333" t="s">
        <v>1162</v>
      </c>
    </row>
    <row r="1334" spans="1:20">
      <c r="A1334" t="s">
        <v>180</v>
      </c>
      <c r="B1334">
        <v>2021</v>
      </c>
      <c r="C1334" s="9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 s="10">
        <f>(C1334-VLOOKUP(H1334,Riders!$A$2:$E$7777,4,FALSE))/365</f>
        <v>28.624657534246577</v>
      </c>
      <c r="K1334">
        <v>2</v>
      </c>
      <c r="L1334">
        <v>1</v>
      </c>
      <c r="M1334">
        <v>10.031000000000001</v>
      </c>
      <c r="N1334" s="29">
        <f t="shared" si="20"/>
        <v>71.777489781676792</v>
      </c>
      <c r="O1334">
        <v>36.042999999999999</v>
      </c>
      <c r="P1334">
        <v>36.143000000000001</v>
      </c>
      <c r="Q1334">
        <v>38.332999999999998</v>
      </c>
      <c r="R1334">
        <v>1.095</v>
      </c>
      <c r="S1334">
        <v>1</v>
      </c>
      <c r="T1334" t="s">
        <v>1162</v>
      </c>
    </row>
    <row r="1335" spans="1:20">
      <c r="A1335" t="s">
        <v>180</v>
      </c>
      <c r="B1335">
        <v>2021</v>
      </c>
      <c r="C1335" s="9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 s="10">
        <f>(C1335-VLOOKUP(H1335,Riders!$A$2:$E$7777,4,FALSE))/365</f>
        <v>29.745205479452054</v>
      </c>
      <c r="K1335">
        <v>4</v>
      </c>
      <c r="L1335">
        <v>2</v>
      </c>
      <c r="M1335">
        <v>10.127000000000001</v>
      </c>
      <c r="N1335" s="29">
        <f t="shared" si="20"/>
        <v>71.097067245976092</v>
      </c>
      <c r="O1335">
        <v>29.084</v>
      </c>
      <c r="P1335">
        <v>28.829000000000001</v>
      </c>
      <c r="Q1335">
        <v>33.417000000000002</v>
      </c>
      <c r="R1335">
        <v>2.294</v>
      </c>
      <c r="S1335">
        <v>2</v>
      </c>
      <c r="T1335" t="s">
        <v>1162</v>
      </c>
    </row>
    <row r="1336" spans="1:20">
      <c r="A1336" t="s">
        <v>180</v>
      </c>
      <c r="B1336">
        <v>2021</v>
      </c>
      <c r="C1336" s="9">
        <v>44492</v>
      </c>
      <c r="D1336" t="s">
        <v>19</v>
      </c>
      <c r="E1336" t="s">
        <v>538</v>
      </c>
      <c r="F1336">
        <v>3</v>
      </c>
      <c r="G1336">
        <v>2</v>
      </c>
      <c r="H1336" t="s">
        <v>21</v>
      </c>
      <c r="I1336" t="s">
        <v>22</v>
      </c>
      <c r="J1336" s="10">
        <f>(C1336-VLOOKUP(H1336,Riders!$A$2:$E$7777,4,FALSE))/365</f>
        <v>28.624657534246577</v>
      </c>
      <c r="K1336">
        <v>2</v>
      </c>
      <c r="L1336">
        <v>1</v>
      </c>
      <c r="M1336">
        <v>9.8829999999999991</v>
      </c>
      <c r="N1336" s="29">
        <f t="shared" si="20"/>
        <v>72.852372761307308</v>
      </c>
      <c r="O1336">
        <v>36.143000000000001</v>
      </c>
      <c r="P1336">
        <v>36.232999999999997</v>
      </c>
      <c r="Q1336">
        <v>38.414999999999999</v>
      </c>
      <c r="R1336">
        <v>1.091</v>
      </c>
      <c r="S1336">
        <v>1</v>
      </c>
      <c r="T1336" t="s">
        <v>1162</v>
      </c>
    </row>
    <row r="1337" spans="1:20">
      <c r="A1337" t="s">
        <v>180</v>
      </c>
      <c r="B1337">
        <v>2021</v>
      </c>
      <c r="C1337" s="9">
        <v>44492</v>
      </c>
      <c r="D1337" t="s">
        <v>19</v>
      </c>
      <c r="E1337" t="s">
        <v>538</v>
      </c>
      <c r="F1337">
        <v>3</v>
      </c>
      <c r="G1337">
        <v>2</v>
      </c>
      <c r="H1337" t="s">
        <v>95</v>
      </c>
      <c r="I1337" t="s">
        <v>28</v>
      </c>
      <c r="J1337" s="10">
        <f>(C1337-VLOOKUP(H1337,Riders!$A$2:$E$7777,4,FALSE))/365</f>
        <v>29.745205479452054</v>
      </c>
      <c r="K1337">
        <v>4</v>
      </c>
      <c r="L1337">
        <v>2</v>
      </c>
      <c r="M1337">
        <v>9.968</v>
      </c>
      <c r="N1337" s="29">
        <f t="shared" si="20"/>
        <v>72.231139646869991</v>
      </c>
      <c r="O1337">
        <v>28.829000000000001</v>
      </c>
      <c r="P1337">
        <v>28.61</v>
      </c>
      <c r="Q1337">
        <v>33.06</v>
      </c>
      <c r="R1337">
        <v>2.2250000000000001</v>
      </c>
      <c r="S1337">
        <v>2</v>
      </c>
      <c r="T1337" t="s">
        <v>1162</v>
      </c>
    </row>
    <row r="1338" spans="1:20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>
        <v>1</v>
      </c>
      <c r="G1338" t="s">
        <v>539</v>
      </c>
      <c r="H1338" t="s">
        <v>90</v>
      </c>
      <c r="I1338" t="s">
        <v>22</v>
      </c>
      <c r="J1338" s="10">
        <f>(C1338-VLOOKUP(H1338,Riders!$A$2:$E$7777,4,FALSE))/365</f>
        <v>24.627397260273973</v>
      </c>
      <c r="K1338">
        <v>1</v>
      </c>
      <c r="L1338">
        <v>1</v>
      </c>
      <c r="M1338">
        <v>9.8810000000000002</v>
      </c>
      <c r="N1338" s="29">
        <f t="shared" si="20"/>
        <v>72.867118712680906</v>
      </c>
      <c r="O1338">
        <v>40.057000000000002</v>
      </c>
      <c r="P1338">
        <v>40.186</v>
      </c>
      <c r="Q1338">
        <v>42.536000000000001</v>
      </c>
      <c r="R1338">
        <v>1.175</v>
      </c>
      <c r="S1338">
        <v>1</v>
      </c>
      <c r="T1338" t="s">
        <v>1162</v>
      </c>
    </row>
    <row r="1339" spans="1:20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>
        <v>1</v>
      </c>
      <c r="G1339" t="s">
        <v>539</v>
      </c>
      <c r="H1339" t="s">
        <v>21</v>
      </c>
      <c r="I1339" t="s">
        <v>22</v>
      </c>
      <c r="J1339" s="10">
        <f>(C1339-VLOOKUP(H1339,Riders!$A$2:$E$7777,4,FALSE))/365</f>
        <v>28.624657534246577</v>
      </c>
      <c r="K1339">
        <v>2</v>
      </c>
      <c r="L1339">
        <v>2</v>
      </c>
      <c r="M1339">
        <v>10.032999999999999</v>
      </c>
      <c r="N1339" s="29">
        <f t="shared" si="20"/>
        <v>71.763181501046546</v>
      </c>
      <c r="O1339">
        <v>36.232999999999997</v>
      </c>
      <c r="P1339">
        <v>36.149000000000001</v>
      </c>
      <c r="Q1339">
        <v>38.319000000000003</v>
      </c>
      <c r="R1339">
        <v>1.085</v>
      </c>
      <c r="S1339">
        <v>2</v>
      </c>
      <c r="T1339" t="s">
        <v>1162</v>
      </c>
    </row>
    <row r="1340" spans="1:20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>
        <v>1</v>
      </c>
      <c r="G1340" t="s">
        <v>540</v>
      </c>
      <c r="H1340" t="s">
        <v>97</v>
      </c>
      <c r="I1340" t="s">
        <v>26</v>
      </c>
      <c r="J1340" s="10">
        <f>(C1340-VLOOKUP(H1340,Riders!$A$2:$E$7777,4,FALSE))/365</f>
        <v>24.531506849315068</v>
      </c>
      <c r="K1340">
        <v>3</v>
      </c>
      <c r="L1340">
        <v>1</v>
      </c>
      <c r="M1340">
        <v>10.234999999999999</v>
      </c>
      <c r="N1340" s="29">
        <f t="shared" si="20"/>
        <v>70.346849047386428</v>
      </c>
      <c r="O1340">
        <v>29.51</v>
      </c>
      <c r="P1340">
        <v>29.790999999999901</v>
      </c>
      <c r="Q1340">
        <v>32.326999999999998</v>
      </c>
      <c r="R1340">
        <v>1.268</v>
      </c>
      <c r="S1340">
        <v>1</v>
      </c>
      <c r="T1340" t="s">
        <v>1162</v>
      </c>
    </row>
    <row r="1341" spans="1:20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>
        <v>1</v>
      </c>
      <c r="G1341" t="s">
        <v>540</v>
      </c>
      <c r="H1341" t="s">
        <v>95</v>
      </c>
      <c r="I1341" t="s">
        <v>28</v>
      </c>
      <c r="J1341" s="10">
        <f>(C1341-VLOOKUP(H1341,Riders!$A$2:$E$7777,4,FALSE))/365</f>
        <v>29.745205479452054</v>
      </c>
      <c r="K1341">
        <v>4</v>
      </c>
      <c r="L1341">
        <v>2</v>
      </c>
      <c r="M1341" t="s">
        <v>534</v>
      </c>
      <c r="N1341" s="29" t="str">
        <f t="shared" si="20"/>
        <v/>
      </c>
      <c r="O1341">
        <v>28.61</v>
      </c>
      <c r="P1341">
        <v>28.042999999999999</v>
      </c>
      <c r="Q1341">
        <v>32.307000000000002</v>
      </c>
      <c r="R1341">
        <v>2.1320000000000001</v>
      </c>
      <c r="S1341">
        <v>2</v>
      </c>
      <c r="T1341" t="s">
        <v>1162</v>
      </c>
    </row>
    <row r="1342" spans="1:20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>
        <v>2</v>
      </c>
      <c r="G1342" t="s">
        <v>539</v>
      </c>
      <c r="H1342" t="s">
        <v>90</v>
      </c>
      <c r="I1342" t="s">
        <v>22</v>
      </c>
      <c r="J1342" s="10">
        <f>(C1342-VLOOKUP(H1342,Riders!$A$2:$E$7777,4,FALSE))/365</f>
        <v>24.627397260273973</v>
      </c>
      <c r="K1342">
        <v>1</v>
      </c>
      <c r="L1342">
        <v>1</v>
      </c>
      <c r="M1342">
        <v>9.9770000000000003</v>
      </c>
      <c r="N1342" s="29">
        <f t="shared" si="20"/>
        <v>72.1659817580435</v>
      </c>
      <c r="O1342">
        <v>40.186</v>
      </c>
      <c r="P1342">
        <v>40.255000000000003</v>
      </c>
      <c r="Q1342">
        <v>42.593000000000004</v>
      </c>
      <c r="R1342">
        <v>1.169</v>
      </c>
      <c r="S1342">
        <v>1</v>
      </c>
      <c r="T1342" t="s">
        <v>1162</v>
      </c>
    </row>
    <row r="1343" spans="1:20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>
        <v>2</v>
      </c>
      <c r="G1343" t="s">
        <v>539</v>
      </c>
      <c r="H1343" t="s">
        <v>21</v>
      </c>
      <c r="I1343" t="s">
        <v>22</v>
      </c>
      <c r="J1343" s="10">
        <f>(C1343-VLOOKUP(H1343,Riders!$A$2:$E$7777,4,FALSE))/365</f>
        <v>28.624657534246577</v>
      </c>
      <c r="K1343">
        <v>2</v>
      </c>
      <c r="L1343">
        <v>2</v>
      </c>
      <c r="M1343">
        <v>10.154999999999999</v>
      </c>
      <c r="N1343" s="29">
        <f t="shared" si="20"/>
        <v>70.901033973412112</v>
      </c>
      <c r="O1343">
        <v>36.149000000000001</v>
      </c>
      <c r="P1343">
        <v>35.968000000000004</v>
      </c>
      <c r="Q1343">
        <v>38.106000000000002</v>
      </c>
      <c r="R1343">
        <v>1.069</v>
      </c>
      <c r="S1343">
        <v>2</v>
      </c>
      <c r="T1343" t="s">
        <v>1162</v>
      </c>
    </row>
    <row r="1344" spans="1:20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>
        <v>2</v>
      </c>
      <c r="G1344" t="s">
        <v>540</v>
      </c>
      <c r="H1344" t="s">
        <v>97</v>
      </c>
      <c r="I1344" t="s">
        <v>26</v>
      </c>
      <c r="J1344" s="10">
        <f>(C1344-VLOOKUP(H1344,Riders!$A$2:$E$7777,4,FALSE))/365</f>
        <v>24.531506849315068</v>
      </c>
      <c r="K1344">
        <v>3</v>
      </c>
      <c r="L1344">
        <v>2</v>
      </c>
      <c r="M1344">
        <v>10.172000000000001</v>
      </c>
      <c r="N1344" s="29">
        <f t="shared" si="20"/>
        <v>70.782540306724343</v>
      </c>
      <c r="O1344">
        <v>29.790999999999901</v>
      </c>
      <c r="P1344">
        <v>30.071000000000002</v>
      </c>
      <c r="Q1344">
        <v>32.551000000000002</v>
      </c>
      <c r="R1344">
        <v>1.24</v>
      </c>
      <c r="S1344">
        <v>1</v>
      </c>
      <c r="T1344" t="s">
        <v>1162</v>
      </c>
    </row>
    <row r="1345" spans="1:20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>
        <v>2</v>
      </c>
      <c r="G1345" t="s">
        <v>540</v>
      </c>
      <c r="H1345" t="s">
        <v>95</v>
      </c>
      <c r="I1345" t="s">
        <v>28</v>
      </c>
      <c r="J1345" s="10">
        <f>(C1345-VLOOKUP(H1345,Riders!$A$2:$E$7777,4,FALSE))/365</f>
        <v>29.745205479452054</v>
      </c>
      <c r="K1345">
        <v>4</v>
      </c>
      <c r="L1345">
        <v>1</v>
      </c>
      <c r="M1345">
        <v>10.137</v>
      </c>
      <c r="N1345" s="29">
        <f t="shared" si="20"/>
        <v>71.026931044687771</v>
      </c>
      <c r="O1345">
        <v>28.042999999999999</v>
      </c>
      <c r="P1345">
        <v>28.056000000000001</v>
      </c>
      <c r="Q1345">
        <v>32.188000000000002</v>
      </c>
      <c r="R1345">
        <v>2.0659999999999998</v>
      </c>
      <c r="S1345">
        <v>1</v>
      </c>
      <c r="T1345" t="s">
        <v>1162</v>
      </c>
    </row>
    <row r="1346" spans="1:20">
      <c r="A1346" t="s">
        <v>63</v>
      </c>
      <c r="B1346">
        <v>2022</v>
      </c>
      <c r="C1346" s="9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 s="10">
        <f>(C1346-VLOOKUP(H1346,Riders!$A$2:$E$7777,4,FALSE))/365</f>
        <v>22.202739726027396</v>
      </c>
      <c r="K1346">
        <v>6</v>
      </c>
      <c r="L1346">
        <v>1</v>
      </c>
      <c r="M1346">
        <v>10.683</v>
      </c>
      <c r="N1346" s="29">
        <f t="shared" si="20"/>
        <v>67.396798652064021</v>
      </c>
      <c r="O1346">
        <v>9</v>
      </c>
      <c r="P1346">
        <v>20.635000000000002</v>
      </c>
      <c r="Q1346">
        <v>30.385000000000002</v>
      </c>
      <c r="R1346">
        <v>4.875</v>
      </c>
      <c r="S1346">
        <v>2</v>
      </c>
      <c r="T1346" t="s">
        <v>1162</v>
      </c>
    </row>
    <row r="1347" spans="1:20">
      <c r="A1347" t="s">
        <v>63</v>
      </c>
      <c r="B1347">
        <v>2022</v>
      </c>
      <c r="C1347" s="9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 s="10">
        <f>(C1347-VLOOKUP(H1347,Riders!$A$2:$E$7777,4,FALSE))/365</f>
        <v>21.745205479452054</v>
      </c>
      <c r="K1347">
        <v>28</v>
      </c>
      <c r="L1347">
        <v>2</v>
      </c>
      <c r="M1347">
        <v>10.728999999999999</v>
      </c>
      <c r="N1347" s="29">
        <f t="shared" ref="N1347:N1410" si="21">IF(OR(M1347="REL",M1347="",M1347="DNS",M1347="DSQ"),"",3.6*200/M1347)</f>
        <v>67.10783856836612</v>
      </c>
      <c r="O1347">
        <v>13.385</v>
      </c>
      <c r="P1347">
        <v>13.07</v>
      </c>
      <c r="Q1347">
        <v>22.914000000000001</v>
      </c>
      <c r="R1347">
        <v>4.9219999999999997</v>
      </c>
      <c r="S1347">
        <v>1</v>
      </c>
      <c r="T1347" t="s">
        <v>1162</v>
      </c>
    </row>
    <row r="1348" spans="1:20">
      <c r="A1348" t="s">
        <v>63</v>
      </c>
      <c r="B1348">
        <v>2022</v>
      </c>
      <c r="C1348" s="9">
        <v>44675</v>
      </c>
      <c r="D1348" t="s">
        <v>64</v>
      </c>
      <c r="E1348" t="s">
        <v>533</v>
      </c>
      <c r="F1348">
        <v>1</v>
      </c>
      <c r="G1348">
        <v>2</v>
      </c>
      <c r="H1348" t="s">
        <v>99</v>
      </c>
      <c r="I1348" t="s">
        <v>100</v>
      </c>
      <c r="J1348" s="10">
        <f>(C1348-VLOOKUP(H1348,Riders!$A$2:$E$7777,4,FALSE))/365</f>
        <v>23.035616438356165</v>
      </c>
      <c r="K1348">
        <v>2</v>
      </c>
      <c r="L1348">
        <v>1</v>
      </c>
      <c r="M1348">
        <v>10.403</v>
      </c>
      <c r="N1348" s="29">
        <f t="shared" si="21"/>
        <v>69.210804575603191</v>
      </c>
      <c r="O1348">
        <v>12.218</v>
      </c>
      <c r="P1348">
        <v>13.968999999999999</v>
      </c>
      <c r="Q1348">
        <v>21.645</v>
      </c>
      <c r="R1348">
        <v>3.8380000000000001</v>
      </c>
      <c r="S1348">
        <v>1</v>
      </c>
      <c r="T1348" t="s">
        <v>1162</v>
      </c>
    </row>
    <row r="1349" spans="1:20">
      <c r="A1349" t="s">
        <v>63</v>
      </c>
      <c r="B1349">
        <v>2022</v>
      </c>
      <c r="C1349" s="9">
        <v>44675</v>
      </c>
      <c r="D1349" t="s">
        <v>64</v>
      </c>
      <c r="E1349" t="s">
        <v>533</v>
      </c>
      <c r="F1349">
        <v>1</v>
      </c>
      <c r="G1349">
        <v>2</v>
      </c>
      <c r="H1349" t="s">
        <v>39</v>
      </c>
      <c r="I1349" t="s">
        <v>40</v>
      </c>
      <c r="J1349" s="10">
        <f>(C1349-VLOOKUP(H1349,Riders!$A$2:$E$7777,4,FALSE))/365</f>
        <v>29.224657534246575</v>
      </c>
      <c r="K1349">
        <v>27</v>
      </c>
      <c r="L1349">
        <v>2</v>
      </c>
      <c r="M1349">
        <v>10.497999999999999</v>
      </c>
      <c r="N1349" s="29">
        <f t="shared" si="21"/>
        <v>68.584492284244618</v>
      </c>
      <c r="O1349">
        <v>7.8079999999999998</v>
      </c>
      <c r="P1349">
        <v>7.1079999999999997</v>
      </c>
      <c r="Q1349">
        <v>15.436</v>
      </c>
      <c r="R1349">
        <v>4.1639999999999997</v>
      </c>
      <c r="S1349">
        <v>2</v>
      </c>
      <c r="T1349" t="s">
        <v>1162</v>
      </c>
    </row>
    <row r="1350" spans="1:20">
      <c r="A1350" t="s">
        <v>63</v>
      </c>
      <c r="B1350">
        <v>2022</v>
      </c>
      <c r="C1350" s="9">
        <v>44675</v>
      </c>
      <c r="D1350" t="s">
        <v>64</v>
      </c>
      <c r="E1350" t="s">
        <v>533</v>
      </c>
      <c r="F1350">
        <v>1</v>
      </c>
      <c r="G1350">
        <v>3</v>
      </c>
      <c r="H1350" t="s">
        <v>106</v>
      </c>
      <c r="I1350" t="s">
        <v>107</v>
      </c>
      <c r="J1350" s="10">
        <f>(C1350-VLOOKUP(H1350,Riders!$A$2:$E$7777,4,FALSE))/365</f>
        <v>28.531506849315068</v>
      </c>
      <c r="K1350">
        <v>7</v>
      </c>
      <c r="L1350">
        <v>1</v>
      </c>
      <c r="M1350">
        <v>10.507999999999999</v>
      </c>
      <c r="N1350" s="29">
        <f t="shared" si="21"/>
        <v>68.519223448800915</v>
      </c>
      <c r="O1350">
        <v>26.501999999999999</v>
      </c>
      <c r="P1350">
        <v>26.606000000000002</v>
      </c>
      <c r="Q1350">
        <v>29.782</v>
      </c>
      <c r="R1350">
        <v>1.5880000000000001</v>
      </c>
      <c r="S1350">
        <v>1</v>
      </c>
      <c r="T1350" t="s">
        <v>1162</v>
      </c>
    </row>
    <row r="1351" spans="1:20">
      <c r="A1351" t="s">
        <v>63</v>
      </c>
      <c r="B1351">
        <v>2022</v>
      </c>
      <c r="C1351" s="9">
        <v>44675</v>
      </c>
      <c r="D1351" t="s">
        <v>64</v>
      </c>
      <c r="E1351" t="s">
        <v>533</v>
      </c>
      <c r="F1351">
        <v>1</v>
      </c>
      <c r="G1351">
        <v>3</v>
      </c>
      <c r="H1351" t="s">
        <v>34</v>
      </c>
      <c r="I1351" t="s">
        <v>35</v>
      </c>
      <c r="J1351" s="10">
        <f>(C1351-VLOOKUP(H1351,Riders!$A$2:$E$7777,4,FALSE))/365</f>
        <v>23.923287671232877</v>
      </c>
      <c r="K1351">
        <v>26</v>
      </c>
      <c r="L1351">
        <v>2</v>
      </c>
      <c r="M1351">
        <v>10.609</v>
      </c>
      <c r="N1351" s="29">
        <f t="shared" si="21"/>
        <v>67.86690545763031</v>
      </c>
      <c r="O1351">
        <v>6.2619999999999898</v>
      </c>
      <c r="P1351">
        <v>6.2409999999999997</v>
      </c>
      <c r="Q1351">
        <v>18.792999999999999</v>
      </c>
      <c r="R1351">
        <v>6.2759999999999998</v>
      </c>
      <c r="S1351">
        <v>2</v>
      </c>
      <c r="T1351" t="s">
        <v>1162</v>
      </c>
    </row>
    <row r="1352" spans="1:20">
      <c r="A1352" t="s">
        <v>63</v>
      </c>
      <c r="B1352">
        <v>2022</v>
      </c>
      <c r="C1352" s="9">
        <v>44675</v>
      </c>
      <c r="D1352" t="s">
        <v>64</v>
      </c>
      <c r="E1352" t="s">
        <v>533</v>
      </c>
      <c r="F1352">
        <v>1</v>
      </c>
      <c r="G1352">
        <v>4</v>
      </c>
      <c r="H1352" t="s">
        <v>170</v>
      </c>
      <c r="I1352" t="s">
        <v>40</v>
      </c>
      <c r="J1352" s="10">
        <f>(C1352-VLOOKUP(H1352,Riders!$A$2:$E$7777,4,FALSE))/365</f>
        <v>23.526027397260275</v>
      </c>
      <c r="K1352">
        <v>9</v>
      </c>
      <c r="L1352">
        <v>1</v>
      </c>
      <c r="M1352">
        <v>10.481999999999999</v>
      </c>
      <c r="N1352" s="29">
        <f t="shared" si="21"/>
        <v>68.689181453921009</v>
      </c>
      <c r="O1352">
        <v>9</v>
      </c>
      <c r="P1352">
        <v>19.36</v>
      </c>
      <c r="Q1352">
        <v>31.91</v>
      </c>
      <c r="R1352">
        <v>6.2750000000000004</v>
      </c>
      <c r="S1352">
        <v>2</v>
      </c>
      <c r="T1352" t="s">
        <v>1162</v>
      </c>
    </row>
    <row r="1353" spans="1:20">
      <c r="A1353" t="s">
        <v>63</v>
      </c>
      <c r="B1353">
        <v>2022</v>
      </c>
      <c r="C1353" s="9">
        <v>44675</v>
      </c>
      <c r="D1353" t="s">
        <v>64</v>
      </c>
      <c r="E1353" t="s">
        <v>533</v>
      </c>
      <c r="F1353">
        <v>1</v>
      </c>
      <c r="G1353">
        <v>4</v>
      </c>
      <c r="H1353" t="s">
        <v>178</v>
      </c>
      <c r="I1353" t="s">
        <v>166</v>
      </c>
      <c r="J1353" s="10">
        <f>(C1353-VLOOKUP(H1353,Riders!$A$2:$E$7777,4,FALSE))/365</f>
        <v>29.6</v>
      </c>
      <c r="K1353">
        <v>25</v>
      </c>
      <c r="L1353">
        <v>2</v>
      </c>
      <c r="M1353">
        <v>10.495999999999899</v>
      </c>
      <c r="N1353" s="29">
        <f t="shared" si="21"/>
        <v>68.597560975610421</v>
      </c>
      <c r="O1353">
        <v>22.058</v>
      </c>
      <c r="P1353">
        <v>21.24</v>
      </c>
      <c r="Q1353">
        <v>27.452000000000002</v>
      </c>
      <c r="R1353">
        <v>3.1059999999999999</v>
      </c>
      <c r="S1353">
        <v>1</v>
      </c>
      <c r="T1353" t="s">
        <v>1162</v>
      </c>
    </row>
    <row r="1354" spans="1:20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1</v>
      </c>
      <c r="G1354">
        <v>5</v>
      </c>
      <c r="H1354" t="s">
        <v>132</v>
      </c>
      <c r="I1354" t="s">
        <v>32</v>
      </c>
      <c r="J1354" s="10">
        <f>(C1354-VLOOKUP(H1354,Riders!$A$2:$E$7777,4,FALSE))/365</f>
        <v>22.523287671232875</v>
      </c>
      <c r="K1354">
        <v>8</v>
      </c>
      <c r="L1354">
        <v>1</v>
      </c>
      <c r="M1354">
        <v>10.206</v>
      </c>
      <c r="N1354" s="29">
        <f t="shared" si="21"/>
        <v>70.546737213403887</v>
      </c>
      <c r="O1354">
        <v>21.527999999999999</v>
      </c>
      <c r="P1354">
        <v>21.957999999999998</v>
      </c>
      <c r="Q1354">
        <v>26.332000000000001</v>
      </c>
      <c r="R1354">
        <v>2.1869999999999998</v>
      </c>
      <c r="S1354">
        <v>1</v>
      </c>
      <c r="T1354" t="s">
        <v>1162</v>
      </c>
    </row>
    <row r="1355" spans="1:20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1</v>
      </c>
      <c r="G1355">
        <v>5</v>
      </c>
      <c r="H1355" t="s">
        <v>177</v>
      </c>
      <c r="I1355" t="s">
        <v>140</v>
      </c>
      <c r="J1355" s="10">
        <f>(C1355-VLOOKUP(H1355,Riders!$A$2:$E$7777,4,FALSE))/365</f>
        <v>20.515068493150686</v>
      </c>
      <c r="K1355">
        <v>24</v>
      </c>
      <c r="L1355">
        <v>2</v>
      </c>
      <c r="M1355">
        <v>10.732999999999899</v>
      </c>
      <c r="N1355" s="29">
        <f t="shared" si="21"/>
        <v>67.082828659275762</v>
      </c>
      <c r="O1355">
        <v>9</v>
      </c>
      <c r="P1355">
        <v>6.8979999999999997</v>
      </c>
      <c r="Q1355">
        <v>19.783999999999999</v>
      </c>
      <c r="R1355">
        <v>6.4429999999999996</v>
      </c>
      <c r="S1355">
        <v>2</v>
      </c>
      <c r="T1355" t="s">
        <v>1162</v>
      </c>
    </row>
    <row r="1356" spans="1:20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1</v>
      </c>
      <c r="G1356">
        <v>6</v>
      </c>
      <c r="H1356" t="s">
        <v>48</v>
      </c>
      <c r="I1356" t="s">
        <v>42</v>
      </c>
      <c r="J1356" s="10">
        <f>(C1356-VLOOKUP(H1356,Riders!$A$2:$E$7777,4,FALSE))/365</f>
        <v>27.780821917808218</v>
      </c>
      <c r="K1356">
        <v>16</v>
      </c>
      <c r="L1356">
        <v>1</v>
      </c>
      <c r="M1356">
        <v>10.382999999999999</v>
      </c>
      <c r="N1356" s="29">
        <f t="shared" si="21"/>
        <v>69.344120196475018</v>
      </c>
      <c r="O1356">
        <v>18.382000000000001</v>
      </c>
      <c r="P1356">
        <v>19.288</v>
      </c>
      <c r="Q1356">
        <v>24.334</v>
      </c>
      <c r="R1356">
        <v>2.5230000000000001</v>
      </c>
      <c r="S1356">
        <v>1</v>
      </c>
      <c r="T1356" t="s">
        <v>1162</v>
      </c>
    </row>
    <row r="1357" spans="1:20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1</v>
      </c>
      <c r="G1357">
        <v>6</v>
      </c>
      <c r="H1357" t="s">
        <v>38</v>
      </c>
      <c r="I1357" t="s">
        <v>28</v>
      </c>
      <c r="J1357" s="10">
        <f>(C1357-VLOOKUP(H1357,Riders!$A$2:$E$7777,4,FALSE))/365</f>
        <v>26.273972602739725</v>
      </c>
      <c r="K1357">
        <v>17</v>
      </c>
      <c r="L1357">
        <v>2</v>
      </c>
      <c r="M1357">
        <v>10.390999999999901</v>
      </c>
      <c r="N1357" s="29">
        <f t="shared" si="21"/>
        <v>69.290732364546912</v>
      </c>
      <c r="O1357">
        <v>13.122999999999999</v>
      </c>
      <c r="P1357">
        <v>11.174999999999899</v>
      </c>
      <c r="Q1357">
        <v>21.202999999999999</v>
      </c>
      <c r="R1357">
        <v>5.0140000000000002</v>
      </c>
      <c r="S1357">
        <v>2</v>
      </c>
      <c r="T1357" t="s">
        <v>1162</v>
      </c>
    </row>
    <row r="1358" spans="1:20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1</v>
      </c>
      <c r="G1358">
        <v>7</v>
      </c>
      <c r="H1358" t="s">
        <v>169</v>
      </c>
      <c r="I1358" t="s">
        <v>80</v>
      </c>
      <c r="J1358" s="10">
        <f>(C1358-VLOOKUP(H1358,Riders!$A$2:$E$7777,4,FALSE))/365</f>
        <v>31.830136986301369</v>
      </c>
      <c r="K1358">
        <v>10</v>
      </c>
      <c r="L1358">
        <v>1</v>
      </c>
      <c r="M1358">
        <v>10.311</v>
      </c>
      <c r="N1358" s="29">
        <f t="shared" si="21"/>
        <v>69.828338667442537</v>
      </c>
      <c r="O1358">
        <v>20.2</v>
      </c>
      <c r="P1358">
        <v>20.545999999999999</v>
      </c>
      <c r="Q1358">
        <v>24.245999999999999</v>
      </c>
      <c r="R1358">
        <v>1.85</v>
      </c>
      <c r="S1358">
        <v>1</v>
      </c>
      <c r="T1358" t="s">
        <v>1162</v>
      </c>
    </row>
    <row r="1359" spans="1:20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1</v>
      </c>
      <c r="G1359">
        <v>7</v>
      </c>
      <c r="H1359" t="s">
        <v>535</v>
      </c>
      <c r="I1359" t="s">
        <v>22</v>
      </c>
      <c r="J1359" s="10">
        <f>(C1359-VLOOKUP(H1359,Riders!$A$2:$E$7777,4,FALSE))/365</f>
        <v>21.109589041095891</v>
      </c>
      <c r="K1359">
        <v>23</v>
      </c>
      <c r="L1359">
        <v>2</v>
      </c>
      <c r="M1359">
        <v>10.414</v>
      </c>
      <c r="N1359" s="29">
        <f t="shared" si="21"/>
        <v>69.137699251008257</v>
      </c>
      <c r="O1359">
        <v>9</v>
      </c>
      <c r="P1359">
        <v>6.359</v>
      </c>
      <c r="Q1359">
        <v>18.899000000000001</v>
      </c>
      <c r="R1359">
        <v>6.27</v>
      </c>
      <c r="S1359">
        <v>2</v>
      </c>
      <c r="T1359" t="s">
        <v>1162</v>
      </c>
    </row>
    <row r="1360" spans="1:20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1</v>
      </c>
      <c r="G1360">
        <v>8</v>
      </c>
      <c r="H1360" t="s">
        <v>293</v>
      </c>
      <c r="I1360" t="s">
        <v>226</v>
      </c>
      <c r="J1360" s="10">
        <f>(C1360-VLOOKUP(H1360,Riders!$A$2:$E$7777,4,FALSE))/365</f>
        <v>24.38082191780822</v>
      </c>
      <c r="K1360">
        <v>15</v>
      </c>
      <c r="L1360">
        <v>1</v>
      </c>
      <c r="M1360">
        <v>10.255000000000001</v>
      </c>
      <c r="N1360" s="29">
        <f t="shared" si="21"/>
        <v>70.209653827401269</v>
      </c>
      <c r="O1360">
        <v>6.4139999999999997</v>
      </c>
      <c r="P1360">
        <v>14.378</v>
      </c>
      <c r="Q1360">
        <v>24.928000000000001</v>
      </c>
      <c r="R1360">
        <v>5.2750000000000004</v>
      </c>
      <c r="S1360">
        <v>2</v>
      </c>
      <c r="T1360" t="s">
        <v>1162</v>
      </c>
    </row>
    <row r="1361" spans="1:20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1</v>
      </c>
      <c r="G1361">
        <v>8</v>
      </c>
      <c r="H1361" t="s">
        <v>130</v>
      </c>
      <c r="I1361" t="s">
        <v>73</v>
      </c>
      <c r="J1361" s="10">
        <f>(C1361-VLOOKUP(H1361,Riders!$A$2:$E$7777,4,FALSE))/365</f>
        <v>22.797260273972604</v>
      </c>
      <c r="K1361">
        <v>18</v>
      </c>
      <c r="L1361">
        <v>2</v>
      </c>
      <c r="M1361">
        <v>10.271000000000001</v>
      </c>
      <c r="N1361" s="29">
        <f t="shared" si="21"/>
        <v>70.100282348359457</v>
      </c>
      <c r="O1361">
        <v>17.631</v>
      </c>
      <c r="P1361">
        <v>13.965999999999999</v>
      </c>
      <c r="Q1361">
        <v>24.14</v>
      </c>
      <c r="R1361">
        <v>5.0869999999999997</v>
      </c>
      <c r="S1361">
        <v>1</v>
      </c>
      <c r="T1361" t="s">
        <v>1162</v>
      </c>
    </row>
    <row r="1362" spans="1:20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1</v>
      </c>
      <c r="G1362">
        <v>9</v>
      </c>
      <c r="H1362" t="s">
        <v>45</v>
      </c>
      <c r="I1362" t="s">
        <v>32</v>
      </c>
      <c r="J1362" s="10">
        <f>(C1362-VLOOKUP(H1362,Riders!$A$2:$E$7777,4,FALSE))/365</f>
        <v>25.402739726027399</v>
      </c>
      <c r="K1362">
        <v>14</v>
      </c>
      <c r="L1362">
        <v>1</v>
      </c>
      <c r="M1362">
        <v>10.321</v>
      </c>
      <c r="N1362" s="29">
        <f t="shared" si="21"/>
        <v>69.760682104447241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>
        <v>1</v>
      </c>
      <c r="T1362" t="s">
        <v>1162</v>
      </c>
    </row>
    <row r="1363" spans="1:20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1</v>
      </c>
      <c r="G1363">
        <v>9</v>
      </c>
      <c r="H1363" t="s">
        <v>65</v>
      </c>
      <c r="I1363" t="s">
        <v>30</v>
      </c>
      <c r="J1363" s="10">
        <f>(C1363-VLOOKUP(H1363,Riders!$A$2:$E$7777,4,FALSE))/365</f>
        <v>28.493150684931507</v>
      </c>
      <c r="K1363">
        <v>19</v>
      </c>
      <c r="L1363">
        <v>2</v>
      </c>
      <c r="M1363">
        <v>10.336</v>
      </c>
      <c r="N1363" s="29">
        <f t="shared" si="21"/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>
        <v>1</v>
      </c>
      <c r="T1363" t="s">
        <v>1162</v>
      </c>
    </row>
    <row r="1364" spans="1:20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1</v>
      </c>
      <c r="G1364">
        <v>10</v>
      </c>
      <c r="H1364" t="s">
        <v>123</v>
      </c>
      <c r="I1364" t="s">
        <v>111</v>
      </c>
      <c r="J1364" s="10">
        <f>(C1364-VLOOKUP(H1364,Riders!$A$2:$E$7777,4,FALSE))/365</f>
        <v>25.205479452054796</v>
      </c>
      <c r="K1364">
        <v>11</v>
      </c>
      <c r="L1364">
        <v>1</v>
      </c>
      <c r="M1364">
        <v>10.163</v>
      </c>
      <c r="N1364" s="29">
        <f t="shared" si="21"/>
        <v>70.845222867263601</v>
      </c>
      <c r="O1364">
        <v>23.823</v>
      </c>
      <c r="P1364">
        <v>24.485999999999901</v>
      </c>
      <c r="Q1364">
        <v>30.021999999999998</v>
      </c>
      <c r="R1364">
        <v>2.7679999999999998</v>
      </c>
      <c r="S1364">
        <v>1</v>
      </c>
      <c r="T1364" t="s">
        <v>1162</v>
      </c>
    </row>
    <row r="1365" spans="1:20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1</v>
      </c>
      <c r="G1365">
        <v>10</v>
      </c>
      <c r="H1365" t="s">
        <v>171</v>
      </c>
      <c r="I1365" t="s">
        <v>44</v>
      </c>
      <c r="J1365" s="10">
        <f>(C1365-VLOOKUP(H1365,Riders!$A$2:$E$7777,4,FALSE))/365</f>
        <v>22.665753424657535</v>
      </c>
      <c r="K1365">
        <v>22</v>
      </c>
      <c r="L1365">
        <v>2</v>
      </c>
      <c r="M1365">
        <v>10.176</v>
      </c>
      <c r="N1365" s="29">
        <f t="shared" si="21"/>
        <v>70.754716981132077</v>
      </c>
      <c r="O1365">
        <v>15.843</v>
      </c>
      <c r="P1365">
        <v>15.4489999999999</v>
      </c>
      <c r="Q1365">
        <v>22.998999999999999</v>
      </c>
      <c r="R1365">
        <v>3.7749999999999999</v>
      </c>
      <c r="S1365">
        <v>2</v>
      </c>
      <c r="T1365" t="s">
        <v>1162</v>
      </c>
    </row>
    <row r="1366" spans="1:20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1</v>
      </c>
      <c r="G1366">
        <v>11</v>
      </c>
      <c r="H1366" t="s">
        <v>165</v>
      </c>
      <c r="I1366" t="s">
        <v>44</v>
      </c>
      <c r="J1366" s="10">
        <f>(C1366-VLOOKUP(H1366,Riders!$A$2:$E$7777,4,FALSE))/365</f>
        <v>32.31232876712329</v>
      </c>
      <c r="K1366">
        <v>13</v>
      </c>
      <c r="L1366">
        <v>1</v>
      </c>
      <c r="M1366">
        <v>10.182</v>
      </c>
      <c r="N1366" s="29">
        <f t="shared" si="21"/>
        <v>70.713022981732465</v>
      </c>
      <c r="O1366">
        <v>5.1169999999999902</v>
      </c>
      <c r="P1366">
        <v>16.334</v>
      </c>
      <c r="Q1366">
        <v>26.038</v>
      </c>
      <c r="R1366">
        <v>4.8520000000000003</v>
      </c>
      <c r="S1366">
        <v>2</v>
      </c>
      <c r="T1366" t="s">
        <v>1162</v>
      </c>
    </row>
    <row r="1367" spans="1:20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1</v>
      </c>
      <c r="G1367">
        <v>11</v>
      </c>
      <c r="H1367" t="s">
        <v>98</v>
      </c>
      <c r="I1367" t="s">
        <v>42</v>
      </c>
      <c r="J1367" s="10">
        <f>(C1367-VLOOKUP(H1367,Riders!$A$2:$E$7777,4,FALSE))/365</f>
        <v>23.504109589041096</v>
      </c>
      <c r="K1367">
        <v>20</v>
      </c>
      <c r="L1367">
        <v>2</v>
      </c>
      <c r="M1367">
        <v>10.199</v>
      </c>
      <c r="N1367" s="29">
        <f t="shared" si="21"/>
        <v>70.595156387881161</v>
      </c>
      <c r="O1367">
        <v>25.009999999999899</v>
      </c>
      <c r="P1367">
        <v>24.588000000000001</v>
      </c>
      <c r="Q1367">
        <v>27.635999999999999</v>
      </c>
      <c r="R1367">
        <v>1.524</v>
      </c>
      <c r="S1367">
        <v>1</v>
      </c>
      <c r="T1367" t="s">
        <v>1162</v>
      </c>
    </row>
    <row r="1368" spans="1:20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1</v>
      </c>
      <c r="G1368">
        <v>12</v>
      </c>
      <c r="H1368" t="s">
        <v>91</v>
      </c>
      <c r="I1368" t="s">
        <v>50</v>
      </c>
      <c r="J1368" s="10">
        <f>(C1368-VLOOKUP(H1368,Riders!$A$2:$E$7777,4,FALSE))/365</f>
        <v>26.427397260273974</v>
      </c>
      <c r="K1368">
        <v>12</v>
      </c>
      <c r="L1368">
        <v>1</v>
      </c>
      <c r="M1368">
        <v>10.3</v>
      </c>
      <c r="N1368" s="29">
        <f t="shared" si="21"/>
        <v>69.902912621359221</v>
      </c>
      <c r="O1368">
        <v>21.875</v>
      </c>
      <c r="P1368">
        <v>22.756999999999898</v>
      </c>
      <c r="Q1368">
        <v>27.338999999999999</v>
      </c>
      <c r="R1368">
        <v>2.2909999999999999</v>
      </c>
      <c r="S1368">
        <v>1</v>
      </c>
      <c r="T1368" t="s">
        <v>1162</v>
      </c>
    </row>
    <row r="1369" spans="1:20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1</v>
      </c>
      <c r="G1369">
        <v>12</v>
      </c>
      <c r="H1369" t="s">
        <v>25</v>
      </c>
      <c r="I1369" t="s">
        <v>26</v>
      </c>
      <c r="J1369" s="10">
        <f>(C1369-VLOOKUP(H1369,Riders!$A$2:$E$7777,4,FALSE))/365</f>
        <v>24.586301369863012</v>
      </c>
      <c r="K1369">
        <v>21</v>
      </c>
      <c r="L1369">
        <v>2</v>
      </c>
      <c r="M1369">
        <v>10.439</v>
      </c>
      <c r="N1369" s="29">
        <f t="shared" si="21"/>
        <v>68.972123766644316</v>
      </c>
      <c r="O1369">
        <v>19.311999999999902</v>
      </c>
      <c r="P1369">
        <v>17.762</v>
      </c>
      <c r="Q1369">
        <v>25.728000000000002</v>
      </c>
      <c r="R1369">
        <v>3.9830000000000001</v>
      </c>
      <c r="S1369">
        <v>2</v>
      </c>
      <c r="T1369" t="s">
        <v>1162</v>
      </c>
    </row>
    <row r="1370" spans="1:20">
      <c r="A1370" t="s">
        <v>63</v>
      </c>
      <c r="B1370">
        <v>2022</v>
      </c>
      <c r="C1370" s="9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 s="10">
        <f>(C1370-VLOOKUP(H1370,Riders!$A$2:$E$7777,4,FALSE))/365</f>
        <v>25.12876712328767</v>
      </c>
      <c r="K1370">
        <v>1</v>
      </c>
      <c r="L1370">
        <v>1</v>
      </c>
      <c r="M1370">
        <v>10.221</v>
      </c>
      <c r="N1370" s="29">
        <f t="shared" si="21"/>
        <v>70.443205165835039</v>
      </c>
      <c r="O1370">
        <v>40.255000000000003</v>
      </c>
      <c r="P1370">
        <v>40.258000000000003</v>
      </c>
      <c r="Q1370">
        <v>42.6</v>
      </c>
      <c r="R1370">
        <v>1.171</v>
      </c>
      <c r="S1370">
        <v>1</v>
      </c>
      <c r="T1370" t="s">
        <v>1162</v>
      </c>
    </row>
    <row r="1371" spans="1:20">
      <c r="A1371" t="s">
        <v>63</v>
      </c>
      <c r="B1371">
        <v>2022</v>
      </c>
      <c r="C1371" s="9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 s="10">
        <f>(C1371-VLOOKUP(H1371,Riders!$A$2:$E$7777,4,FALSE))/365</f>
        <v>26.427397260273974</v>
      </c>
      <c r="K1371">
        <v>12</v>
      </c>
      <c r="L1371">
        <v>2</v>
      </c>
      <c r="M1371">
        <v>10.356</v>
      </c>
      <c r="N1371" s="29">
        <f t="shared" si="21"/>
        <v>69.524913093858629</v>
      </c>
      <c r="O1371">
        <v>22.756999999999898</v>
      </c>
      <c r="P1371">
        <v>22.748999999999999</v>
      </c>
      <c r="Q1371">
        <v>27.312999999999999</v>
      </c>
      <c r="R1371">
        <v>2.282</v>
      </c>
      <c r="S1371">
        <v>2</v>
      </c>
      <c r="T1371" t="s">
        <v>1162</v>
      </c>
    </row>
    <row r="1372" spans="1:20">
      <c r="A1372" t="s">
        <v>63</v>
      </c>
      <c r="B1372">
        <v>2022</v>
      </c>
      <c r="C1372" s="9">
        <v>44675</v>
      </c>
      <c r="D1372" t="s">
        <v>64</v>
      </c>
      <c r="E1372" t="s">
        <v>536</v>
      </c>
      <c r="F1372">
        <v>1</v>
      </c>
      <c r="G1372">
        <v>2</v>
      </c>
      <c r="H1372" t="s">
        <v>126</v>
      </c>
      <c r="I1372" t="s">
        <v>102</v>
      </c>
      <c r="J1372" s="10">
        <f>(C1372-VLOOKUP(H1372,Riders!$A$2:$E$7777,4,FALSE))/365</f>
        <v>23.6</v>
      </c>
      <c r="K1372">
        <v>4</v>
      </c>
      <c r="L1372">
        <v>1</v>
      </c>
      <c r="M1372">
        <v>10.189</v>
      </c>
      <c r="N1372" s="29">
        <f t="shared" si="21"/>
        <v>70.664442045343023</v>
      </c>
      <c r="O1372">
        <v>28.908999999999999</v>
      </c>
      <c r="P1372">
        <v>29.027999999999999</v>
      </c>
      <c r="Q1372">
        <v>31.696000000000002</v>
      </c>
      <c r="R1372">
        <v>1.3340000000000001</v>
      </c>
      <c r="S1372">
        <v>1</v>
      </c>
      <c r="T1372" t="s">
        <v>1162</v>
      </c>
    </row>
    <row r="1373" spans="1:20">
      <c r="A1373" t="s">
        <v>63</v>
      </c>
      <c r="B1373">
        <v>2022</v>
      </c>
      <c r="C1373" s="9">
        <v>44675</v>
      </c>
      <c r="D1373" t="s">
        <v>64</v>
      </c>
      <c r="E1373" t="s">
        <v>536</v>
      </c>
      <c r="F1373">
        <v>1</v>
      </c>
      <c r="G1373">
        <v>2</v>
      </c>
      <c r="H1373" t="s">
        <v>165</v>
      </c>
      <c r="I1373" t="s">
        <v>44</v>
      </c>
      <c r="J1373" s="10">
        <f>(C1373-VLOOKUP(H1373,Riders!$A$2:$E$7777,4,FALSE))/365</f>
        <v>32.31232876712329</v>
      </c>
      <c r="K1373">
        <v>13</v>
      </c>
      <c r="L1373">
        <v>2</v>
      </c>
      <c r="M1373">
        <v>11.21</v>
      </c>
      <c r="N1373" s="29">
        <f t="shared" si="21"/>
        <v>64.228367528991967</v>
      </c>
      <c r="O1373">
        <v>16.334</v>
      </c>
      <c r="P1373">
        <v>15.93</v>
      </c>
      <c r="Q1373">
        <v>24.673999999999999</v>
      </c>
      <c r="R1373">
        <v>4.3719999999999999</v>
      </c>
      <c r="S1373">
        <v>2</v>
      </c>
      <c r="T1373" t="s">
        <v>1162</v>
      </c>
    </row>
    <row r="1374" spans="1:20">
      <c r="A1374" t="s">
        <v>63</v>
      </c>
      <c r="B1374">
        <v>2022</v>
      </c>
      <c r="C1374" s="9">
        <v>44675</v>
      </c>
      <c r="D1374" t="s">
        <v>64</v>
      </c>
      <c r="E1374" t="s">
        <v>536</v>
      </c>
      <c r="F1374">
        <v>1</v>
      </c>
      <c r="G1374">
        <v>3</v>
      </c>
      <c r="H1374" t="s">
        <v>110</v>
      </c>
      <c r="I1374" t="s">
        <v>111</v>
      </c>
      <c r="J1374" s="10">
        <f>(C1374-VLOOKUP(H1374,Riders!$A$2:$E$7777,4,FALSE))/365</f>
        <v>25.019178082191782</v>
      </c>
      <c r="K1374">
        <v>5</v>
      </c>
      <c r="L1374">
        <v>1</v>
      </c>
      <c r="M1374">
        <v>10.071999999999999</v>
      </c>
      <c r="N1374" s="29">
        <f t="shared" si="21"/>
        <v>71.485305798252583</v>
      </c>
      <c r="O1374">
        <v>32.808</v>
      </c>
      <c r="P1374">
        <v>32.969000000000001</v>
      </c>
      <c r="Q1374">
        <v>35.948999999999998</v>
      </c>
      <c r="R1374">
        <v>1.49</v>
      </c>
      <c r="S1374">
        <v>1</v>
      </c>
      <c r="T1374" t="s">
        <v>1162</v>
      </c>
    </row>
    <row r="1375" spans="1:20">
      <c r="A1375" t="s">
        <v>63</v>
      </c>
      <c r="B1375">
        <v>2022</v>
      </c>
      <c r="C1375" s="9">
        <v>44675</v>
      </c>
      <c r="D1375" t="s">
        <v>64</v>
      </c>
      <c r="E1375" t="s">
        <v>536</v>
      </c>
      <c r="F1375">
        <v>1</v>
      </c>
      <c r="G1375">
        <v>3</v>
      </c>
      <c r="H1375" t="s">
        <v>123</v>
      </c>
      <c r="I1375" t="s">
        <v>111</v>
      </c>
      <c r="J1375" s="10">
        <f>(C1375-VLOOKUP(H1375,Riders!$A$2:$E$7777,4,FALSE))/365</f>
        <v>25.205479452054796</v>
      </c>
      <c r="K1375">
        <v>11</v>
      </c>
      <c r="L1375">
        <v>2</v>
      </c>
      <c r="M1375">
        <v>10.846</v>
      </c>
      <c r="N1375" s="29">
        <f t="shared" si="21"/>
        <v>66.383920339295585</v>
      </c>
      <c r="O1375">
        <v>24.485999999999901</v>
      </c>
      <c r="P1375">
        <v>24.253999999999898</v>
      </c>
      <c r="Q1375">
        <v>29.577999999999999</v>
      </c>
      <c r="R1375">
        <v>2.6619999999999999</v>
      </c>
      <c r="S1375">
        <v>2</v>
      </c>
      <c r="T1375" t="s">
        <v>1162</v>
      </c>
    </row>
    <row r="1376" spans="1:20">
      <c r="A1376" t="s">
        <v>63</v>
      </c>
      <c r="B1376">
        <v>2022</v>
      </c>
      <c r="C1376" s="9">
        <v>44675</v>
      </c>
      <c r="D1376" t="s">
        <v>64</v>
      </c>
      <c r="E1376" t="s">
        <v>536</v>
      </c>
      <c r="F1376">
        <v>1</v>
      </c>
      <c r="G1376">
        <v>4</v>
      </c>
      <c r="H1376" t="s">
        <v>97</v>
      </c>
      <c r="I1376" t="s">
        <v>26</v>
      </c>
      <c r="J1376" s="10">
        <f>(C1376-VLOOKUP(H1376,Riders!$A$2:$E$7777,4,FALSE))/365</f>
        <v>25.032876712328768</v>
      </c>
      <c r="K1376">
        <v>3</v>
      </c>
      <c r="L1376">
        <v>1</v>
      </c>
      <c r="M1376">
        <v>9.2759999999999998</v>
      </c>
      <c r="N1376" s="29">
        <f t="shared" si="21"/>
        <v>77.619663648124188</v>
      </c>
      <c r="O1376">
        <v>30.071000000000002</v>
      </c>
      <c r="P1376">
        <v>30.134999999999899</v>
      </c>
      <c r="Q1376">
        <v>32.610999999999997</v>
      </c>
      <c r="R1376">
        <v>1.238</v>
      </c>
      <c r="S1376">
        <v>1</v>
      </c>
      <c r="T1376" t="s">
        <v>1162</v>
      </c>
    </row>
    <row r="1377" spans="1:20">
      <c r="A1377" t="s">
        <v>63</v>
      </c>
      <c r="B1377">
        <v>2022</v>
      </c>
      <c r="C1377" s="9">
        <v>44675</v>
      </c>
      <c r="D1377" t="s">
        <v>64</v>
      </c>
      <c r="E1377" t="s">
        <v>536</v>
      </c>
      <c r="F1377">
        <v>1</v>
      </c>
      <c r="G1377">
        <v>4</v>
      </c>
      <c r="H1377" t="s">
        <v>45</v>
      </c>
      <c r="I1377" t="s">
        <v>32</v>
      </c>
      <c r="J1377" s="10">
        <f>(C1377-VLOOKUP(H1377,Riders!$A$2:$E$7777,4,FALSE))/365</f>
        <v>25.402739726027399</v>
      </c>
      <c r="K1377">
        <v>14</v>
      </c>
      <c r="L1377">
        <v>2</v>
      </c>
      <c r="M1377">
        <v>9.5709999999999997</v>
      </c>
      <c r="N1377" s="29">
        <f t="shared" si="21"/>
        <v>75.227248981297677</v>
      </c>
      <c r="O1377">
        <v>11.8029999999999</v>
      </c>
      <c r="P1377">
        <v>11.680999999999999</v>
      </c>
      <c r="Q1377">
        <v>22.759</v>
      </c>
      <c r="R1377">
        <v>5.5389999999999997</v>
      </c>
      <c r="S1377">
        <v>2</v>
      </c>
      <c r="T1377" t="s">
        <v>1162</v>
      </c>
    </row>
    <row r="1378" spans="1:20">
      <c r="A1378" t="s">
        <v>63</v>
      </c>
      <c r="B1378">
        <v>2022</v>
      </c>
      <c r="C1378" s="9">
        <v>44675</v>
      </c>
      <c r="D1378" t="s">
        <v>64</v>
      </c>
      <c r="E1378" t="s">
        <v>536</v>
      </c>
      <c r="F1378">
        <v>1</v>
      </c>
      <c r="G1378">
        <v>5</v>
      </c>
      <c r="H1378" t="s">
        <v>112</v>
      </c>
      <c r="I1378" t="s">
        <v>100</v>
      </c>
      <c r="J1378" s="10">
        <f>(C1378-VLOOKUP(H1378,Riders!$A$2:$E$7777,4,FALSE))/365</f>
        <v>22.202739726027396</v>
      </c>
      <c r="K1378">
        <v>6</v>
      </c>
      <c r="L1378">
        <v>1</v>
      </c>
      <c r="M1378">
        <v>10.388</v>
      </c>
      <c r="N1378" s="29">
        <f t="shared" si="21"/>
        <v>69.310743165190601</v>
      </c>
      <c r="O1378">
        <v>20.635000000000002</v>
      </c>
      <c r="P1378">
        <v>22.64</v>
      </c>
      <c r="Q1378">
        <v>31.678000000000001</v>
      </c>
      <c r="R1378">
        <v>4.5190000000000001</v>
      </c>
      <c r="S1378">
        <v>1</v>
      </c>
      <c r="T1378" t="s">
        <v>1162</v>
      </c>
    </row>
    <row r="1379" spans="1:20">
      <c r="A1379" t="s">
        <v>63</v>
      </c>
      <c r="B1379">
        <v>2022</v>
      </c>
      <c r="C1379" s="9">
        <v>44675</v>
      </c>
      <c r="D1379" t="s">
        <v>64</v>
      </c>
      <c r="E1379" t="s">
        <v>536</v>
      </c>
      <c r="F1379">
        <v>1</v>
      </c>
      <c r="G1379">
        <v>5</v>
      </c>
      <c r="H1379" t="s">
        <v>293</v>
      </c>
      <c r="I1379" t="s">
        <v>226</v>
      </c>
      <c r="J1379" s="10">
        <f>(C1379-VLOOKUP(H1379,Riders!$A$2:$E$7777,4,FALSE))/365</f>
        <v>24.38082191780822</v>
      </c>
      <c r="K1379">
        <v>15</v>
      </c>
      <c r="L1379">
        <v>2</v>
      </c>
      <c r="M1379">
        <v>10.528</v>
      </c>
      <c r="N1379" s="29">
        <f t="shared" si="21"/>
        <v>68.389057750759875</v>
      </c>
      <c r="O1379">
        <v>14.378</v>
      </c>
      <c r="P1379">
        <v>13.772</v>
      </c>
      <c r="Q1379">
        <v>23.414000000000001</v>
      </c>
      <c r="R1379">
        <v>4.8209999999999997</v>
      </c>
      <c r="S1379">
        <v>2</v>
      </c>
      <c r="T1379" t="s">
        <v>1162</v>
      </c>
    </row>
    <row r="1380" spans="1:20">
      <c r="A1380" t="s">
        <v>63</v>
      </c>
      <c r="B1380">
        <v>2022</v>
      </c>
      <c r="C1380" s="9">
        <v>44675</v>
      </c>
      <c r="D1380" t="s">
        <v>64</v>
      </c>
      <c r="E1380" t="s">
        <v>536</v>
      </c>
      <c r="F1380">
        <v>1</v>
      </c>
      <c r="G1380">
        <v>6</v>
      </c>
      <c r="H1380" t="s">
        <v>99</v>
      </c>
      <c r="I1380" t="s">
        <v>100</v>
      </c>
      <c r="J1380" s="10">
        <f>(C1380-VLOOKUP(H1380,Riders!$A$2:$E$7777,4,FALSE))/365</f>
        <v>23.035616438356165</v>
      </c>
      <c r="K1380">
        <v>2</v>
      </c>
      <c r="L1380">
        <v>1</v>
      </c>
      <c r="M1380">
        <v>10.172000000000001</v>
      </c>
      <c r="N1380" s="29">
        <f t="shared" si="21"/>
        <v>70.782540306724343</v>
      </c>
      <c r="O1380">
        <v>13.968999999999999</v>
      </c>
      <c r="P1380">
        <v>17.04</v>
      </c>
      <c r="Q1380">
        <v>23.898</v>
      </c>
      <c r="R1380">
        <v>3.4289999999999998</v>
      </c>
      <c r="S1380">
        <v>2</v>
      </c>
      <c r="T1380" t="s">
        <v>1162</v>
      </c>
    </row>
    <row r="1381" spans="1:20">
      <c r="A1381" t="s">
        <v>63</v>
      </c>
      <c r="B1381">
        <v>2022</v>
      </c>
      <c r="C1381" s="9">
        <v>44675</v>
      </c>
      <c r="D1381" t="s">
        <v>64</v>
      </c>
      <c r="E1381" t="s">
        <v>536</v>
      </c>
      <c r="F1381">
        <v>1</v>
      </c>
      <c r="G1381">
        <v>6</v>
      </c>
      <c r="H1381" t="s">
        <v>169</v>
      </c>
      <c r="I1381" t="s">
        <v>80</v>
      </c>
      <c r="J1381" s="10">
        <f>(C1381-VLOOKUP(H1381,Riders!$A$2:$E$7777,4,FALSE))/365</f>
        <v>31.830136986301369</v>
      </c>
      <c r="K1381">
        <v>10</v>
      </c>
      <c r="L1381">
        <v>2</v>
      </c>
      <c r="M1381">
        <v>10.225</v>
      </c>
      <c r="N1381" s="29">
        <f t="shared" si="21"/>
        <v>70.415647921760396</v>
      </c>
      <c r="O1381">
        <v>20.545999999999999</v>
      </c>
      <c r="P1381">
        <v>20.106000000000002</v>
      </c>
      <c r="Q1381">
        <v>23.722000000000001</v>
      </c>
      <c r="R1381">
        <v>1.8080000000000001</v>
      </c>
      <c r="S1381">
        <v>1</v>
      </c>
      <c r="T1381" t="s">
        <v>1162</v>
      </c>
    </row>
    <row r="1382" spans="1:20">
      <c r="A1382" t="s">
        <v>63</v>
      </c>
      <c r="B1382">
        <v>2022</v>
      </c>
      <c r="C1382" s="9">
        <v>44675</v>
      </c>
      <c r="D1382" t="s">
        <v>64</v>
      </c>
      <c r="E1382" t="s">
        <v>536</v>
      </c>
      <c r="F1382">
        <v>1</v>
      </c>
      <c r="G1382">
        <v>7</v>
      </c>
      <c r="H1382" t="s">
        <v>106</v>
      </c>
      <c r="I1382" t="s">
        <v>107</v>
      </c>
      <c r="J1382" s="10">
        <f>(C1382-VLOOKUP(H1382,Riders!$A$2:$E$7777,4,FALSE))/365</f>
        <v>28.531506849315068</v>
      </c>
      <c r="K1382">
        <v>7</v>
      </c>
      <c r="L1382">
        <v>1</v>
      </c>
      <c r="M1382">
        <v>10.308999999999999</v>
      </c>
      <c r="N1382" s="29">
        <f t="shared" si="21"/>
        <v>69.84188573091474</v>
      </c>
      <c r="O1382">
        <v>26.606000000000002</v>
      </c>
      <c r="P1382">
        <v>26.798999999999999</v>
      </c>
      <c r="Q1382">
        <v>29.937000000000001</v>
      </c>
      <c r="R1382">
        <v>1.569</v>
      </c>
      <c r="S1382">
        <v>1</v>
      </c>
      <c r="T1382" t="s">
        <v>1162</v>
      </c>
    </row>
    <row r="1383" spans="1:20">
      <c r="A1383" t="s">
        <v>63</v>
      </c>
      <c r="B1383">
        <v>2022</v>
      </c>
      <c r="C1383" s="9">
        <v>44675</v>
      </c>
      <c r="D1383" t="s">
        <v>64</v>
      </c>
      <c r="E1383" t="s">
        <v>536</v>
      </c>
      <c r="F1383">
        <v>1</v>
      </c>
      <c r="G1383">
        <v>7</v>
      </c>
      <c r="H1383" t="s">
        <v>48</v>
      </c>
      <c r="I1383" t="s">
        <v>42</v>
      </c>
      <c r="J1383" s="10">
        <f>(C1383-VLOOKUP(H1383,Riders!$A$2:$E$7777,4,FALSE))/365</f>
        <v>27.780821917808218</v>
      </c>
      <c r="K1383">
        <v>16</v>
      </c>
      <c r="L1383">
        <v>2</v>
      </c>
      <c r="M1383">
        <v>10.412999999999901</v>
      </c>
      <c r="N1383" s="29">
        <f t="shared" si="21"/>
        <v>69.144338807260809</v>
      </c>
      <c r="O1383">
        <v>19.288</v>
      </c>
      <c r="P1383">
        <v>19.064</v>
      </c>
      <c r="Q1383">
        <v>23.942</v>
      </c>
      <c r="R1383">
        <v>2.4390000000000001</v>
      </c>
      <c r="S1383">
        <v>2</v>
      </c>
      <c r="T1383" t="s">
        <v>1162</v>
      </c>
    </row>
    <row r="1384" spans="1:20">
      <c r="A1384" t="s">
        <v>63</v>
      </c>
      <c r="B1384">
        <v>2022</v>
      </c>
      <c r="C1384" s="9">
        <v>44675</v>
      </c>
      <c r="D1384" t="s">
        <v>64</v>
      </c>
      <c r="E1384" t="s">
        <v>536</v>
      </c>
      <c r="F1384">
        <v>1</v>
      </c>
      <c r="G1384">
        <v>8</v>
      </c>
      <c r="H1384" t="s">
        <v>132</v>
      </c>
      <c r="I1384" t="s">
        <v>32</v>
      </c>
      <c r="J1384" s="10">
        <f>(C1384-VLOOKUP(H1384,Riders!$A$2:$E$7777,4,FALSE))/365</f>
        <v>22.523287671232875</v>
      </c>
      <c r="K1384">
        <v>8</v>
      </c>
      <c r="L1384">
        <v>1</v>
      </c>
      <c r="M1384">
        <v>10.109</v>
      </c>
      <c r="N1384" s="29">
        <f t="shared" si="21"/>
        <v>71.223662083292112</v>
      </c>
      <c r="O1384">
        <v>21.957999999999998</v>
      </c>
      <c r="P1384">
        <v>22.759</v>
      </c>
      <c r="Q1384">
        <v>27.033000000000001</v>
      </c>
      <c r="R1384">
        <v>2.137</v>
      </c>
      <c r="S1384">
        <v>1</v>
      </c>
      <c r="T1384" t="s">
        <v>1162</v>
      </c>
    </row>
    <row r="1385" spans="1:20">
      <c r="A1385" t="s">
        <v>63</v>
      </c>
      <c r="B1385">
        <v>2022</v>
      </c>
      <c r="C1385" s="9">
        <v>44675</v>
      </c>
      <c r="D1385" t="s">
        <v>64</v>
      </c>
      <c r="E1385" t="s">
        <v>536</v>
      </c>
      <c r="F1385">
        <v>1</v>
      </c>
      <c r="G1385">
        <v>8</v>
      </c>
      <c r="H1385" t="s">
        <v>170</v>
      </c>
      <c r="I1385" t="s">
        <v>40</v>
      </c>
      <c r="J1385" s="10">
        <f>(C1385-VLOOKUP(H1385,Riders!$A$2:$E$7777,4,FALSE))/365</f>
        <v>23.526027397260275</v>
      </c>
      <c r="K1385">
        <v>9</v>
      </c>
      <c r="L1385">
        <v>2</v>
      </c>
      <c r="M1385">
        <v>10.147</v>
      </c>
      <c r="N1385" s="29">
        <f t="shared" si="21"/>
        <v>70.956933083670052</v>
      </c>
      <c r="O1385">
        <v>19.36</v>
      </c>
      <c r="P1385">
        <v>16.2759999999999</v>
      </c>
      <c r="Q1385">
        <v>26.15</v>
      </c>
      <c r="R1385">
        <v>4.9370000000000003</v>
      </c>
      <c r="S1385">
        <v>2</v>
      </c>
      <c r="T1385" t="s">
        <v>1162</v>
      </c>
    </row>
    <row r="1386" spans="1:20">
      <c r="A1386" t="s">
        <v>63</v>
      </c>
      <c r="B1386">
        <v>2022</v>
      </c>
      <c r="C1386" s="9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 s="10">
        <f>(C1386-VLOOKUP(H1386,Riders!$A$2:$E$7777,4,FALSE))/365</f>
        <v>25.12876712328767</v>
      </c>
      <c r="K1386">
        <v>1</v>
      </c>
      <c r="L1386">
        <v>1</v>
      </c>
      <c r="M1386">
        <v>10.311</v>
      </c>
      <c r="N1386" s="29">
        <f t="shared" si="21"/>
        <v>69.828338667442537</v>
      </c>
      <c r="O1386">
        <v>40.258000000000003</v>
      </c>
      <c r="P1386">
        <v>40.26</v>
      </c>
      <c r="Q1386">
        <v>42.606000000000002</v>
      </c>
      <c r="R1386">
        <v>1.173</v>
      </c>
      <c r="S1386">
        <v>1</v>
      </c>
      <c r="T1386" t="s">
        <v>1162</v>
      </c>
    </row>
    <row r="1387" spans="1:20">
      <c r="A1387" t="s">
        <v>63</v>
      </c>
      <c r="B1387">
        <v>2022</v>
      </c>
      <c r="C1387" s="9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 s="10">
        <f>(C1387-VLOOKUP(H1387,Riders!$A$2:$E$7777,4,FALSE))/365</f>
        <v>22.523287671232875</v>
      </c>
      <c r="K1387">
        <v>8</v>
      </c>
      <c r="L1387">
        <v>2</v>
      </c>
      <c r="M1387">
        <v>10.404</v>
      </c>
      <c r="N1387" s="29">
        <f t="shared" si="21"/>
        <v>69.20415224913495</v>
      </c>
      <c r="O1387">
        <v>22.759</v>
      </c>
      <c r="P1387">
        <v>22.751999999999999</v>
      </c>
      <c r="Q1387">
        <v>27.013999999999999</v>
      </c>
      <c r="R1387">
        <v>2.1309999999999998</v>
      </c>
      <c r="S1387">
        <v>2</v>
      </c>
      <c r="T1387" t="s">
        <v>1162</v>
      </c>
    </row>
    <row r="1388" spans="1:20">
      <c r="A1388" t="s">
        <v>63</v>
      </c>
      <c r="B1388">
        <v>2022</v>
      </c>
      <c r="C1388" s="9">
        <v>44675</v>
      </c>
      <c r="D1388" t="s">
        <v>64</v>
      </c>
      <c r="E1388" t="s">
        <v>537</v>
      </c>
      <c r="F1388">
        <v>1</v>
      </c>
      <c r="G1388">
        <v>2</v>
      </c>
      <c r="H1388" t="s">
        <v>126</v>
      </c>
      <c r="I1388" t="s">
        <v>102</v>
      </c>
      <c r="J1388" s="10">
        <f>(C1388-VLOOKUP(H1388,Riders!$A$2:$E$7777,4,FALSE))/365</f>
        <v>23.6</v>
      </c>
      <c r="K1388">
        <v>4</v>
      </c>
      <c r="L1388">
        <v>1</v>
      </c>
      <c r="M1388">
        <v>10.276999999999999</v>
      </c>
      <c r="N1388" s="29">
        <f t="shared" si="21"/>
        <v>70.059355843144886</v>
      </c>
      <c r="O1388">
        <v>29.027999999999999</v>
      </c>
      <c r="P1388">
        <v>29.259</v>
      </c>
      <c r="Q1388">
        <v>31.895</v>
      </c>
      <c r="R1388">
        <v>1.3180000000000001</v>
      </c>
      <c r="S1388">
        <v>1</v>
      </c>
      <c r="T1388" t="s">
        <v>1162</v>
      </c>
    </row>
    <row r="1389" spans="1:20">
      <c r="A1389" t="s">
        <v>63</v>
      </c>
      <c r="B1389">
        <v>2022</v>
      </c>
      <c r="C1389" s="9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106</v>
      </c>
      <c r="I1389" t="s">
        <v>107</v>
      </c>
      <c r="J1389" s="10">
        <f>(C1389-VLOOKUP(H1389,Riders!$A$2:$E$7777,4,FALSE))/365</f>
        <v>28.531506849315068</v>
      </c>
      <c r="K1389">
        <v>7</v>
      </c>
      <c r="L1389">
        <v>2</v>
      </c>
      <c r="M1389">
        <v>10.42</v>
      </c>
      <c r="N1389" s="29">
        <f t="shared" si="21"/>
        <v>69.097888675623807</v>
      </c>
      <c r="O1389">
        <v>26.798999999999999</v>
      </c>
      <c r="P1389">
        <v>26.579000000000001</v>
      </c>
      <c r="Q1389">
        <v>29.661000000000001</v>
      </c>
      <c r="R1389">
        <v>1.5409999999999999</v>
      </c>
      <c r="S1389">
        <v>2</v>
      </c>
      <c r="T1389" t="s">
        <v>1162</v>
      </c>
    </row>
    <row r="1390" spans="1:20">
      <c r="A1390" t="s">
        <v>63</v>
      </c>
      <c r="B1390">
        <v>2022</v>
      </c>
      <c r="C1390" s="9">
        <v>44675</v>
      </c>
      <c r="D1390" t="s">
        <v>64</v>
      </c>
      <c r="E1390" t="s">
        <v>537</v>
      </c>
      <c r="F1390">
        <v>1</v>
      </c>
      <c r="G1390">
        <v>3</v>
      </c>
      <c r="H1390" t="s">
        <v>99</v>
      </c>
      <c r="I1390" t="s">
        <v>100</v>
      </c>
      <c r="J1390" s="10">
        <f>(C1390-VLOOKUP(H1390,Riders!$A$2:$E$7777,4,FALSE))/365</f>
        <v>23.035616438356165</v>
      </c>
      <c r="K1390">
        <v>2</v>
      </c>
      <c r="L1390">
        <v>1</v>
      </c>
      <c r="M1390">
        <v>11.872999999999999</v>
      </c>
      <c r="N1390" s="29">
        <f t="shared" si="21"/>
        <v>60.641792301861372</v>
      </c>
      <c r="O1390">
        <v>17.04</v>
      </c>
      <c r="P1390">
        <v>21.558</v>
      </c>
      <c r="Q1390">
        <v>27.65</v>
      </c>
      <c r="R1390">
        <v>3.0459999999999998</v>
      </c>
      <c r="S1390">
        <v>2</v>
      </c>
      <c r="T1390" t="s">
        <v>1162</v>
      </c>
    </row>
    <row r="1391" spans="1:20">
      <c r="A1391" t="s">
        <v>63</v>
      </c>
      <c r="B1391">
        <v>2022</v>
      </c>
      <c r="C1391" s="9">
        <v>44675</v>
      </c>
      <c r="D1391" t="s">
        <v>64</v>
      </c>
      <c r="E1391" t="s">
        <v>537</v>
      </c>
      <c r="F1391">
        <v>1</v>
      </c>
      <c r="G1391">
        <v>3</v>
      </c>
      <c r="H1391" t="s">
        <v>110</v>
      </c>
      <c r="I1391" t="s">
        <v>111</v>
      </c>
      <c r="J1391" s="10">
        <f>(C1391-VLOOKUP(H1391,Riders!$A$2:$E$7777,4,FALSE))/365</f>
        <v>25.019178082191782</v>
      </c>
      <c r="K1391">
        <v>5</v>
      </c>
      <c r="L1391">
        <v>2</v>
      </c>
      <c r="M1391">
        <v>14.164</v>
      </c>
      <c r="N1391" s="29">
        <f t="shared" si="21"/>
        <v>50.833097994916692</v>
      </c>
      <c r="O1391">
        <v>32.969000000000001</v>
      </c>
      <c r="P1391">
        <v>32.314999999999998</v>
      </c>
      <c r="Q1391">
        <v>35.238999999999997</v>
      </c>
      <c r="R1391">
        <v>1.462</v>
      </c>
      <c r="S1391">
        <v>1</v>
      </c>
      <c r="T1391" t="s">
        <v>1162</v>
      </c>
    </row>
    <row r="1392" spans="1:20">
      <c r="A1392" t="s">
        <v>63</v>
      </c>
      <c r="B1392">
        <v>2022</v>
      </c>
      <c r="C1392" s="9">
        <v>44675</v>
      </c>
      <c r="D1392" t="s">
        <v>64</v>
      </c>
      <c r="E1392" t="s">
        <v>537</v>
      </c>
      <c r="F1392">
        <v>1</v>
      </c>
      <c r="G1392">
        <v>4</v>
      </c>
      <c r="H1392" t="s">
        <v>97</v>
      </c>
      <c r="I1392" t="s">
        <v>26</v>
      </c>
      <c r="J1392" s="10">
        <f>(C1392-VLOOKUP(H1392,Riders!$A$2:$E$7777,4,FALSE))/365</f>
        <v>25.032876712328768</v>
      </c>
      <c r="K1392">
        <v>3</v>
      </c>
      <c r="L1392">
        <v>1</v>
      </c>
      <c r="M1392">
        <v>10.007999999999999</v>
      </c>
      <c r="N1392" s="29">
        <f t="shared" si="21"/>
        <v>71.942446043165475</v>
      </c>
      <c r="O1392">
        <v>30.134999999999899</v>
      </c>
      <c r="P1392">
        <v>30.311</v>
      </c>
      <c r="Q1392">
        <v>32.771000000000001</v>
      </c>
      <c r="R1392">
        <v>1.23</v>
      </c>
      <c r="S1392">
        <v>1</v>
      </c>
      <c r="T1392" t="s">
        <v>1162</v>
      </c>
    </row>
    <row r="1393" spans="1:20">
      <c r="A1393" t="s">
        <v>63</v>
      </c>
      <c r="B1393">
        <v>2022</v>
      </c>
      <c r="C1393" s="9">
        <v>44675</v>
      </c>
      <c r="D1393" t="s">
        <v>64</v>
      </c>
      <c r="E1393" t="s">
        <v>537</v>
      </c>
      <c r="F1393">
        <v>1</v>
      </c>
      <c r="G1393">
        <v>4</v>
      </c>
      <c r="H1393" t="s">
        <v>112</v>
      </c>
      <c r="I1393" t="s">
        <v>100</v>
      </c>
      <c r="J1393" s="10">
        <f>(C1393-VLOOKUP(H1393,Riders!$A$2:$E$7777,4,FALSE))/365</f>
        <v>22.202739726027396</v>
      </c>
      <c r="K1393">
        <v>6</v>
      </c>
      <c r="L1393">
        <v>2</v>
      </c>
      <c r="M1393">
        <v>10.655999999999899</v>
      </c>
      <c r="N1393" s="29">
        <f t="shared" si="21"/>
        <v>67.567567567568204</v>
      </c>
      <c r="O1393">
        <v>22.64</v>
      </c>
      <c r="P1393">
        <v>21.610999999999901</v>
      </c>
      <c r="Q1393">
        <v>29.556999999999999</v>
      </c>
      <c r="R1393">
        <v>3.9729999999999999</v>
      </c>
      <c r="S1393">
        <v>2</v>
      </c>
      <c r="T1393" t="s">
        <v>1162</v>
      </c>
    </row>
    <row r="1394" spans="1:20">
      <c r="A1394" t="s">
        <v>63</v>
      </c>
      <c r="B1394">
        <v>2022</v>
      </c>
      <c r="C1394" s="9">
        <v>44675</v>
      </c>
      <c r="D1394" t="s">
        <v>64</v>
      </c>
      <c r="E1394" t="s">
        <v>537</v>
      </c>
      <c r="F1394">
        <v>2</v>
      </c>
      <c r="G1394">
        <v>1</v>
      </c>
      <c r="H1394" t="s">
        <v>90</v>
      </c>
      <c r="I1394" t="s">
        <v>22</v>
      </c>
      <c r="J1394" s="10">
        <f>(C1394-VLOOKUP(H1394,Riders!$A$2:$E$7777,4,FALSE))/365</f>
        <v>25.12876712328767</v>
      </c>
      <c r="K1394">
        <v>1</v>
      </c>
      <c r="L1394">
        <v>1</v>
      </c>
      <c r="M1394">
        <v>10.326000000000001</v>
      </c>
      <c r="N1394" s="29">
        <f t="shared" si="21"/>
        <v>69.726902963393371</v>
      </c>
      <c r="O1394">
        <v>40.26</v>
      </c>
      <c r="P1394">
        <v>40.262</v>
      </c>
      <c r="Q1394">
        <v>42.612000000000002</v>
      </c>
      <c r="R1394">
        <v>1.175</v>
      </c>
      <c r="S1394">
        <v>1</v>
      </c>
      <c r="T1394" t="s">
        <v>1162</v>
      </c>
    </row>
    <row r="1395" spans="1:20">
      <c r="A1395" t="s">
        <v>63</v>
      </c>
      <c r="B1395">
        <v>2022</v>
      </c>
      <c r="C1395" s="9">
        <v>44675</v>
      </c>
      <c r="D1395" t="s">
        <v>64</v>
      </c>
      <c r="E1395" t="s">
        <v>537</v>
      </c>
      <c r="F1395">
        <v>2</v>
      </c>
      <c r="G1395">
        <v>1</v>
      </c>
      <c r="H1395" t="s">
        <v>132</v>
      </c>
      <c r="I1395" t="s">
        <v>32</v>
      </c>
      <c r="J1395" s="10">
        <f>(C1395-VLOOKUP(H1395,Riders!$A$2:$E$7777,4,FALSE))/365</f>
        <v>22.523287671232875</v>
      </c>
      <c r="K1395">
        <v>8</v>
      </c>
      <c r="L1395">
        <v>2</v>
      </c>
      <c r="M1395">
        <v>10.439</v>
      </c>
      <c r="N1395" s="29">
        <f t="shared" si="21"/>
        <v>68.972123766644316</v>
      </c>
      <c r="O1395">
        <v>22.751999999999999</v>
      </c>
      <c r="P1395">
        <v>22.745000000000001</v>
      </c>
      <c r="Q1395">
        <v>26.995000000000001</v>
      </c>
      <c r="R1395">
        <v>2.125</v>
      </c>
      <c r="S1395">
        <v>2</v>
      </c>
      <c r="T1395" t="s">
        <v>1162</v>
      </c>
    </row>
    <row r="1396" spans="1:20">
      <c r="A1396" t="s">
        <v>63</v>
      </c>
      <c r="B1396">
        <v>2022</v>
      </c>
      <c r="C1396" s="9">
        <v>44675</v>
      </c>
      <c r="D1396" t="s">
        <v>64</v>
      </c>
      <c r="E1396" t="s">
        <v>537</v>
      </c>
      <c r="F1396">
        <v>2</v>
      </c>
      <c r="G1396">
        <v>2</v>
      </c>
      <c r="H1396" t="s">
        <v>126</v>
      </c>
      <c r="I1396" t="s">
        <v>102</v>
      </c>
      <c r="J1396" s="10">
        <f>(C1396-VLOOKUP(H1396,Riders!$A$2:$E$7777,4,FALSE))/365</f>
        <v>23.6</v>
      </c>
      <c r="K1396">
        <v>4</v>
      </c>
      <c r="L1396">
        <v>1</v>
      </c>
      <c r="M1396">
        <v>10.367000000000001</v>
      </c>
      <c r="N1396" s="29">
        <f t="shared" si="21"/>
        <v>69.451143050062697</v>
      </c>
      <c r="O1396">
        <v>29.259</v>
      </c>
      <c r="P1396">
        <v>29.4679999999999</v>
      </c>
      <c r="Q1396">
        <v>32.067999999999998</v>
      </c>
      <c r="R1396">
        <v>1.3</v>
      </c>
      <c r="S1396">
        <v>1</v>
      </c>
      <c r="T1396" t="s">
        <v>1162</v>
      </c>
    </row>
    <row r="1397" spans="1:20">
      <c r="A1397" t="s">
        <v>63</v>
      </c>
      <c r="B1397">
        <v>2022</v>
      </c>
      <c r="C1397" s="9">
        <v>44675</v>
      </c>
      <c r="D1397" t="s">
        <v>64</v>
      </c>
      <c r="E1397" t="s">
        <v>537</v>
      </c>
      <c r="F1397">
        <v>2</v>
      </c>
      <c r="G1397">
        <v>2</v>
      </c>
      <c r="H1397" t="s">
        <v>106</v>
      </c>
      <c r="I1397" t="s">
        <v>107</v>
      </c>
      <c r="J1397" s="10">
        <f>(C1397-VLOOKUP(H1397,Riders!$A$2:$E$7777,4,FALSE))/365</f>
        <v>28.531506849315068</v>
      </c>
      <c r="K1397">
        <v>7</v>
      </c>
      <c r="L1397">
        <v>2</v>
      </c>
      <c r="M1397">
        <v>10.417999999999999</v>
      </c>
      <c r="N1397" s="29">
        <f t="shared" si="21"/>
        <v>69.111153772317152</v>
      </c>
      <c r="O1397">
        <v>26.579000000000001</v>
      </c>
      <c r="P1397">
        <v>26.437999999999999</v>
      </c>
      <c r="Q1397">
        <v>29.422000000000001</v>
      </c>
      <c r="R1397">
        <v>1.492</v>
      </c>
      <c r="S1397">
        <v>2</v>
      </c>
      <c r="T1397" t="s">
        <v>1162</v>
      </c>
    </row>
    <row r="1398" spans="1:20">
      <c r="A1398" t="s">
        <v>63</v>
      </c>
      <c r="B1398">
        <v>2022</v>
      </c>
      <c r="C1398" s="9">
        <v>44675</v>
      </c>
      <c r="D1398" t="s">
        <v>64</v>
      </c>
      <c r="E1398" t="s">
        <v>537</v>
      </c>
      <c r="F1398">
        <v>2</v>
      </c>
      <c r="G1398">
        <v>3</v>
      </c>
      <c r="H1398" t="s">
        <v>99</v>
      </c>
      <c r="I1398" t="s">
        <v>100</v>
      </c>
      <c r="J1398" s="10">
        <f>(C1398-VLOOKUP(H1398,Riders!$A$2:$E$7777,4,FALSE))/365</f>
        <v>23.035616438356165</v>
      </c>
      <c r="K1398">
        <v>2</v>
      </c>
      <c r="L1398">
        <v>2</v>
      </c>
      <c r="M1398">
        <v>10.131</v>
      </c>
      <c r="N1398" s="29">
        <f t="shared" si="21"/>
        <v>71.068996150429371</v>
      </c>
      <c r="O1398">
        <v>21.558</v>
      </c>
      <c r="P1398">
        <v>22.308</v>
      </c>
      <c r="Q1398">
        <v>27.66</v>
      </c>
      <c r="R1398">
        <v>2.6760000000000002</v>
      </c>
      <c r="S1398">
        <v>1</v>
      </c>
      <c r="T1398" t="s">
        <v>1162</v>
      </c>
    </row>
    <row r="1399" spans="1:20">
      <c r="A1399" t="s">
        <v>63</v>
      </c>
      <c r="B1399">
        <v>2022</v>
      </c>
      <c r="C1399" s="9">
        <v>44675</v>
      </c>
      <c r="D1399" t="s">
        <v>64</v>
      </c>
      <c r="E1399" t="s">
        <v>537</v>
      </c>
      <c r="F1399">
        <v>2</v>
      </c>
      <c r="G1399">
        <v>3</v>
      </c>
      <c r="H1399" t="s">
        <v>110</v>
      </c>
      <c r="I1399" t="s">
        <v>111</v>
      </c>
      <c r="J1399" s="10">
        <f>(C1399-VLOOKUP(H1399,Riders!$A$2:$E$7777,4,FALSE))/365</f>
        <v>25.019178082191782</v>
      </c>
      <c r="K1399">
        <v>5</v>
      </c>
      <c r="L1399">
        <v>1</v>
      </c>
      <c r="M1399">
        <v>10.051</v>
      </c>
      <c r="N1399" s="29">
        <f t="shared" si="21"/>
        <v>71.634663217590287</v>
      </c>
      <c r="O1399">
        <v>32.314999999999998</v>
      </c>
      <c r="P1399">
        <v>32.339999999999897</v>
      </c>
      <c r="Q1399">
        <v>35.177999999999997</v>
      </c>
      <c r="R1399">
        <v>1.419</v>
      </c>
      <c r="S1399">
        <v>1</v>
      </c>
      <c r="T1399" t="s">
        <v>1162</v>
      </c>
    </row>
    <row r="1400" spans="1:20">
      <c r="A1400" t="s">
        <v>63</v>
      </c>
      <c r="B1400">
        <v>2022</v>
      </c>
      <c r="C1400" s="9">
        <v>44675</v>
      </c>
      <c r="D1400" t="s">
        <v>64</v>
      </c>
      <c r="E1400" t="s">
        <v>537</v>
      </c>
      <c r="F1400">
        <v>2</v>
      </c>
      <c r="G1400">
        <v>4</v>
      </c>
      <c r="H1400" t="s">
        <v>97</v>
      </c>
      <c r="I1400" t="s">
        <v>26</v>
      </c>
      <c r="J1400" s="10">
        <f>(C1400-VLOOKUP(H1400,Riders!$A$2:$E$7777,4,FALSE))/365</f>
        <v>25.032876712328768</v>
      </c>
      <c r="K1400">
        <v>3</v>
      </c>
      <c r="L1400">
        <v>1</v>
      </c>
      <c r="M1400">
        <v>10.311999999999999</v>
      </c>
      <c r="N1400" s="29">
        <f t="shared" si="21"/>
        <v>69.82156710628395</v>
      </c>
      <c r="O1400">
        <v>30.311</v>
      </c>
      <c r="P1400">
        <v>30.514999999999901</v>
      </c>
      <c r="Q1400">
        <v>32.924999999999997</v>
      </c>
      <c r="R1400">
        <v>1.2050000000000001</v>
      </c>
      <c r="S1400">
        <v>1</v>
      </c>
      <c r="T1400" t="s">
        <v>1162</v>
      </c>
    </row>
    <row r="1401" spans="1:20">
      <c r="A1401" t="s">
        <v>63</v>
      </c>
      <c r="B1401">
        <v>2022</v>
      </c>
      <c r="C1401" s="9">
        <v>44675</v>
      </c>
      <c r="D1401" t="s">
        <v>64</v>
      </c>
      <c r="E1401" t="s">
        <v>537</v>
      </c>
      <c r="F1401">
        <v>2</v>
      </c>
      <c r="G1401">
        <v>4</v>
      </c>
      <c r="H1401" t="s">
        <v>112</v>
      </c>
      <c r="I1401" t="s">
        <v>100</v>
      </c>
      <c r="J1401" s="10">
        <f>(C1401-VLOOKUP(H1401,Riders!$A$2:$E$7777,4,FALSE))/365</f>
        <v>22.202739726027396</v>
      </c>
      <c r="K1401">
        <v>6</v>
      </c>
      <c r="L1401">
        <v>2</v>
      </c>
      <c r="M1401">
        <v>10.343</v>
      </c>
      <c r="N1401" s="29">
        <f t="shared" si="21"/>
        <v>69.612298172677171</v>
      </c>
      <c r="O1401">
        <v>21.610999999999901</v>
      </c>
      <c r="P1401">
        <v>21.222000000000001</v>
      </c>
      <c r="Q1401">
        <v>28.404</v>
      </c>
      <c r="R1401">
        <v>3.5910000000000002</v>
      </c>
      <c r="S1401">
        <v>2</v>
      </c>
      <c r="T1401" t="s">
        <v>1162</v>
      </c>
    </row>
    <row r="1402" spans="1:20">
      <c r="A1402" t="s">
        <v>63</v>
      </c>
      <c r="B1402">
        <v>2022</v>
      </c>
      <c r="C1402" s="9">
        <v>44675</v>
      </c>
      <c r="D1402" t="s">
        <v>64</v>
      </c>
      <c r="E1402" t="s">
        <v>537</v>
      </c>
      <c r="F1402">
        <v>3</v>
      </c>
      <c r="G1402">
        <v>3</v>
      </c>
      <c r="H1402" t="s">
        <v>99</v>
      </c>
      <c r="I1402" t="s">
        <v>100</v>
      </c>
      <c r="J1402" s="10">
        <f>(C1402-VLOOKUP(H1402,Riders!$A$2:$E$7777,4,FALSE))/365</f>
        <v>23.035616438356165</v>
      </c>
      <c r="K1402">
        <v>2</v>
      </c>
      <c r="L1402">
        <v>1</v>
      </c>
      <c r="M1402">
        <v>10.73</v>
      </c>
      <c r="N1402" s="29">
        <f t="shared" si="21"/>
        <v>67.101584342963648</v>
      </c>
      <c r="O1402">
        <v>22.308</v>
      </c>
      <c r="P1402">
        <v>24.547000000000001</v>
      </c>
      <c r="Q1402">
        <v>29.527000000000001</v>
      </c>
      <c r="R1402">
        <v>2.4900000000000002</v>
      </c>
      <c r="S1402">
        <v>2</v>
      </c>
      <c r="T1402" t="s">
        <v>1162</v>
      </c>
    </row>
    <row r="1403" spans="1:20">
      <c r="A1403" t="s">
        <v>63</v>
      </c>
      <c r="B1403">
        <v>2022</v>
      </c>
      <c r="C1403" s="9">
        <v>44675</v>
      </c>
      <c r="D1403" t="s">
        <v>64</v>
      </c>
      <c r="E1403" t="s">
        <v>537</v>
      </c>
      <c r="F1403">
        <v>3</v>
      </c>
      <c r="G1403">
        <v>3</v>
      </c>
      <c r="H1403" t="s">
        <v>110</v>
      </c>
      <c r="I1403" t="s">
        <v>111</v>
      </c>
      <c r="J1403" s="10">
        <f>(C1403-VLOOKUP(H1403,Riders!$A$2:$E$7777,4,FALSE))/365</f>
        <v>25.019178082191782</v>
      </c>
      <c r="K1403">
        <v>5</v>
      </c>
      <c r="L1403">
        <v>2</v>
      </c>
      <c r="M1403">
        <v>10.737</v>
      </c>
      <c r="N1403" s="29">
        <f t="shared" si="21"/>
        <v>67.057837384744346</v>
      </c>
      <c r="O1403">
        <v>32.339999999999897</v>
      </c>
      <c r="P1403">
        <v>31.864000000000001</v>
      </c>
      <c r="Q1403">
        <v>34.652000000000001</v>
      </c>
      <c r="R1403">
        <v>1.3939999999999999</v>
      </c>
      <c r="S1403">
        <v>1</v>
      </c>
      <c r="T1403" t="s">
        <v>1162</v>
      </c>
    </row>
    <row r="1404" spans="1:20">
      <c r="A1404" t="s">
        <v>63</v>
      </c>
      <c r="B1404">
        <v>2022</v>
      </c>
      <c r="C1404" s="9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 s="10">
        <f>(C1404-VLOOKUP(H1404,Riders!$A$2:$E$7777,4,FALSE))/365</f>
        <v>25.12876712328767</v>
      </c>
      <c r="K1404">
        <v>1</v>
      </c>
      <c r="L1404">
        <v>1</v>
      </c>
      <c r="M1404">
        <v>10.254</v>
      </c>
      <c r="N1404" s="29">
        <f t="shared" si="21"/>
        <v>70.216500877706267</v>
      </c>
      <c r="O1404">
        <v>40.262</v>
      </c>
      <c r="P1404">
        <v>40.28</v>
      </c>
      <c r="Q1404">
        <v>42.628</v>
      </c>
      <c r="R1404">
        <v>1.1739999999999999</v>
      </c>
      <c r="S1404">
        <v>1</v>
      </c>
      <c r="T1404" t="s">
        <v>1162</v>
      </c>
    </row>
    <row r="1405" spans="1:20">
      <c r="A1405" t="s">
        <v>63</v>
      </c>
      <c r="B1405">
        <v>2022</v>
      </c>
      <c r="C1405" s="9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 s="10">
        <f>(C1405-VLOOKUP(H1405,Riders!$A$2:$E$7777,4,FALSE))/365</f>
        <v>25.032876712328768</v>
      </c>
      <c r="K1405">
        <v>3</v>
      </c>
      <c r="L1405">
        <v>2</v>
      </c>
      <c r="M1405">
        <v>10.343999999999999</v>
      </c>
      <c r="N1405" s="29">
        <f t="shared" si="21"/>
        <v>69.60556844547564</v>
      </c>
      <c r="O1405">
        <v>30.514999999999901</v>
      </c>
      <c r="P1405">
        <v>30.427</v>
      </c>
      <c r="Q1405">
        <v>32.798999999999999</v>
      </c>
      <c r="R1405">
        <v>1.1859999999999999</v>
      </c>
      <c r="S1405">
        <v>2</v>
      </c>
      <c r="T1405" t="s">
        <v>1162</v>
      </c>
    </row>
    <row r="1406" spans="1:20">
      <c r="A1406" t="s">
        <v>63</v>
      </c>
      <c r="B1406">
        <v>2022</v>
      </c>
      <c r="C1406" s="9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99</v>
      </c>
      <c r="I1406" t="s">
        <v>100</v>
      </c>
      <c r="J1406" s="10">
        <f>(C1406-VLOOKUP(H1406,Riders!$A$2:$E$7777,4,FALSE))/365</f>
        <v>23.035616438356165</v>
      </c>
      <c r="K1406">
        <v>2</v>
      </c>
      <c r="L1406">
        <v>2</v>
      </c>
      <c r="N1406" s="29" t="str">
        <f t="shared" si="21"/>
        <v/>
      </c>
      <c r="O1406">
        <v>24.547000000000001</v>
      </c>
      <c r="P1406">
        <v>25.398</v>
      </c>
      <c r="Q1406">
        <v>29.99</v>
      </c>
      <c r="R1406">
        <v>2.2959999999999998</v>
      </c>
      <c r="S1406">
        <v>1</v>
      </c>
      <c r="T1406" t="s">
        <v>1162</v>
      </c>
    </row>
    <row r="1407" spans="1:20">
      <c r="A1407" t="s">
        <v>63</v>
      </c>
      <c r="B1407">
        <v>2022</v>
      </c>
      <c r="C1407" s="9">
        <v>44675</v>
      </c>
      <c r="D1407" t="s">
        <v>64</v>
      </c>
      <c r="E1407" t="s">
        <v>538</v>
      </c>
      <c r="F1407">
        <v>1</v>
      </c>
      <c r="G1407">
        <v>2</v>
      </c>
      <c r="H1407" t="s">
        <v>126</v>
      </c>
      <c r="I1407" t="s">
        <v>102</v>
      </c>
      <c r="J1407" s="10">
        <f>(C1407-VLOOKUP(H1407,Riders!$A$2:$E$7777,4,FALSE))/365</f>
        <v>23.6</v>
      </c>
      <c r="K1407">
        <v>4</v>
      </c>
      <c r="L1407">
        <v>1</v>
      </c>
      <c r="M1407">
        <v>9.9149999999999991</v>
      </c>
      <c r="N1407" s="29">
        <f t="shared" si="21"/>
        <v>72.617246596066579</v>
      </c>
      <c r="O1407">
        <v>29.4679999999999</v>
      </c>
      <c r="P1407">
        <v>30.065000000000001</v>
      </c>
      <c r="Q1407">
        <v>32.603000000000002</v>
      </c>
      <c r="R1407">
        <v>1.2689999999999999</v>
      </c>
      <c r="S1407">
        <v>1</v>
      </c>
      <c r="T1407" t="s">
        <v>1162</v>
      </c>
    </row>
    <row r="1408" spans="1:20">
      <c r="A1408" t="s">
        <v>63</v>
      </c>
      <c r="B1408">
        <v>2022</v>
      </c>
      <c r="C1408" s="9">
        <v>44675</v>
      </c>
      <c r="D1408" t="s">
        <v>64</v>
      </c>
      <c r="E1408" t="s">
        <v>538</v>
      </c>
      <c r="F1408">
        <v>2</v>
      </c>
      <c r="G1408">
        <v>1</v>
      </c>
      <c r="H1408" t="s">
        <v>90</v>
      </c>
      <c r="I1408" t="s">
        <v>22</v>
      </c>
      <c r="J1408" s="10">
        <f>(C1408-VLOOKUP(H1408,Riders!$A$2:$E$7777,4,FALSE))/365</f>
        <v>25.12876712328767</v>
      </c>
      <c r="K1408">
        <v>1</v>
      </c>
      <c r="L1408">
        <v>1</v>
      </c>
      <c r="M1408">
        <v>10.106</v>
      </c>
      <c r="N1408" s="29">
        <f t="shared" si="21"/>
        <v>71.244805066297246</v>
      </c>
      <c r="O1408">
        <v>40.28</v>
      </c>
      <c r="P1408">
        <v>39.991999999999997</v>
      </c>
      <c r="Q1408">
        <v>42.295999999999999</v>
      </c>
      <c r="R1408">
        <v>1.1519999999999999</v>
      </c>
      <c r="S1408">
        <v>1</v>
      </c>
      <c r="T1408" t="s">
        <v>1162</v>
      </c>
    </row>
    <row r="1409" spans="1:20">
      <c r="A1409" t="s">
        <v>63</v>
      </c>
      <c r="B1409">
        <v>2022</v>
      </c>
      <c r="C1409" s="9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97</v>
      </c>
      <c r="I1409" t="s">
        <v>26</v>
      </c>
      <c r="J1409" s="10">
        <f>(C1409-VLOOKUP(H1409,Riders!$A$2:$E$7777,4,FALSE))/365</f>
        <v>25.032876712328768</v>
      </c>
      <c r="K1409">
        <v>3</v>
      </c>
      <c r="L1409">
        <v>2</v>
      </c>
      <c r="M1409">
        <v>10.17</v>
      </c>
      <c r="N1409" s="29">
        <f t="shared" si="21"/>
        <v>70.796460176991147</v>
      </c>
      <c r="O1409">
        <v>30.427</v>
      </c>
      <c r="P1409">
        <v>30.3429999999999</v>
      </c>
      <c r="Q1409">
        <v>32.692999999999998</v>
      </c>
      <c r="R1409">
        <v>1.175</v>
      </c>
      <c r="S1409">
        <v>2</v>
      </c>
      <c r="T1409" t="s">
        <v>1162</v>
      </c>
    </row>
    <row r="1410" spans="1:20">
      <c r="A1410" t="s">
        <v>63</v>
      </c>
      <c r="B1410">
        <v>2022</v>
      </c>
      <c r="C1410" s="9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 s="10">
        <f>(C1410-VLOOKUP(H1410,Riders!$A$2:$E$7777,4,FALSE))/365</f>
        <v>23.035616438356165</v>
      </c>
      <c r="K1410">
        <v>2</v>
      </c>
      <c r="L1410">
        <v>1</v>
      </c>
      <c r="N1410" s="29" t="str">
        <f t="shared" si="21"/>
        <v/>
      </c>
      <c r="O1410">
        <v>25.398</v>
      </c>
      <c r="P1410">
        <v>26.56</v>
      </c>
      <c r="Q1410">
        <v>30.936</v>
      </c>
      <c r="R1410">
        <v>2.1880000000000002</v>
      </c>
      <c r="S1410">
        <v>2</v>
      </c>
      <c r="T1410" t="s">
        <v>1162</v>
      </c>
    </row>
    <row r="1411" spans="1:20">
      <c r="A1411" t="s">
        <v>63</v>
      </c>
      <c r="B1411">
        <v>2022</v>
      </c>
      <c r="C1411" s="9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 s="10">
        <f>(C1411-VLOOKUP(H1411,Riders!$A$2:$E$7777,4,FALSE))/365</f>
        <v>23.6</v>
      </c>
      <c r="K1411">
        <v>4</v>
      </c>
      <c r="L1411">
        <v>2</v>
      </c>
      <c r="M1411" t="s">
        <v>747</v>
      </c>
      <c r="N1411" s="29" t="str">
        <f t="shared" ref="N1411:N1450" si="22">IF(OR(M1411="REL",M1411="",M1411="DNS",M1411="DSQ"),"",3.6*200/M1411)</f>
        <v/>
      </c>
      <c r="O1411">
        <v>30.065000000000001</v>
      </c>
      <c r="P1411">
        <v>29.806999999999999</v>
      </c>
      <c r="Q1411">
        <v>32.313000000000002</v>
      </c>
      <c r="R1411">
        <v>1.2529999999999999</v>
      </c>
      <c r="S1411">
        <v>1</v>
      </c>
      <c r="T1411" t="s">
        <v>1162</v>
      </c>
    </row>
    <row r="1412" spans="1:20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>
        <v>1</v>
      </c>
      <c r="G1412" t="s">
        <v>539</v>
      </c>
      <c r="H1412" t="s">
        <v>90</v>
      </c>
      <c r="I1412" t="s">
        <v>22</v>
      </c>
      <c r="J1412" s="10">
        <f>(C1412-VLOOKUP(H1412,Riders!$A$2:$E$7777,4,FALSE))/365</f>
        <v>25.12876712328767</v>
      </c>
      <c r="K1412">
        <v>1</v>
      </c>
      <c r="L1412">
        <v>1</v>
      </c>
      <c r="M1412">
        <v>10.083</v>
      </c>
      <c r="N1412" s="29">
        <f t="shared" si="22"/>
        <v>71.407319250223154</v>
      </c>
      <c r="O1412">
        <v>39.991999999999997</v>
      </c>
      <c r="P1412">
        <v>40.015999999999998</v>
      </c>
      <c r="Q1412">
        <v>42.317999999999998</v>
      </c>
      <c r="R1412">
        <v>1.151</v>
      </c>
      <c r="S1412">
        <v>1</v>
      </c>
      <c r="T1412" t="s">
        <v>1162</v>
      </c>
    </row>
    <row r="1413" spans="1:20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>
        <v>1</v>
      </c>
      <c r="G1413" t="s">
        <v>539</v>
      </c>
      <c r="H1413" t="s">
        <v>99</v>
      </c>
      <c r="I1413" t="s">
        <v>100</v>
      </c>
      <c r="J1413" s="10">
        <f>(C1413-VLOOKUP(H1413,Riders!$A$2:$E$7777,4,FALSE))/365</f>
        <v>23.035616438356165</v>
      </c>
      <c r="K1413">
        <v>2</v>
      </c>
      <c r="L1413">
        <v>2</v>
      </c>
      <c r="M1413">
        <v>10.183</v>
      </c>
      <c r="N1413" s="29">
        <f t="shared" si="22"/>
        <v>70.706078758715506</v>
      </c>
      <c r="O1413">
        <v>26.56</v>
      </c>
      <c r="P1413">
        <v>26.524999999999999</v>
      </c>
      <c r="Q1413">
        <v>30.856999999999999</v>
      </c>
      <c r="R1413">
        <v>2.1659999999999999</v>
      </c>
      <c r="S1413">
        <v>2</v>
      </c>
      <c r="T1413" t="s">
        <v>1162</v>
      </c>
    </row>
    <row r="1414" spans="1:20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>
        <v>1</v>
      </c>
      <c r="G1414" t="s">
        <v>540</v>
      </c>
      <c r="H1414" t="s">
        <v>97</v>
      </c>
      <c r="I1414" t="s">
        <v>26</v>
      </c>
      <c r="J1414" s="10">
        <f>(C1414-VLOOKUP(H1414,Riders!$A$2:$E$7777,4,FALSE))/365</f>
        <v>25.032876712328768</v>
      </c>
      <c r="K1414">
        <v>3</v>
      </c>
      <c r="L1414">
        <v>1</v>
      </c>
      <c r="N1414" s="29" t="str">
        <f t="shared" si="22"/>
        <v/>
      </c>
      <c r="O1414">
        <v>30.3429999999999</v>
      </c>
      <c r="P1414">
        <v>30.553999999999998</v>
      </c>
      <c r="Q1414">
        <v>32.881999999999998</v>
      </c>
      <c r="R1414">
        <v>1.1639999999999999</v>
      </c>
      <c r="S1414">
        <v>1</v>
      </c>
      <c r="T1414" t="s">
        <v>1162</v>
      </c>
    </row>
    <row r="1415" spans="1:20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>
        <v>1</v>
      </c>
      <c r="G1415" t="s">
        <v>540</v>
      </c>
      <c r="H1415" t="s">
        <v>126</v>
      </c>
      <c r="I1415" t="s">
        <v>102</v>
      </c>
      <c r="J1415" s="10">
        <f>(C1415-VLOOKUP(H1415,Riders!$A$2:$E$7777,4,FALSE))/365</f>
        <v>23.6</v>
      </c>
      <c r="K1415">
        <v>4</v>
      </c>
      <c r="L1415">
        <v>2</v>
      </c>
      <c r="M1415" t="s">
        <v>747</v>
      </c>
      <c r="N1415" s="29" t="str">
        <f t="shared" si="22"/>
        <v/>
      </c>
      <c r="O1415">
        <v>29.806999999999999</v>
      </c>
      <c r="P1415">
        <v>29.619999999999902</v>
      </c>
      <c r="Q1415">
        <v>32.097999999999999</v>
      </c>
      <c r="R1415">
        <v>1.2390000000000001</v>
      </c>
      <c r="S1415">
        <v>2</v>
      </c>
      <c r="T1415" t="s">
        <v>1162</v>
      </c>
    </row>
    <row r="1416" spans="1:20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>
        <v>2</v>
      </c>
      <c r="G1416" t="s">
        <v>539</v>
      </c>
      <c r="H1416" t="s">
        <v>90</v>
      </c>
      <c r="I1416" t="s">
        <v>22</v>
      </c>
      <c r="J1416" s="10">
        <f>(C1416-VLOOKUP(H1416,Riders!$A$2:$E$7777,4,FALSE))/365</f>
        <v>25.12876712328767</v>
      </c>
      <c r="K1416">
        <v>1</v>
      </c>
      <c r="L1416">
        <v>1</v>
      </c>
      <c r="M1416">
        <v>10.130000000000001</v>
      </c>
      <c r="N1416" s="29">
        <f t="shared" si="22"/>
        <v>71.076011846001975</v>
      </c>
      <c r="O1416">
        <v>40.015999999999998</v>
      </c>
      <c r="P1416">
        <v>40.036999999999999</v>
      </c>
      <c r="Q1416">
        <v>42.338999999999999</v>
      </c>
      <c r="R1416">
        <v>1.151</v>
      </c>
      <c r="S1416">
        <v>1</v>
      </c>
      <c r="T1416" t="s">
        <v>1162</v>
      </c>
    </row>
    <row r="1417" spans="1:20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>
        <v>2</v>
      </c>
      <c r="G1417" t="s">
        <v>539</v>
      </c>
      <c r="H1417" t="s">
        <v>99</v>
      </c>
      <c r="I1417" t="s">
        <v>100</v>
      </c>
      <c r="J1417" s="10">
        <f>(C1417-VLOOKUP(H1417,Riders!$A$2:$E$7777,4,FALSE))/365</f>
        <v>23.035616438356165</v>
      </c>
      <c r="K1417">
        <v>2</v>
      </c>
      <c r="L1417">
        <v>2</v>
      </c>
      <c r="M1417">
        <v>10.377000000000001</v>
      </c>
      <c r="N1417" s="29">
        <f t="shared" si="22"/>
        <v>69.384215091066778</v>
      </c>
      <c r="O1417">
        <v>26.524999999999999</v>
      </c>
      <c r="P1417">
        <v>26.492000000000001</v>
      </c>
      <c r="Q1417">
        <v>30.782</v>
      </c>
      <c r="R1417">
        <v>2.145</v>
      </c>
      <c r="S1417">
        <v>2</v>
      </c>
      <c r="T1417" t="s">
        <v>1162</v>
      </c>
    </row>
    <row r="1418" spans="1:20">
      <c r="A1418" t="s">
        <v>160</v>
      </c>
      <c r="B1418">
        <v>2022</v>
      </c>
      <c r="C1418" s="9">
        <v>44696</v>
      </c>
      <c r="D1418" t="s">
        <v>64</v>
      </c>
      <c r="E1418" t="s">
        <v>533</v>
      </c>
      <c r="F1418">
        <v>1</v>
      </c>
      <c r="G1418">
        <v>12</v>
      </c>
      <c r="H1418" t="s">
        <v>170</v>
      </c>
      <c r="I1418" t="s">
        <v>40</v>
      </c>
      <c r="J1418" s="10">
        <f>(C1418-VLOOKUP(H1418,Riders!$A$2:$E$7777,4,FALSE))/365</f>
        <v>23.583561643835615</v>
      </c>
      <c r="K1418">
        <v>15</v>
      </c>
      <c r="L1418">
        <v>1</v>
      </c>
      <c r="M1418">
        <v>10.422000000000001</v>
      </c>
      <c r="N1418" s="29">
        <f t="shared" si="22"/>
        <v>69.084628670120892</v>
      </c>
      <c r="O1418">
        <v>16.2759999999999</v>
      </c>
      <c r="P1418">
        <v>18.548999999999999</v>
      </c>
      <c r="Q1418">
        <v>27.817</v>
      </c>
      <c r="R1418">
        <v>4.6340000000000003</v>
      </c>
      <c r="S1418">
        <v>1</v>
      </c>
      <c r="T1418" t="s">
        <v>1162</v>
      </c>
    </row>
    <row r="1419" spans="1:20">
      <c r="A1419" t="s">
        <v>160</v>
      </c>
      <c r="B1419">
        <v>2022</v>
      </c>
      <c r="C1419" s="9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 s="10">
        <f>(C1419-VLOOKUP(H1419,Riders!$A$2:$E$7777,4,FALSE))/365</f>
        <v>32.484931506849314</v>
      </c>
      <c r="K1419">
        <v>28</v>
      </c>
      <c r="L1419">
        <v>2</v>
      </c>
      <c r="M1419">
        <v>10.991</v>
      </c>
      <c r="N1419" s="29">
        <f t="shared" si="22"/>
        <v>65.508143026112279</v>
      </c>
      <c r="O1419">
        <v>9</v>
      </c>
      <c r="P1419">
        <v>6.2619999999999898</v>
      </c>
      <c r="Q1419">
        <v>20.603999999999999</v>
      </c>
      <c r="R1419">
        <v>7.1710000000000003</v>
      </c>
      <c r="S1419">
        <v>1</v>
      </c>
      <c r="T1419" t="s">
        <v>1162</v>
      </c>
    </row>
    <row r="1420" spans="1:20">
      <c r="A1420" t="s">
        <v>160</v>
      </c>
      <c r="B1420">
        <v>2022</v>
      </c>
      <c r="C1420" s="9">
        <v>44696</v>
      </c>
      <c r="D1420" t="s">
        <v>64</v>
      </c>
      <c r="E1420" t="s">
        <v>533</v>
      </c>
      <c r="F1420">
        <v>1</v>
      </c>
      <c r="G1420">
        <v>2</v>
      </c>
      <c r="H1420" t="s">
        <v>132</v>
      </c>
      <c r="I1420" t="s">
        <v>32</v>
      </c>
      <c r="J1420" s="10">
        <f>(C1420-VLOOKUP(H1420,Riders!$A$2:$E$7777,4,FALSE))/365</f>
        <v>22.580821917808219</v>
      </c>
      <c r="K1420">
        <v>10</v>
      </c>
      <c r="L1420">
        <v>1</v>
      </c>
      <c r="M1420">
        <v>10.166</v>
      </c>
      <c r="N1420" s="29">
        <f t="shared" si="22"/>
        <v>70.824316348613024</v>
      </c>
      <c r="O1420">
        <v>22.745000000000001</v>
      </c>
      <c r="P1420">
        <v>23.111000000000001</v>
      </c>
      <c r="Q1420">
        <v>27.309000000000001</v>
      </c>
      <c r="R1420">
        <v>2.0990000000000002</v>
      </c>
      <c r="S1420">
        <v>1</v>
      </c>
      <c r="T1420" t="s">
        <v>1162</v>
      </c>
    </row>
    <row r="1421" spans="1:20">
      <c r="A1421" t="s">
        <v>160</v>
      </c>
      <c r="B1421">
        <v>2022</v>
      </c>
      <c r="C1421" s="9">
        <v>44696</v>
      </c>
      <c r="D1421" t="s">
        <v>64</v>
      </c>
      <c r="E1421" t="s">
        <v>533</v>
      </c>
      <c r="F1421">
        <v>1</v>
      </c>
      <c r="G1421">
        <v>2</v>
      </c>
      <c r="H1421" t="s">
        <v>101</v>
      </c>
      <c r="I1421" t="s">
        <v>102</v>
      </c>
      <c r="J1421" s="10">
        <f>(C1421-VLOOKUP(H1421,Riders!$A$2:$E$7777,4,FALSE))/365</f>
        <v>28.304109589041097</v>
      </c>
      <c r="K1421">
        <v>27</v>
      </c>
      <c r="L1421">
        <v>2</v>
      </c>
      <c r="M1421">
        <v>10.819000000000001</v>
      </c>
      <c r="N1421" s="29">
        <f t="shared" si="22"/>
        <v>66.549588686569919</v>
      </c>
      <c r="O1421">
        <v>9</v>
      </c>
      <c r="P1421">
        <v>7.1629999999999896</v>
      </c>
      <c r="Q1421">
        <v>20.184999999999999</v>
      </c>
      <c r="R1421">
        <v>6.5110000000000001</v>
      </c>
      <c r="S1421">
        <v>2</v>
      </c>
      <c r="T1421" t="s">
        <v>1162</v>
      </c>
    </row>
    <row r="1422" spans="1:20">
      <c r="A1422" t="s">
        <v>160</v>
      </c>
      <c r="B1422">
        <v>2022</v>
      </c>
      <c r="C1422" s="9">
        <v>44696</v>
      </c>
      <c r="D1422" t="s">
        <v>64</v>
      </c>
      <c r="E1422" t="s">
        <v>533</v>
      </c>
      <c r="F1422">
        <v>1</v>
      </c>
      <c r="G1422">
        <v>3</v>
      </c>
      <c r="H1422" t="s">
        <v>45</v>
      </c>
      <c r="I1422" t="s">
        <v>32</v>
      </c>
      <c r="J1422" s="10">
        <f>(C1422-VLOOKUP(H1422,Riders!$A$2:$E$7777,4,FALSE))/365</f>
        <v>25.460273972602739</v>
      </c>
      <c r="K1422">
        <v>11</v>
      </c>
      <c r="L1422">
        <v>1</v>
      </c>
      <c r="M1422">
        <v>10.659000000000001</v>
      </c>
      <c r="N1422" s="29">
        <f t="shared" si="22"/>
        <v>67.548550520686746</v>
      </c>
      <c r="O1422">
        <v>11.680999999999999</v>
      </c>
      <c r="P1422">
        <v>15.236000000000001</v>
      </c>
      <c r="Q1422">
        <v>25.064</v>
      </c>
      <c r="R1422">
        <v>4.9139999999999997</v>
      </c>
      <c r="S1422">
        <v>1</v>
      </c>
      <c r="T1422" t="s">
        <v>1162</v>
      </c>
    </row>
    <row r="1423" spans="1:20">
      <c r="A1423" t="s">
        <v>160</v>
      </c>
      <c r="B1423">
        <v>2022</v>
      </c>
      <c r="C1423" s="9">
        <v>44696</v>
      </c>
      <c r="D1423" t="s">
        <v>64</v>
      </c>
      <c r="E1423" t="s">
        <v>533</v>
      </c>
      <c r="F1423">
        <v>1</v>
      </c>
      <c r="G1423">
        <v>3</v>
      </c>
      <c r="H1423" t="s">
        <v>172</v>
      </c>
      <c r="I1423" t="s">
        <v>35</v>
      </c>
      <c r="J1423" s="10">
        <f>(C1423-VLOOKUP(H1423,Riders!$A$2:$E$7777,4,FALSE))/365</f>
        <v>32.016438356164386</v>
      </c>
      <c r="K1423">
        <v>26</v>
      </c>
      <c r="L1423">
        <v>2</v>
      </c>
      <c r="M1423">
        <v>10.85</v>
      </c>
      <c r="N1423" s="29">
        <f t="shared" si="22"/>
        <v>66.359447004608299</v>
      </c>
      <c r="O1423">
        <v>11.36</v>
      </c>
      <c r="P1423">
        <v>10.4759999999999</v>
      </c>
      <c r="Q1423">
        <v>18.943999999999999</v>
      </c>
      <c r="R1423">
        <v>4.234</v>
      </c>
      <c r="S1423">
        <v>2</v>
      </c>
      <c r="T1423" t="s">
        <v>1162</v>
      </c>
    </row>
    <row r="1424" spans="1:20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1</v>
      </c>
      <c r="G1424">
        <v>4</v>
      </c>
      <c r="H1424" t="s">
        <v>123</v>
      </c>
      <c r="I1424" t="s">
        <v>73</v>
      </c>
      <c r="J1424" s="10">
        <f>(C1424-VLOOKUP(H1424,Riders!$A$2:$E$7777,4,FALSE))/365</f>
        <v>25.263013698630136</v>
      </c>
      <c r="K1424">
        <v>12</v>
      </c>
      <c r="L1424">
        <v>1</v>
      </c>
      <c r="M1424">
        <v>10.317</v>
      </c>
      <c r="N1424" s="29">
        <f t="shared" si="22"/>
        <v>69.787728990985755</v>
      </c>
      <c r="O1424">
        <v>24.253999999999898</v>
      </c>
      <c r="P1424">
        <v>24.736999999999998</v>
      </c>
      <c r="Q1424">
        <v>29.969000000000001</v>
      </c>
      <c r="R1424">
        <v>2.6160000000000001</v>
      </c>
      <c r="S1424">
        <v>1</v>
      </c>
      <c r="T1424" t="s">
        <v>1162</v>
      </c>
    </row>
    <row r="1425" spans="1:20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1</v>
      </c>
      <c r="G1425">
        <v>4</v>
      </c>
      <c r="H1425" t="s">
        <v>736</v>
      </c>
      <c r="I1425" t="s">
        <v>40</v>
      </c>
      <c r="J1425" s="10">
        <f>(C1425-VLOOKUP(H1425,Riders!$A$2:$E$7777,4,FALSE))/365</f>
        <v>28.80821917808219</v>
      </c>
      <c r="K1425">
        <v>25</v>
      </c>
      <c r="L1425">
        <v>2</v>
      </c>
      <c r="M1425">
        <v>10.456</v>
      </c>
      <c r="N1425" s="29">
        <f t="shared" si="22"/>
        <v>68.859984697781186</v>
      </c>
      <c r="O1425">
        <v>9</v>
      </c>
      <c r="P1425">
        <v>7.6630000000000003</v>
      </c>
      <c r="Q1425">
        <v>21.170999999999999</v>
      </c>
      <c r="R1425">
        <v>6.7539999999999996</v>
      </c>
      <c r="S1425">
        <v>2</v>
      </c>
      <c r="T1425" t="s">
        <v>1162</v>
      </c>
    </row>
    <row r="1426" spans="1:20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1</v>
      </c>
      <c r="G1426">
        <v>5</v>
      </c>
      <c r="H1426" t="s">
        <v>293</v>
      </c>
      <c r="I1426" t="s">
        <v>226</v>
      </c>
      <c r="J1426" s="10">
        <f>(C1426-VLOOKUP(H1426,Riders!$A$2:$E$7777,4,FALSE))/365</f>
        <v>24.438356164383563</v>
      </c>
      <c r="K1426">
        <v>6</v>
      </c>
      <c r="L1426">
        <v>1</v>
      </c>
      <c r="M1426">
        <v>10.256</v>
      </c>
      <c r="N1426" s="29">
        <f t="shared" si="22"/>
        <v>70.20280811232449</v>
      </c>
      <c r="O1426">
        <v>13.772</v>
      </c>
      <c r="P1426">
        <v>15.747999999999999</v>
      </c>
      <c r="Q1426">
        <v>24.745999999999999</v>
      </c>
      <c r="R1426">
        <v>4.4989999999999997</v>
      </c>
      <c r="S1426">
        <v>1</v>
      </c>
      <c r="T1426" t="s">
        <v>1162</v>
      </c>
    </row>
    <row r="1427" spans="1:20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1</v>
      </c>
      <c r="G1427">
        <v>5</v>
      </c>
      <c r="H1427" t="s">
        <v>34</v>
      </c>
      <c r="I1427" t="s">
        <v>35</v>
      </c>
      <c r="J1427" s="10">
        <f>(C1427-VLOOKUP(H1427,Riders!$A$2:$E$7777,4,FALSE))/365</f>
        <v>23.980821917808218</v>
      </c>
      <c r="K1427">
        <v>24</v>
      </c>
      <c r="L1427">
        <v>2</v>
      </c>
      <c r="M1427">
        <v>10.449</v>
      </c>
      <c r="N1427" s="29">
        <f t="shared" si="22"/>
        <v>68.906115417743322</v>
      </c>
      <c r="O1427">
        <v>6.2409999999999997</v>
      </c>
      <c r="P1427">
        <v>5.4450000000000003</v>
      </c>
      <c r="Q1427">
        <v>16.535</v>
      </c>
      <c r="R1427">
        <v>5.5449999999999999</v>
      </c>
      <c r="S1427">
        <v>2</v>
      </c>
      <c r="T1427" t="s">
        <v>1162</v>
      </c>
    </row>
    <row r="1428" spans="1:20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1</v>
      </c>
      <c r="G1428">
        <v>6</v>
      </c>
      <c r="H1428" t="s">
        <v>21</v>
      </c>
      <c r="I1428" t="s">
        <v>22</v>
      </c>
      <c r="J1428" s="10">
        <f>(C1428-VLOOKUP(H1428,Riders!$A$2:$E$7777,4,FALSE))/365</f>
        <v>29.183561643835617</v>
      </c>
      <c r="K1428">
        <v>2</v>
      </c>
      <c r="L1428">
        <v>1</v>
      </c>
      <c r="M1428">
        <v>10.023999999999999</v>
      </c>
      <c r="N1428" s="29">
        <f t="shared" si="22"/>
        <v>71.827613727055081</v>
      </c>
      <c r="O1428">
        <v>35.968000000000004</v>
      </c>
      <c r="P1428">
        <v>35.971999999999902</v>
      </c>
      <c r="Q1428">
        <v>38.113999999999997</v>
      </c>
      <c r="R1428">
        <v>1.071</v>
      </c>
      <c r="S1428">
        <v>1</v>
      </c>
      <c r="T1428" t="s">
        <v>1162</v>
      </c>
    </row>
    <row r="1429" spans="1:20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1</v>
      </c>
      <c r="G1429">
        <v>6</v>
      </c>
      <c r="H1429" t="s">
        <v>48</v>
      </c>
      <c r="I1429" t="s">
        <v>42</v>
      </c>
      <c r="J1429" s="10">
        <f>(C1429-VLOOKUP(H1429,Riders!$A$2:$E$7777,4,FALSE))/365</f>
        <v>27.838356164383562</v>
      </c>
      <c r="K1429">
        <v>23</v>
      </c>
      <c r="L1429">
        <v>2</v>
      </c>
      <c r="M1429">
        <v>10.353999999999999</v>
      </c>
      <c r="N1429" s="29">
        <f t="shared" si="22"/>
        <v>69.538342669499713</v>
      </c>
      <c r="O1429">
        <v>19.064</v>
      </c>
      <c r="P1429">
        <v>19.053000000000001</v>
      </c>
      <c r="Q1429">
        <v>23.899000000000001</v>
      </c>
      <c r="R1429">
        <v>2.423</v>
      </c>
      <c r="S1429">
        <v>2</v>
      </c>
      <c r="T1429" t="s">
        <v>1162</v>
      </c>
    </row>
    <row r="1430" spans="1:20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1</v>
      </c>
      <c r="G1430">
        <v>7</v>
      </c>
      <c r="H1430" t="s">
        <v>105</v>
      </c>
      <c r="I1430" t="s">
        <v>166</v>
      </c>
      <c r="J1430" s="10">
        <f>(C1430-VLOOKUP(H1430,Riders!$A$2:$E$7777,4,FALSE))/365</f>
        <v>29.427397260273974</v>
      </c>
      <c r="K1430">
        <v>7</v>
      </c>
      <c r="L1430">
        <v>1</v>
      </c>
      <c r="M1430">
        <v>10.313000000000001</v>
      </c>
      <c r="N1430" s="29">
        <f t="shared" si="22"/>
        <v>69.814796858334134</v>
      </c>
      <c r="O1430">
        <v>12.282999999999999</v>
      </c>
      <c r="P1430">
        <v>16.295000000000002</v>
      </c>
      <c r="Q1430">
        <v>25.367000000000001</v>
      </c>
      <c r="R1430">
        <v>4.5359999999999996</v>
      </c>
      <c r="S1430">
        <v>2</v>
      </c>
      <c r="T1430" t="s">
        <v>1162</v>
      </c>
    </row>
    <row r="1431" spans="1:20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1</v>
      </c>
      <c r="G1431">
        <v>7</v>
      </c>
      <c r="H1431" t="s">
        <v>171</v>
      </c>
      <c r="I1431" t="s">
        <v>44</v>
      </c>
      <c r="J1431" s="10">
        <f>(C1431-VLOOKUP(H1431,Riders!$A$2:$E$7777,4,FALSE))/365</f>
        <v>22.723287671232878</v>
      </c>
      <c r="K1431">
        <v>22</v>
      </c>
      <c r="L1431">
        <v>2</v>
      </c>
      <c r="M1431">
        <v>10.324999999999999</v>
      </c>
      <c r="N1431" s="29">
        <f t="shared" si="22"/>
        <v>69.733656174334143</v>
      </c>
      <c r="O1431">
        <v>15.4489999999999</v>
      </c>
      <c r="P1431">
        <v>14.494</v>
      </c>
      <c r="Q1431">
        <v>21.56</v>
      </c>
      <c r="R1431">
        <v>3.5329999999999999</v>
      </c>
      <c r="S1431">
        <v>1</v>
      </c>
      <c r="T1431" t="s">
        <v>1162</v>
      </c>
    </row>
    <row r="1432" spans="1:20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1</v>
      </c>
      <c r="G1432">
        <v>8</v>
      </c>
      <c r="H1432" t="s">
        <v>29</v>
      </c>
      <c r="I1432" t="s">
        <v>30</v>
      </c>
      <c r="J1432" s="10">
        <f>(C1432-VLOOKUP(H1432,Riders!$A$2:$E$7777,4,FALSE))/365</f>
        <v>26.224657534246575</v>
      </c>
      <c r="K1432">
        <v>8</v>
      </c>
      <c r="L1432">
        <v>1</v>
      </c>
      <c r="M1432">
        <v>10.042</v>
      </c>
      <c r="N1432" s="29">
        <f t="shared" si="22"/>
        <v>71.698864767974513</v>
      </c>
      <c r="O1432">
        <v>13.218999999999999</v>
      </c>
      <c r="P1432">
        <v>15.291</v>
      </c>
      <c r="Q1432">
        <v>24.539000000000001</v>
      </c>
      <c r="R1432">
        <v>4.6239999999999997</v>
      </c>
      <c r="S1432">
        <v>1</v>
      </c>
      <c r="T1432" t="s">
        <v>1162</v>
      </c>
    </row>
    <row r="1433" spans="1:20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1</v>
      </c>
      <c r="G1433">
        <v>8</v>
      </c>
      <c r="H1433" t="s">
        <v>96</v>
      </c>
      <c r="I1433" t="s">
        <v>166</v>
      </c>
      <c r="J1433" s="10">
        <f>(C1433-VLOOKUP(H1433,Riders!$A$2:$E$7777,4,FALSE))/365</f>
        <v>28.378082191780823</v>
      </c>
      <c r="K1433">
        <v>21</v>
      </c>
      <c r="L1433">
        <v>2</v>
      </c>
      <c r="M1433">
        <v>10.047000000000001</v>
      </c>
      <c r="N1433" s="29">
        <f t="shared" si="22"/>
        <v>71.663183039713346</v>
      </c>
      <c r="O1433">
        <v>5.2439999999999998</v>
      </c>
      <c r="P1433">
        <v>4.3529999999999998</v>
      </c>
      <c r="Q1433">
        <v>16.164999999999999</v>
      </c>
      <c r="R1433">
        <v>5.9059999999999997</v>
      </c>
      <c r="S1433">
        <v>2</v>
      </c>
      <c r="T1433" t="s">
        <v>1162</v>
      </c>
    </row>
    <row r="1434" spans="1:20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1</v>
      </c>
      <c r="G1434">
        <v>9</v>
      </c>
      <c r="H1434" t="s">
        <v>670</v>
      </c>
      <c r="I1434" t="s">
        <v>37</v>
      </c>
      <c r="J1434" s="10">
        <f>(C1434-VLOOKUP(H1434,Riders!$A$2:$E$7777,4,FALSE))/365</f>
        <v>24.18082191780822</v>
      </c>
      <c r="K1434">
        <v>13</v>
      </c>
      <c r="L1434">
        <v>1</v>
      </c>
      <c r="M1434">
        <v>10.14</v>
      </c>
      <c r="N1434" s="29">
        <f t="shared" si="22"/>
        <v>71.005917159763314</v>
      </c>
      <c r="O1434">
        <v>9</v>
      </c>
      <c r="P1434">
        <v>13.198</v>
      </c>
      <c r="Q1434">
        <v>27.538</v>
      </c>
      <c r="R1434">
        <v>7.17</v>
      </c>
      <c r="S1434">
        <v>1</v>
      </c>
      <c r="T1434" t="s">
        <v>1162</v>
      </c>
    </row>
    <row r="1435" spans="1:20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1</v>
      </c>
      <c r="G1435">
        <v>9</v>
      </c>
      <c r="H1435" t="s">
        <v>103</v>
      </c>
      <c r="I1435" t="s">
        <v>37</v>
      </c>
      <c r="J1435" s="10">
        <f>(C1435-VLOOKUP(H1435,Riders!$A$2:$E$7777,4,FALSE))/365</f>
        <v>23.372602739726027</v>
      </c>
      <c r="K1435">
        <v>20</v>
      </c>
      <c r="L1435">
        <v>2</v>
      </c>
      <c r="M1435">
        <v>10.329000000000001</v>
      </c>
      <c r="N1435" s="29">
        <f t="shared" si="22"/>
        <v>69.706651176299729</v>
      </c>
      <c r="O1435">
        <v>8.1850000000000005</v>
      </c>
      <c r="P1435">
        <v>7.8349999999999902</v>
      </c>
      <c r="Q1435">
        <v>15.712999999999999</v>
      </c>
      <c r="R1435">
        <v>3.9390000000000001</v>
      </c>
      <c r="S1435">
        <v>2</v>
      </c>
      <c r="T1435" t="s">
        <v>1162</v>
      </c>
    </row>
    <row r="1436" spans="1:20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1</v>
      </c>
      <c r="G1436">
        <v>10</v>
      </c>
      <c r="H1436" t="s">
        <v>130</v>
      </c>
      <c r="I1436" t="s">
        <v>111</v>
      </c>
      <c r="J1436" s="10">
        <f>(C1436-VLOOKUP(H1436,Riders!$A$2:$E$7777,4,FALSE))/365</f>
        <v>22.854794520547944</v>
      </c>
      <c r="K1436">
        <v>16</v>
      </c>
      <c r="L1436">
        <v>1</v>
      </c>
      <c r="M1436">
        <v>10.427</v>
      </c>
      <c r="N1436" s="29">
        <f t="shared" si="22"/>
        <v>69.051500911096198</v>
      </c>
      <c r="O1436">
        <v>13.965999999999999</v>
      </c>
      <c r="P1436">
        <v>18.710999999999999</v>
      </c>
      <c r="Q1436">
        <v>27.338999999999999</v>
      </c>
      <c r="R1436">
        <v>4.3140000000000001</v>
      </c>
      <c r="S1436">
        <v>2</v>
      </c>
      <c r="T1436" t="s">
        <v>1162</v>
      </c>
    </row>
    <row r="1437" spans="1:20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1</v>
      </c>
      <c r="G1437">
        <v>10</v>
      </c>
      <c r="H1437" t="s">
        <v>141</v>
      </c>
      <c r="I1437" t="s">
        <v>93</v>
      </c>
      <c r="J1437" s="10">
        <f>(C1437-VLOOKUP(H1437,Riders!$A$2:$E$7777,4,FALSE))/365</f>
        <v>27.117808219178084</v>
      </c>
      <c r="K1437">
        <v>17</v>
      </c>
      <c r="L1437">
        <v>2</v>
      </c>
      <c r="M1437">
        <v>10.44</v>
      </c>
      <c r="N1437" s="29">
        <f t="shared" si="22"/>
        <v>68.965517241379317</v>
      </c>
      <c r="O1437">
        <v>22.018000000000001</v>
      </c>
      <c r="P1437">
        <v>21.664999999999999</v>
      </c>
      <c r="Q1437">
        <v>25.271000000000001</v>
      </c>
      <c r="R1437">
        <v>1.8029999999999999</v>
      </c>
      <c r="S1437">
        <v>1</v>
      </c>
      <c r="T1437" t="s">
        <v>1162</v>
      </c>
    </row>
    <row r="1438" spans="1:20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1</v>
      </c>
      <c r="G1438">
        <v>11</v>
      </c>
      <c r="H1438" t="s">
        <v>98</v>
      </c>
      <c r="I1438" t="s">
        <v>42</v>
      </c>
      <c r="J1438" s="10">
        <f>(C1438-VLOOKUP(H1438,Riders!$A$2:$E$7777,4,FALSE))/365</f>
        <v>23.561643835616437</v>
      </c>
      <c r="K1438">
        <v>14</v>
      </c>
      <c r="L1438">
        <v>1</v>
      </c>
      <c r="M1438">
        <v>10.336</v>
      </c>
      <c r="N1438" s="29">
        <f t="shared" si="22"/>
        <v>69.659442724458202</v>
      </c>
      <c r="O1438">
        <v>24.588000000000001</v>
      </c>
      <c r="P1438">
        <v>24.687000000000001</v>
      </c>
      <c r="Q1438">
        <v>27.721</v>
      </c>
      <c r="R1438">
        <v>1.5169999999999999</v>
      </c>
      <c r="S1438">
        <v>1</v>
      </c>
      <c r="T1438" t="s">
        <v>1162</v>
      </c>
    </row>
    <row r="1439" spans="1:20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1</v>
      </c>
      <c r="G1439">
        <v>11</v>
      </c>
      <c r="H1439" t="s">
        <v>535</v>
      </c>
      <c r="I1439" t="s">
        <v>226</v>
      </c>
      <c r="J1439" s="10">
        <f>(C1439-VLOOKUP(H1439,Riders!$A$2:$E$7777,4,FALSE))/365</f>
        <v>21.167123287671235</v>
      </c>
      <c r="K1439">
        <v>19</v>
      </c>
      <c r="L1439">
        <v>2</v>
      </c>
      <c r="M1439">
        <v>10.412000000000001</v>
      </c>
      <c r="N1439" s="29">
        <f t="shared" si="22"/>
        <v>69.150979638878212</v>
      </c>
      <c r="O1439">
        <v>6.359</v>
      </c>
      <c r="P1439">
        <v>6.2669999999999897</v>
      </c>
      <c r="Q1439">
        <v>17.459</v>
      </c>
      <c r="R1439">
        <v>5.5960000000000001</v>
      </c>
      <c r="S1439">
        <v>2</v>
      </c>
      <c r="T1439" t="s">
        <v>1162</v>
      </c>
    </row>
    <row r="1440" spans="1:20">
      <c r="A1440" t="s">
        <v>160</v>
      </c>
      <c r="B1440">
        <v>2022</v>
      </c>
      <c r="C1440" s="9">
        <v>44696</v>
      </c>
      <c r="D1440" t="s">
        <v>64</v>
      </c>
      <c r="E1440" t="s">
        <v>536</v>
      </c>
      <c r="F1440">
        <v>1</v>
      </c>
      <c r="G1440">
        <v>1</v>
      </c>
      <c r="H1440" t="s">
        <v>170</v>
      </c>
      <c r="I1440" t="s">
        <v>40</v>
      </c>
      <c r="J1440" s="10">
        <f>(C1440-VLOOKUP(H1440,Riders!$A$2:$E$7777,4,FALSE))/365</f>
        <v>23.583561643835615</v>
      </c>
      <c r="K1440">
        <v>15</v>
      </c>
      <c r="L1440">
        <v>2</v>
      </c>
      <c r="M1440">
        <v>12.221</v>
      </c>
      <c r="N1440" s="29">
        <f t="shared" si="22"/>
        <v>58.914982407331642</v>
      </c>
      <c r="O1440">
        <v>18.548999999999999</v>
      </c>
      <c r="P1440">
        <v>17.809999999999999</v>
      </c>
      <c r="Q1440">
        <v>26.094000000000001</v>
      </c>
      <c r="R1440">
        <v>4.1420000000000003</v>
      </c>
      <c r="S1440">
        <v>2</v>
      </c>
      <c r="T1440" t="s">
        <v>1162</v>
      </c>
    </row>
    <row r="1441" spans="1:20">
      <c r="A1441" t="s">
        <v>18</v>
      </c>
      <c r="B1441">
        <v>2022</v>
      </c>
      <c r="C1441" s="9">
        <v>44849</v>
      </c>
      <c r="D1441" t="s">
        <v>19</v>
      </c>
      <c r="E1441" t="s">
        <v>533</v>
      </c>
      <c r="F1441">
        <v>1</v>
      </c>
      <c r="G1441">
        <v>10</v>
      </c>
      <c r="H1441" t="s">
        <v>170</v>
      </c>
      <c r="I1441" t="s">
        <v>40</v>
      </c>
      <c r="J1441" s="10">
        <f>(C1441-VLOOKUP(H1441,Riders!$A$2:$E$7777,4,FALSE))/365</f>
        <v>24.002739726027396</v>
      </c>
      <c r="K1441">
        <v>15</v>
      </c>
      <c r="L1441">
        <v>1</v>
      </c>
      <c r="M1441">
        <v>10.231999999999999</v>
      </c>
      <c r="N1441" s="29">
        <f t="shared" si="22"/>
        <v>70.36747458952307</v>
      </c>
      <c r="O1441">
        <v>17.809999999999999</v>
      </c>
      <c r="P1441">
        <v>19.585000000000001</v>
      </c>
      <c r="Q1441">
        <v>27.359000000000002</v>
      </c>
      <c r="R1441">
        <v>3.887</v>
      </c>
      <c r="S1441">
        <v>1</v>
      </c>
      <c r="T1441" t="s">
        <v>1162</v>
      </c>
    </row>
    <row r="1442" spans="1:20">
      <c r="A1442" t="s">
        <v>160</v>
      </c>
      <c r="B1442">
        <v>2022</v>
      </c>
      <c r="C1442" s="9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 s="10">
        <f>(C1442-VLOOKUP(H1442,Riders!$A$2:$E$7777,4,FALSE))/365</f>
        <v>23.093150684931508</v>
      </c>
      <c r="K1442">
        <v>1</v>
      </c>
      <c r="L1442">
        <v>1</v>
      </c>
      <c r="M1442">
        <v>10.494</v>
      </c>
      <c r="N1442" s="29">
        <f t="shared" si="22"/>
        <v>68.610634648370493</v>
      </c>
      <c r="O1442">
        <v>26.492000000000001</v>
      </c>
      <c r="P1442">
        <v>26.952000000000002</v>
      </c>
      <c r="Q1442">
        <v>31.152000000000001</v>
      </c>
      <c r="R1442">
        <v>2.1</v>
      </c>
      <c r="S1442">
        <v>1</v>
      </c>
      <c r="T1442" t="s">
        <v>1162</v>
      </c>
    </row>
    <row r="1443" spans="1:20">
      <c r="A1443" t="s">
        <v>18</v>
      </c>
      <c r="B1443">
        <v>2022</v>
      </c>
      <c r="C1443" s="9">
        <v>44849</v>
      </c>
      <c r="D1443" t="s">
        <v>19</v>
      </c>
      <c r="E1443" t="s">
        <v>536</v>
      </c>
      <c r="F1443">
        <v>1</v>
      </c>
      <c r="G1443">
        <v>3</v>
      </c>
      <c r="H1443" t="s">
        <v>170</v>
      </c>
      <c r="I1443" t="s">
        <v>40</v>
      </c>
      <c r="J1443" s="10">
        <f>(C1443-VLOOKUP(H1443,Riders!$A$2:$E$7777,4,FALSE))/365</f>
        <v>24.002739726027396</v>
      </c>
      <c r="K1443">
        <v>15</v>
      </c>
      <c r="L1443">
        <v>2</v>
      </c>
      <c r="M1443">
        <v>10.055999999999999</v>
      </c>
      <c r="N1443" s="29">
        <f t="shared" si="22"/>
        <v>71.599045346062056</v>
      </c>
      <c r="O1443">
        <v>19.585000000000001</v>
      </c>
      <c r="P1443">
        <v>19.460999999999999</v>
      </c>
      <c r="Q1443">
        <v>26.849</v>
      </c>
      <c r="R1443">
        <v>3.694</v>
      </c>
      <c r="S1443">
        <v>2</v>
      </c>
      <c r="T1443" t="s">
        <v>1162</v>
      </c>
    </row>
    <row r="1444" spans="1:20">
      <c r="A1444" t="s">
        <v>160</v>
      </c>
      <c r="B1444">
        <v>2022</v>
      </c>
      <c r="C1444" s="9">
        <v>44696</v>
      </c>
      <c r="D1444" t="s">
        <v>64</v>
      </c>
      <c r="E1444" t="s">
        <v>536</v>
      </c>
      <c r="F1444">
        <v>1</v>
      </c>
      <c r="G1444">
        <v>2</v>
      </c>
      <c r="H1444" t="s">
        <v>104</v>
      </c>
      <c r="I1444" t="s">
        <v>100</v>
      </c>
      <c r="J1444" s="10">
        <f>(C1444-VLOOKUP(H1444,Riders!$A$2:$E$7777,4,FALSE))/365</f>
        <v>29.742465753424657</v>
      </c>
      <c r="K1444">
        <v>5</v>
      </c>
      <c r="L1444">
        <v>1</v>
      </c>
      <c r="M1444">
        <v>9.9939999999999998</v>
      </c>
      <c r="N1444" s="29">
        <f t="shared" si="22"/>
        <v>72.043225935561338</v>
      </c>
      <c r="O1444">
        <v>33.893999999999998</v>
      </c>
      <c r="P1444">
        <v>33.965000000000003</v>
      </c>
      <c r="Q1444">
        <v>36.715000000000003</v>
      </c>
      <c r="R1444">
        <v>1.375</v>
      </c>
      <c r="S1444">
        <v>1</v>
      </c>
      <c r="T1444" t="s">
        <v>1162</v>
      </c>
    </row>
    <row r="1445" spans="1:20">
      <c r="A1445" t="s">
        <v>160</v>
      </c>
      <c r="B1445">
        <v>2022</v>
      </c>
      <c r="C1445" s="9">
        <v>44696</v>
      </c>
      <c r="D1445" t="s">
        <v>64</v>
      </c>
      <c r="E1445" t="s">
        <v>536</v>
      </c>
      <c r="F1445">
        <v>1</v>
      </c>
      <c r="G1445">
        <v>2</v>
      </c>
      <c r="H1445" t="s">
        <v>98</v>
      </c>
      <c r="I1445" t="s">
        <v>42</v>
      </c>
      <c r="J1445" s="10">
        <f>(C1445-VLOOKUP(H1445,Riders!$A$2:$E$7777,4,FALSE))/365</f>
        <v>23.561643835616437</v>
      </c>
      <c r="K1445">
        <v>14</v>
      </c>
      <c r="L1445">
        <v>2</v>
      </c>
      <c r="M1445">
        <v>10.188000000000001</v>
      </c>
      <c r="N1445" s="29">
        <f t="shared" si="22"/>
        <v>70.671378091872782</v>
      </c>
      <c r="O1445">
        <v>24.687000000000001</v>
      </c>
      <c r="P1445">
        <v>24.638000000000002</v>
      </c>
      <c r="Q1445">
        <v>27.652000000000001</v>
      </c>
      <c r="R1445">
        <v>1.5069999999999999</v>
      </c>
      <c r="S1445">
        <v>2</v>
      </c>
      <c r="T1445" t="s">
        <v>1162</v>
      </c>
    </row>
    <row r="1446" spans="1:20">
      <c r="A1446" t="s">
        <v>160</v>
      </c>
      <c r="B1446">
        <v>2022</v>
      </c>
      <c r="C1446" s="9">
        <v>44696</v>
      </c>
      <c r="D1446" t="s">
        <v>64</v>
      </c>
      <c r="E1446" t="s">
        <v>536</v>
      </c>
      <c r="F1446">
        <v>1</v>
      </c>
      <c r="G1446">
        <v>3</v>
      </c>
      <c r="H1446" t="s">
        <v>200</v>
      </c>
      <c r="I1446" t="s">
        <v>44</v>
      </c>
      <c r="J1446" s="10">
        <f>(C1446-VLOOKUP(H1446,Riders!$A$2:$E$7777,4,FALSE))/365</f>
        <v>26.838356164383562</v>
      </c>
      <c r="K1446">
        <v>4</v>
      </c>
      <c r="L1446">
        <v>1</v>
      </c>
      <c r="M1446">
        <v>10.147</v>
      </c>
      <c r="N1446" s="29">
        <f t="shared" si="22"/>
        <v>70.956933083670052</v>
      </c>
      <c r="O1446">
        <v>32.206000000000003</v>
      </c>
      <c r="P1446">
        <v>32.259</v>
      </c>
      <c r="Q1446">
        <v>34.313000000000002</v>
      </c>
      <c r="R1446">
        <v>1.0269999999999999</v>
      </c>
      <c r="S1446">
        <v>1</v>
      </c>
      <c r="T1446" t="s">
        <v>1162</v>
      </c>
    </row>
    <row r="1447" spans="1:20">
      <c r="A1447" t="s">
        <v>160</v>
      </c>
      <c r="B1447">
        <v>2022</v>
      </c>
      <c r="C1447" s="9">
        <v>44696</v>
      </c>
      <c r="D1447" t="s">
        <v>64</v>
      </c>
      <c r="E1447" t="s">
        <v>536</v>
      </c>
      <c r="F1447">
        <v>1</v>
      </c>
      <c r="G1447">
        <v>3</v>
      </c>
      <c r="H1447" t="s">
        <v>130</v>
      </c>
      <c r="I1447" t="s">
        <v>111</v>
      </c>
      <c r="J1447" s="10">
        <f>(C1447-VLOOKUP(H1447,Riders!$A$2:$E$7777,4,FALSE))/365</f>
        <v>22.854794520547944</v>
      </c>
      <c r="K1447">
        <v>16</v>
      </c>
      <c r="L1447">
        <v>2</v>
      </c>
      <c r="M1447">
        <v>10.196</v>
      </c>
      <c r="N1447" s="29">
        <f t="shared" si="22"/>
        <v>70.615927814829348</v>
      </c>
      <c r="O1447">
        <v>18.710999999999999</v>
      </c>
      <c r="P1447">
        <v>18.463999999999999</v>
      </c>
      <c r="Q1447">
        <v>26.452000000000002</v>
      </c>
      <c r="R1447">
        <v>3.9940000000000002</v>
      </c>
      <c r="S1447">
        <v>2</v>
      </c>
      <c r="T1447" t="s">
        <v>1162</v>
      </c>
    </row>
    <row r="1448" spans="1:20">
      <c r="A1448" t="s">
        <v>160</v>
      </c>
      <c r="B1448">
        <v>2022</v>
      </c>
      <c r="C1448" s="9">
        <v>44696</v>
      </c>
      <c r="D1448" t="s">
        <v>64</v>
      </c>
      <c r="E1448" t="s">
        <v>536</v>
      </c>
      <c r="F1448">
        <v>1</v>
      </c>
      <c r="G1448">
        <v>4</v>
      </c>
      <c r="H1448" t="s">
        <v>110</v>
      </c>
      <c r="I1448" t="s">
        <v>73</v>
      </c>
      <c r="J1448" s="10">
        <f>(C1448-VLOOKUP(H1448,Riders!$A$2:$E$7777,4,FALSE))/365</f>
        <v>25.076712328767123</v>
      </c>
      <c r="K1448">
        <v>3</v>
      </c>
      <c r="L1448">
        <v>1</v>
      </c>
      <c r="M1448">
        <v>10.172000000000001</v>
      </c>
      <c r="N1448" s="29">
        <f t="shared" si="22"/>
        <v>70.782540306724343</v>
      </c>
      <c r="O1448">
        <v>31.864000000000001</v>
      </c>
      <c r="P1448">
        <v>31.962</v>
      </c>
      <c r="Q1448">
        <v>34.74</v>
      </c>
      <c r="R1448">
        <v>1.389</v>
      </c>
      <c r="S1448">
        <v>1</v>
      </c>
      <c r="T1448" t="s">
        <v>1162</v>
      </c>
    </row>
    <row r="1449" spans="1:20">
      <c r="A1449" t="s">
        <v>160</v>
      </c>
      <c r="B1449">
        <v>2022</v>
      </c>
      <c r="C1449" s="9">
        <v>44696</v>
      </c>
      <c r="D1449" t="s">
        <v>64</v>
      </c>
      <c r="E1449" t="s">
        <v>536</v>
      </c>
      <c r="F1449">
        <v>1</v>
      </c>
      <c r="G1449">
        <v>4</v>
      </c>
      <c r="H1449" t="s">
        <v>670</v>
      </c>
      <c r="I1449" t="s">
        <v>37</v>
      </c>
      <c r="J1449" s="10">
        <f>(C1449-VLOOKUP(H1449,Riders!$A$2:$E$7777,4,FALSE))/365</f>
        <v>24.18082191780822</v>
      </c>
      <c r="K1449">
        <v>13</v>
      </c>
      <c r="L1449">
        <v>2</v>
      </c>
      <c r="M1449">
        <v>10.215</v>
      </c>
      <c r="N1449" s="29">
        <f t="shared" si="22"/>
        <v>70.484581497797365</v>
      </c>
      <c r="O1449">
        <v>13.198</v>
      </c>
      <c r="P1449">
        <v>12.982999999999899</v>
      </c>
      <c r="Q1449">
        <v>25.228999999999999</v>
      </c>
      <c r="R1449">
        <v>6.1230000000000002</v>
      </c>
      <c r="S1449">
        <v>2</v>
      </c>
      <c r="T1449" t="s">
        <v>1162</v>
      </c>
    </row>
    <row r="1450" spans="1:20">
      <c r="A1450" t="s">
        <v>160</v>
      </c>
      <c r="B1450">
        <v>2022</v>
      </c>
      <c r="C1450" s="9">
        <v>44696</v>
      </c>
      <c r="D1450" t="s">
        <v>64</v>
      </c>
      <c r="E1450" t="s">
        <v>536</v>
      </c>
      <c r="F1450">
        <v>1</v>
      </c>
      <c r="G1450">
        <v>5</v>
      </c>
      <c r="H1450" t="s">
        <v>29</v>
      </c>
      <c r="I1450" t="s">
        <v>30</v>
      </c>
      <c r="J1450" s="10">
        <f>(C1450-VLOOKUP(H1450,Riders!$A$2:$E$7777,4,FALSE))/365</f>
        <v>26.224657534246575</v>
      </c>
      <c r="K1450">
        <v>8</v>
      </c>
      <c r="L1450">
        <v>1</v>
      </c>
      <c r="M1450">
        <v>10.121</v>
      </c>
      <c r="N1450" s="29">
        <f t="shared" si="22"/>
        <v>71.139215492540259</v>
      </c>
      <c r="O1450">
        <v>15.291</v>
      </c>
      <c r="P1450">
        <v>18.408999999999999</v>
      </c>
      <c r="Q1450">
        <v>26.952999999999999</v>
      </c>
      <c r="R1450">
        <v>4.2720000000000002</v>
      </c>
      <c r="S1450">
        <v>1</v>
      </c>
      <c r="T1450" t="s">
        <v>1162</v>
      </c>
    </row>
    <row r="1451" spans="1:20">
      <c r="A1451" t="s">
        <v>1061</v>
      </c>
      <c r="B1451">
        <v>2023</v>
      </c>
      <c r="C1451" s="9">
        <v>44983</v>
      </c>
      <c r="D1451" t="s">
        <v>64</v>
      </c>
      <c r="E1451" t="s">
        <v>533</v>
      </c>
      <c r="F1451">
        <v>1</v>
      </c>
      <c r="G1451">
        <v>8</v>
      </c>
      <c r="H1451" t="s">
        <v>170</v>
      </c>
      <c r="I1451" t="s">
        <v>40</v>
      </c>
      <c r="J1451" s="10">
        <f>(C1451-VLOOKUP(H1451,Riders!$A$2:$E$7777,4,FALSE))/365</f>
        <v>24.36986301369863</v>
      </c>
      <c r="K1451">
        <v>22</v>
      </c>
      <c r="L1451">
        <v>2</v>
      </c>
      <c r="M1451">
        <v>10.113</v>
      </c>
      <c r="N1451" s="29">
        <f>IF(OR(M1451="REL",M1451="",M1451="DNS",M1451="DSQ"),"",3.6*200/M1451)</f>
        <v>71.195490952239695</v>
      </c>
      <c r="O1451">
        <v>19.460999999999999</v>
      </c>
      <c r="P1451">
        <v>19.085999999999999</v>
      </c>
      <c r="Q1451">
        <v>25.972000000000001</v>
      </c>
      <c r="R1451">
        <v>3.4430000000000001</v>
      </c>
      <c r="S1451">
        <v>2</v>
      </c>
      <c r="T1451" t="s">
        <v>1162</v>
      </c>
    </row>
    <row r="1452" spans="1:20">
      <c r="A1452" t="s">
        <v>160</v>
      </c>
      <c r="B1452">
        <v>2022</v>
      </c>
      <c r="C1452" s="9">
        <v>44696</v>
      </c>
      <c r="D1452" t="s">
        <v>64</v>
      </c>
      <c r="E1452" t="s">
        <v>536</v>
      </c>
      <c r="F1452">
        <v>1</v>
      </c>
      <c r="G1452">
        <v>6</v>
      </c>
      <c r="H1452" t="s">
        <v>105</v>
      </c>
      <c r="I1452" t="s">
        <v>166</v>
      </c>
      <c r="J1452" s="10">
        <f>(C1452-VLOOKUP(H1452,Riders!$A$2:$E$7777,4,FALSE))/365</f>
        <v>29.427397260273974</v>
      </c>
      <c r="K1452">
        <v>7</v>
      </c>
      <c r="L1452">
        <v>1</v>
      </c>
      <c r="M1452">
        <v>10.147</v>
      </c>
      <c r="N1452" s="29">
        <f>IF(OR(M1452="REL",M1452="",M1452="DNS",M1452="DSQ"),"",3.6*200/M1452)</f>
        <v>70.956933083670052</v>
      </c>
      <c r="O1452">
        <v>16.295000000000002</v>
      </c>
      <c r="P1452">
        <v>20.22</v>
      </c>
      <c r="Q1452">
        <v>28.114000000000001</v>
      </c>
      <c r="R1452">
        <v>3.9470000000000001</v>
      </c>
      <c r="S1452">
        <v>2</v>
      </c>
      <c r="T1452" t="s">
        <v>1162</v>
      </c>
    </row>
    <row r="1453" spans="1:20">
      <c r="A1453" t="s">
        <v>160</v>
      </c>
      <c r="B1453">
        <v>2022</v>
      </c>
      <c r="C1453" s="9">
        <v>44696</v>
      </c>
      <c r="D1453" t="s">
        <v>64</v>
      </c>
      <c r="E1453" t="s">
        <v>536</v>
      </c>
      <c r="F1453">
        <v>1</v>
      </c>
      <c r="G1453">
        <v>6</v>
      </c>
      <c r="H1453" t="s">
        <v>132</v>
      </c>
      <c r="I1453" t="s">
        <v>32</v>
      </c>
      <c r="J1453" s="10">
        <f>(C1453-VLOOKUP(H1453,Riders!$A$2:$E$7777,4,FALSE))/365</f>
        <v>22.580821917808219</v>
      </c>
      <c r="K1453">
        <v>10</v>
      </c>
      <c r="L1453">
        <v>2</v>
      </c>
      <c r="M1453">
        <v>10.295999999999999</v>
      </c>
      <c r="N1453" s="29">
        <f t="shared" ref="N1453:N1493" si="23">IF(OR(M1453="REL",M1453="",M1453="DNS",M1453="DSQ"),"",3.6*200/M1453)</f>
        <v>69.930069930069934</v>
      </c>
      <c r="O1453">
        <v>23.111000000000001</v>
      </c>
      <c r="P1453">
        <v>22.63</v>
      </c>
      <c r="Q1453">
        <v>26.72</v>
      </c>
      <c r="R1453">
        <v>2.0449999999999999</v>
      </c>
      <c r="S1453">
        <v>1</v>
      </c>
      <c r="T1453" t="s">
        <v>1162</v>
      </c>
    </row>
    <row r="1454" spans="1:20">
      <c r="A1454" t="s">
        <v>160</v>
      </c>
      <c r="B1454">
        <v>2022</v>
      </c>
      <c r="C1454" s="9">
        <v>44696</v>
      </c>
      <c r="D1454" t="s">
        <v>64</v>
      </c>
      <c r="E1454" t="s">
        <v>536</v>
      </c>
      <c r="F1454">
        <v>1</v>
      </c>
      <c r="G1454">
        <v>7</v>
      </c>
      <c r="H1454" t="s">
        <v>21</v>
      </c>
      <c r="I1454" t="s">
        <v>22</v>
      </c>
      <c r="J1454" s="10">
        <f>(C1454-VLOOKUP(H1454,Riders!$A$2:$E$7777,4,FALSE))/365</f>
        <v>29.183561643835617</v>
      </c>
      <c r="K1454">
        <v>2</v>
      </c>
      <c r="L1454">
        <v>1</v>
      </c>
      <c r="M1454">
        <v>10.884</v>
      </c>
      <c r="N1454" s="29">
        <f t="shared" si="23"/>
        <v>66.152149944873202</v>
      </c>
      <c r="O1454">
        <v>35.971999999999902</v>
      </c>
      <c r="P1454">
        <v>35.988</v>
      </c>
      <c r="Q1454">
        <v>38.131999999999998</v>
      </c>
      <c r="R1454">
        <v>1.0720000000000001</v>
      </c>
      <c r="S1454">
        <v>1</v>
      </c>
      <c r="T1454" t="s">
        <v>1162</v>
      </c>
    </row>
    <row r="1455" spans="1:20">
      <c r="A1455" t="s">
        <v>160</v>
      </c>
      <c r="B1455">
        <v>2022</v>
      </c>
      <c r="C1455" s="9">
        <v>44696</v>
      </c>
      <c r="D1455" t="s">
        <v>64</v>
      </c>
      <c r="E1455" t="s">
        <v>536</v>
      </c>
      <c r="F1455">
        <v>1</v>
      </c>
      <c r="G1455">
        <v>7</v>
      </c>
      <c r="H1455" t="s">
        <v>45</v>
      </c>
      <c r="I1455" t="s">
        <v>32</v>
      </c>
      <c r="J1455" s="10">
        <f>(C1455-VLOOKUP(H1455,Riders!$A$2:$E$7777,4,FALSE))/365</f>
        <v>25.460273972602739</v>
      </c>
      <c r="K1455">
        <v>11</v>
      </c>
      <c r="L1455">
        <v>2</v>
      </c>
      <c r="M1455">
        <v>11.295</v>
      </c>
      <c r="N1455" s="29">
        <f t="shared" si="23"/>
        <v>63.745019920318725</v>
      </c>
      <c r="O1455">
        <v>15.236000000000001</v>
      </c>
      <c r="P1455">
        <v>15.274999999999901</v>
      </c>
      <c r="Q1455">
        <v>24.690999999999999</v>
      </c>
      <c r="R1455">
        <v>4.7080000000000002</v>
      </c>
      <c r="S1455">
        <v>2</v>
      </c>
      <c r="T1455" t="s">
        <v>1162</v>
      </c>
    </row>
    <row r="1456" spans="1:20">
      <c r="A1456" t="s">
        <v>160</v>
      </c>
      <c r="B1456">
        <v>2022</v>
      </c>
      <c r="C1456" s="9">
        <v>44696</v>
      </c>
      <c r="D1456" t="s">
        <v>64</v>
      </c>
      <c r="E1456" t="s">
        <v>536</v>
      </c>
      <c r="F1456">
        <v>1</v>
      </c>
      <c r="G1456">
        <v>8</v>
      </c>
      <c r="H1456" t="s">
        <v>293</v>
      </c>
      <c r="I1456" t="s">
        <v>226</v>
      </c>
      <c r="J1456" s="10">
        <f>(C1456-VLOOKUP(H1456,Riders!$A$2:$E$7777,4,FALSE))/365</f>
        <v>24.438356164383563</v>
      </c>
      <c r="K1456">
        <v>6</v>
      </c>
      <c r="L1456">
        <v>1</v>
      </c>
      <c r="M1456">
        <v>10.034000000000001</v>
      </c>
      <c r="N1456" s="29">
        <f t="shared" si="23"/>
        <v>71.756029499701015</v>
      </c>
      <c r="O1456">
        <v>15.747999999999999</v>
      </c>
      <c r="P1456">
        <v>20.402999999999999</v>
      </c>
      <c r="Q1456">
        <v>28.184999999999999</v>
      </c>
      <c r="R1456">
        <v>3.891</v>
      </c>
      <c r="S1456">
        <v>2</v>
      </c>
      <c r="T1456" t="s">
        <v>1162</v>
      </c>
    </row>
    <row r="1457" spans="1:20">
      <c r="A1457" t="s">
        <v>160</v>
      </c>
      <c r="B1457">
        <v>2022</v>
      </c>
      <c r="C1457" s="9">
        <v>44696</v>
      </c>
      <c r="D1457" t="s">
        <v>64</v>
      </c>
      <c r="E1457" t="s">
        <v>536</v>
      </c>
      <c r="F1457">
        <v>1</v>
      </c>
      <c r="G1457">
        <v>8</v>
      </c>
      <c r="H1457" t="s">
        <v>123</v>
      </c>
      <c r="I1457" t="s">
        <v>73</v>
      </c>
      <c r="J1457" s="10">
        <f>(C1457-VLOOKUP(H1457,Riders!$A$2:$E$7777,4,FALSE))/365</f>
        <v>25.263013698630136</v>
      </c>
      <c r="K1457">
        <v>12</v>
      </c>
      <c r="L1457">
        <v>2</v>
      </c>
      <c r="M1457">
        <v>10.086</v>
      </c>
      <c r="N1457" s="29">
        <f t="shared" si="23"/>
        <v>71.386079714455676</v>
      </c>
      <c r="O1457">
        <v>24.736999999999998</v>
      </c>
      <c r="P1457">
        <v>23.8</v>
      </c>
      <c r="Q1457">
        <v>28.806000000000001</v>
      </c>
      <c r="R1457">
        <v>2.5030000000000001</v>
      </c>
      <c r="S1457">
        <v>1</v>
      </c>
      <c r="T1457" t="s">
        <v>1162</v>
      </c>
    </row>
    <row r="1458" spans="1:20">
      <c r="A1458" t="s">
        <v>160</v>
      </c>
      <c r="B1458">
        <v>2022</v>
      </c>
      <c r="C1458" s="9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 s="10">
        <f>(C1458-VLOOKUP(H1458,Riders!$A$2:$E$7777,4,FALSE))/365</f>
        <v>23.093150684931508</v>
      </c>
      <c r="K1458">
        <v>1</v>
      </c>
      <c r="L1458">
        <v>1</v>
      </c>
      <c r="M1458">
        <v>10.629</v>
      </c>
      <c r="N1458" s="29">
        <f t="shared" si="23"/>
        <v>67.739204064352251</v>
      </c>
      <c r="O1458">
        <v>26.952000000000002</v>
      </c>
      <c r="P1458">
        <v>28.149000000000001</v>
      </c>
      <c r="Q1458">
        <v>32.137</v>
      </c>
      <c r="R1458">
        <v>1.994</v>
      </c>
      <c r="S1458">
        <v>1</v>
      </c>
      <c r="T1458" t="s">
        <v>1162</v>
      </c>
    </row>
    <row r="1459" spans="1:20">
      <c r="A1459" t="s">
        <v>160</v>
      </c>
      <c r="B1459">
        <v>2022</v>
      </c>
      <c r="C1459" s="9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 s="10">
        <f>(C1459-VLOOKUP(H1459,Riders!$A$2:$E$7777,4,FALSE))/365</f>
        <v>24.438356164383563</v>
      </c>
      <c r="K1459">
        <v>6</v>
      </c>
      <c r="L1459">
        <v>2</v>
      </c>
      <c r="M1459">
        <v>11.482999999999899</v>
      </c>
      <c r="N1459" s="29">
        <f t="shared" si="23"/>
        <v>62.701384655578359</v>
      </c>
      <c r="O1459">
        <v>20.402999999999999</v>
      </c>
      <c r="P1459">
        <v>23.577000000000002</v>
      </c>
      <c r="Q1459">
        <v>29.893000000000001</v>
      </c>
      <c r="R1459">
        <v>3.1579999999999999</v>
      </c>
      <c r="S1459">
        <v>2</v>
      </c>
      <c r="T1459" t="s">
        <v>1162</v>
      </c>
    </row>
    <row r="1460" spans="1:20">
      <c r="A1460" t="s">
        <v>160</v>
      </c>
      <c r="B1460">
        <v>2022</v>
      </c>
      <c r="C1460" s="9">
        <v>44696</v>
      </c>
      <c r="D1460" t="s">
        <v>64</v>
      </c>
      <c r="E1460" t="s">
        <v>537</v>
      </c>
      <c r="F1460">
        <v>1</v>
      </c>
      <c r="G1460">
        <v>2</v>
      </c>
      <c r="H1460" t="s">
        <v>21</v>
      </c>
      <c r="I1460" t="s">
        <v>22</v>
      </c>
      <c r="J1460" s="10">
        <f>(C1460-VLOOKUP(H1460,Riders!$A$2:$E$7777,4,FALSE))/365</f>
        <v>29.183561643835617</v>
      </c>
      <c r="K1460">
        <v>2</v>
      </c>
      <c r="L1460">
        <v>2</v>
      </c>
      <c r="M1460">
        <v>10.045999999999999</v>
      </c>
      <c r="N1460" s="29">
        <f t="shared" si="23"/>
        <v>71.670316543898068</v>
      </c>
      <c r="O1460">
        <v>35.988</v>
      </c>
      <c r="P1460">
        <v>35.630000000000003</v>
      </c>
      <c r="Q1460">
        <v>37.744</v>
      </c>
      <c r="R1460">
        <v>1.0569999999999999</v>
      </c>
      <c r="S1460">
        <v>1</v>
      </c>
      <c r="T1460" t="s">
        <v>1162</v>
      </c>
    </row>
    <row r="1461" spans="1:20">
      <c r="A1461" t="s">
        <v>160</v>
      </c>
      <c r="B1461">
        <v>2022</v>
      </c>
      <c r="C1461" s="9">
        <v>44696</v>
      </c>
      <c r="D1461" t="s">
        <v>64</v>
      </c>
      <c r="E1461" t="s">
        <v>537</v>
      </c>
      <c r="F1461">
        <v>1</v>
      </c>
      <c r="G1461">
        <v>2</v>
      </c>
      <c r="H1461" t="s">
        <v>104</v>
      </c>
      <c r="I1461" t="s">
        <v>100</v>
      </c>
      <c r="J1461" s="10">
        <f>(C1461-VLOOKUP(H1461,Riders!$A$2:$E$7777,4,FALSE))/365</f>
        <v>29.742465753424657</v>
      </c>
      <c r="K1461">
        <v>5</v>
      </c>
      <c r="L1461">
        <v>1</v>
      </c>
      <c r="M1461">
        <v>9.9830000000000005</v>
      </c>
      <c r="N1461" s="29">
        <f t="shared" si="23"/>
        <v>72.122608434338375</v>
      </c>
      <c r="O1461">
        <v>33.965000000000003</v>
      </c>
      <c r="P1461">
        <v>33.954000000000001</v>
      </c>
      <c r="Q1461">
        <v>36.634</v>
      </c>
      <c r="R1461">
        <v>1.34</v>
      </c>
      <c r="S1461">
        <v>1</v>
      </c>
      <c r="T1461" t="s">
        <v>1162</v>
      </c>
    </row>
    <row r="1462" spans="1:20">
      <c r="A1462" t="s">
        <v>160</v>
      </c>
      <c r="B1462">
        <v>2022</v>
      </c>
      <c r="C1462" s="9">
        <v>44696</v>
      </c>
      <c r="D1462" t="s">
        <v>64</v>
      </c>
      <c r="E1462" t="s">
        <v>537</v>
      </c>
      <c r="F1462">
        <v>1</v>
      </c>
      <c r="G1462">
        <v>3</v>
      </c>
      <c r="H1462" t="s">
        <v>200</v>
      </c>
      <c r="I1462" t="s">
        <v>44</v>
      </c>
      <c r="J1462" s="10">
        <f>(C1462-VLOOKUP(H1462,Riders!$A$2:$E$7777,4,FALSE))/365</f>
        <v>26.838356164383562</v>
      </c>
      <c r="K1462">
        <v>4</v>
      </c>
      <c r="L1462">
        <v>1</v>
      </c>
      <c r="M1462">
        <v>10.095000000000001</v>
      </c>
      <c r="N1462" s="29">
        <f t="shared" si="23"/>
        <v>71.322436849925708</v>
      </c>
      <c r="O1462">
        <v>32.259</v>
      </c>
      <c r="P1462">
        <v>32.374000000000002</v>
      </c>
      <c r="Q1462">
        <v>34.404000000000003</v>
      </c>
      <c r="R1462">
        <v>1.0149999999999999</v>
      </c>
      <c r="S1462">
        <v>1</v>
      </c>
      <c r="T1462" t="s">
        <v>1162</v>
      </c>
    </row>
    <row r="1463" spans="1:20">
      <c r="A1463" t="s">
        <v>160</v>
      </c>
      <c r="B1463">
        <v>2022</v>
      </c>
      <c r="C1463" s="9">
        <v>44696</v>
      </c>
      <c r="D1463" t="s">
        <v>64</v>
      </c>
      <c r="E1463" t="s">
        <v>537</v>
      </c>
      <c r="F1463">
        <v>1</v>
      </c>
      <c r="G1463">
        <v>3</v>
      </c>
      <c r="H1463" t="s">
        <v>105</v>
      </c>
      <c r="I1463" t="s">
        <v>166</v>
      </c>
      <c r="J1463" s="10">
        <f>(C1463-VLOOKUP(H1463,Riders!$A$2:$E$7777,4,FALSE))/365</f>
        <v>29.427397260273974</v>
      </c>
      <c r="K1463">
        <v>7</v>
      </c>
      <c r="L1463">
        <v>2</v>
      </c>
      <c r="M1463">
        <v>10.217000000000001</v>
      </c>
      <c r="N1463" s="29">
        <f t="shared" si="23"/>
        <v>70.470783987471862</v>
      </c>
      <c r="O1463">
        <v>20.22</v>
      </c>
      <c r="P1463">
        <v>20.094999999999999</v>
      </c>
      <c r="Q1463">
        <v>27.440999999999999</v>
      </c>
      <c r="R1463">
        <v>3.673</v>
      </c>
      <c r="S1463">
        <v>2</v>
      </c>
      <c r="T1463" t="s">
        <v>1162</v>
      </c>
    </row>
    <row r="1464" spans="1:20">
      <c r="A1464" t="s">
        <v>160</v>
      </c>
      <c r="B1464">
        <v>2022</v>
      </c>
      <c r="C1464" s="9">
        <v>44696</v>
      </c>
      <c r="D1464" t="s">
        <v>64</v>
      </c>
      <c r="E1464" t="s">
        <v>537</v>
      </c>
      <c r="F1464">
        <v>1</v>
      </c>
      <c r="G1464">
        <v>4</v>
      </c>
      <c r="H1464" t="s">
        <v>110</v>
      </c>
      <c r="I1464" t="s">
        <v>73</v>
      </c>
      <c r="J1464" s="10">
        <f>(C1464-VLOOKUP(H1464,Riders!$A$2:$E$7777,4,FALSE))/365</f>
        <v>25.076712328767123</v>
      </c>
      <c r="K1464">
        <v>3</v>
      </c>
      <c r="L1464">
        <v>1</v>
      </c>
      <c r="M1464">
        <v>10.257</v>
      </c>
      <c r="N1464" s="29">
        <f t="shared" si="23"/>
        <v>70.195963732085403</v>
      </c>
      <c r="O1464">
        <v>31.962</v>
      </c>
      <c r="P1464">
        <v>32.055999999999997</v>
      </c>
      <c r="Q1464">
        <v>34.82</v>
      </c>
      <c r="R1464">
        <v>1.3819999999999999</v>
      </c>
      <c r="S1464">
        <v>1</v>
      </c>
      <c r="T1464" t="s">
        <v>1162</v>
      </c>
    </row>
    <row r="1465" spans="1:20">
      <c r="A1465" t="s">
        <v>160</v>
      </c>
      <c r="B1465">
        <v>2022</v>
      </c>
      <c r="C1465" s="9">
        <v>44696</v>
      </c>
      <c r="D1465" t="s">
        <v>64</v>
      </c>
      <c r="E1465" t="s">
        <v>537</v>
      </c>
      <c r="F1465">
        <v>1</v>
      </c>
      <c r="G1465">
        <v>4</v>
      </c>
      <c r="H1465" t="s">
        <v>29</v>
      </c>
      <c r="I1465" t="s">
        <v>30</v>
      </c>
      <c r="J1465" s="10">
        <f>(C1465-VLOOKUP(H1465,Riders!$A$2:$E$7777,4,FALSE))/365</f>
        <v>26.224657534246575</v>
      </c>
      <c r="K1465">
        <v>8</v>
      </c>
      <c r="L1465">
        <v>2</v>
      </c>
      <c r="M1465">
        <v>10.283999999999899</v>
      </c>
      <c r="N1465" s="29">
        <f t="shared" si="23"/>
        <v>70.011668611435923</v>
      </c>
      <c r="O1465">
        <v>18.408999999999999</v>
      </c>
      <c r="P1465">
        <v>18.219000000000001</v>
      </c>
      <c r="Q1465">
        <v>26.199000000000002</v>
      </c>
      <c r="R1465">
        <v>3.99</v>
      </c>
      <c r="S1465">
        <v>2</v>
      </c>
      <c r="T1465" t="s">
        <v>1162</v>
      </c>
    </row>
    <row r="1466" spans="1:20">
      <c r="A1466" t="s">
        <v>160</v>
      </c>
      <c r="B1466">
        <v>2022</v>
      </c>
      <c r="C1466" s="9">
        <v>44696</v>
      </c>
      <c r="D1466" t="s">
        <v>64</v>
      </c>
      <c r="E1466" t="s">
        <v>537</v>
      </c>
      <c r="F1466">
        <v>2</v>
      </c>
      <c r="G1466">
        <v>1</v>
      </c>
      <c r="H1466" t="s">
        <v>99</v>
      </c>
      <c r="I1466" t="s">
        <v>100</v>
      </c>
      <c r="J1466" s="10">
        <f>(C1466-VLOOKUP(H1466,Riders!$A$2:$E$7777,4,FALSE))/365</f>
        <v>23.093150684931508</v>
      </c>
      <c r="K1466">
        <v>1</v>
      </c>
      <c r="L1466">
        <v>1</v>
      </c>
      <c r="M1466">
        <v>10.114000000000001</v>
      </c>
      <c r="N1466" s="29">
        <f t="shared" si="23"/>
        <v>71.188451651176578</v>
      </c>
      <c r="O1466">
        <v>28.149000000000001</v>
      </c>
      <c r="P1466">
        <v>28.623000000000001</v>
      </c>
      <c r="Q1466">
        <v>32.517000000000003</v>
      </c>
      <c r="R1466">
        <v>1.9470000000000001</v>
      </c>
      <c r="S1466">
        <v>1</v>
      </c>
      <c r="T1466" t="s">
        <v>1162</v>
      </c>
    </row>
    <row r="1467" spans="1:20">
      <c r="A1467" t="s">
        <v>160</v>
      </c>
      <c r="B1467">
        <v>2022</v>
      </c>
      <c r="C1467" s="9">
        <v>44696</v>
      </c>
      <c r="D1467" t="s">
        <v>64</v>
      </c>
      <c r="E1467" t="s">
        <v>537</v>
      </c>
      <c r="F1467">
        <v>2</v>
      </c>
      <c r="G1467">
        <v>1</v>
      </c>
      <c r="H1467" t="s">
        <v>293</v>
      </c>
      <c r="I1467" t="s">
        <v>226</v>
      </c>
      <c r="J1467" s="10">
        <f>(C1467-VLOOKUP(H1467,Riders!$A$2:$E$7777,4,FALSE))/365</f>
        <v>24.438356164383563</v>
      </c>
      <c r="K1467">
        <v>6</v>
      </c>
      <c r="L1467">
        <v>2</v>
      </c>
      <c r="M1467">
        <v>10.209</v>
      </c>
      <c r="N1467" s="29">
        <f t="shared" si="23"/>
        <v>70.526006464883935</v>
      </c>
      <c r="O1467">
        <v>23.577000000000002</v>
      </c>
      <c r="P1467">
        <v>23.013999999999999</v>
      </c>
      <c r="Q1467">
        <v>28.94</v>
      </c>
      <c r="R1467">
        <v>2.9630000000000001</v>
      </c>
      <c r="S1467">
        <v>2</v>
      </c>
      <c r="T1467" t="s">
        <v>1162</v>
      </c>
    </row>
    <row r="1468" spans="1:20">
      <c r="A1468" t="s">
        <v>160</v>
      </c>
      <c r="B1468">
        <v>2022</v>
      </c>
      <c r="C1468" s="9">
        <v>44696</v>
      </c>
      <c r="D1468" t="s">
        <v>64</v>
      </c>
      <c r="E1468" t="s">
        <v>537</v>
      </c>
      <c r="F1468">
        <v>2</v>
      </c>
      <c r="G1468">
        <v>2</v>
      </c>
      <c r="H1468" t="s">
        <v>21</v>
      </c>
      <c r="I1468" t="s">
        <v>22</v>
      </c>
      <c r="J1468" s="10">
        <f>(C1468-VLOOKUP(H1468,Riders!$A$2:$E$7777,4,FALSE))/365</f>
        <v>29.183561643835617</v>
      </c>
      <c r="K1468">
        <v>2</v>
      </c>
      <c r="L1468">
        <v>1</v>
      </c>
      <c r="M1468">
        <v>9.9190000000000005</v>
      </c>
      <c r="N1468" s="29">
        <f t="shared" si="23"/>
        <v>72.587962496219376</v>
      </c>
      <c r="O1468">
        <v>35.630000000000003</v>
      </c>
      <c r="P1468">
        <v>35.783000000000001</v>
      </c>
      <c r="Q1468">
        <v>37.883000000000003</v>
      </c>
      <c r="R1468">
        <v>1.05</v>
      </c>
      <c r="S1468">
        <v>1</v>
      </c>
      <c r="T1468" t="s">
        <v>1162</v>
      </c>
    </row>
    <row r="1469" spans="1:20">
      <c r="A1469" t="s">
        <v>160</v>
      </c>
      <c r="B1469">
        <v>2022</v>
      </c>
      <c r="C1469" s="9">
        <v>44696</v>
      </c>
      <c r="D1469" t="s">
        <v>64</v>
      </c>
      <c r="E1469" t="s">
        <v>537</v>
      </c>
      <c r="F1469">
        <v>2</v>
      </c>
      <c r="G1469">
        <v>2</v>
      </c>
      <c r="H1469" t="s">
        <v>104</v>
      </c>
      <c r="I1469" t="s">
        <v>100</v>
      </c>
      <c r="J1469" s="10">
        <f>(C1469-VLOOKUP(H1469,Riders!$A$2:$E$7777,4,FALSE))/365</f>
        <v>29.742465753424657</v>
      </c>
      <c r="K1469">
        <v>5</v>
      </c>
      <c r="L1469">
        <v>2</v>
      </c>
      <c r="M1469">
        <v>9.9380000000000006</v>
      </c>
      <c r="N1469" s="29">
        <f t="shared" si="23"/>
        <v>72.449184946669348</v>
      </c>
      <c r="O1469">
        <v>33.954000000000001</v>
      </c>
      <c r="P1469">
        <v>33.767000000000003</v>
      </c>
      <c r="Q1469">
        <v>36.411000000000001</v>
      </c>
      <c r="R1469">
        <v>1.3220000000000001</v>
      </c>
      <c r="S1469">
        <v>2</v>
      </c>
      <c r="T1469" t="s">
        <v>1162</v>
      </c>
    </row>
    <row r="1470" spans="1:20">
      <c r="A1470" t="s">
        <v>160</v>
      </c>
      <c r="B1470">
        <v>2022</v>
      </c>
      <c r="C1470" s="9">
        <v>44696</v>
      </c>
      <c r="D1470" t="s">
        <v>64</v>
      </c>
      <c r="E1470" t="s">
        <v>537</v>
      </c>
      <c r="F1470">
        <v>2</v>
      </c>
      <c r="G1470">
        <v>3</v>
      </c>
      <c r="H1470" t="s">
        <v>200</v>
      </c>
      <c r="I1470" t="s">
        <v>44</v>
      </c>
      <c r="J1470" s="10">
        <f>(C1470-VLOOKUP(H1470,Riders!$A$2:$E$7777,4,FALSE))/365</f>
        <v>26.838356164383562</v>
      </c>
      <c r="K1470">
        <v>4</v>
      </c>
      <c r="L1470">
        <v>1</v>
      </c>
      <c r="M1470">
        <v>10.26</v>
      </c>
      <c r="N1470" s="29">
        <f t="shared" si="23"/>
        <v>70.175438596491233</v>
      </c>
      <c r="O1470">
        <v>32.374000000000002</v>
      </c>
      <c r="P1470">
        <v>32.424999999999997</v>
      </c>
      <c r="Q1470">
        <v>34.453000000000003</v>
      </c>
      <c r="R1470">
        <v>1.014</v>
      </c>
      <c r="S1470">
        <v>1</v>
      </c>
      <c r="T1470" t="s">
        <v>1162</v>
      </c>
    </row>
    <row r="1471" spans="1:20">
      <c r="A1471" t="s">
        <v>160</v>
      </c>
      <c r="B1471">
        <v>2022</v>
      </c>
      <c r="C1471" s="9">
        <v>44696</v>
      </c>
      <c r="D1471" t="s">
        <v>64</v>
      </c>
      <c r="E1471" t="s">
        <v>537</v>
      </c>
      <c r="F1471">
        <v>2</v>
      </c>
      <c r="G1471">
        <v>3</v>
      </c>
      <c r="H1471" t="s">
        <v>105</v>
      </c>
      <c r="I1471" t="s">
        <v>166</v>
      </c>
      <c r="J1471" s="10">
        <f>(C1471-VLOOKUP(H1471,Riders!$A$2:$E$7777,4,FALSE))/365</f>
        <v>29.427397260273974</v>
      </c>
      <c r="K1471">
        <v>7</v>
      </c>
      <c r="L1471">
        <v>2</v>
      </c>
      <c r="M1471">
        <v>10.315999999999899</v>
      </c>
      <c r="N1471" s="29">
        <f t="shared" si="23"/>
        <v>69.794493989919246</v>
      </c>
      <c r="O1471">
        <v>20.094999999999999</v>
      </c>
      <c r="P1471">
        <v>19.873000000000001</v>
      </c>
      <c r="Q1471">
        <v>26.803000000000001</v>
      </c>
      <c r="R1471">
        <v>3.4649999999999999</v>
      </c>
      <c r="S1471">
        <v>2</v>
      </c>
      <c r="T1471" t="s">
        <v>1162</v>
      </c>
    </row>
    <row r="1472" spans="1:20">
      <c r="A1472" t="s">
        <v>160</v>
      </c>
      <c r="B1472">
        <v>2022</v>
      </c>
      <c r="C1472" s="9">
        <v>44696</v>
      </c>
      <c r="D1472" t="s">
        <v>64</v>
      </c>
      <c r="E1472" t="s">
        <v>537</v>
      </c>
      <c r="F1472">
        <v>2</v>
      </c>
      <c r="G1472">
        <v>4</v>
      </c>
      <c r="H1472" t="s">
        <v>110</v>
      </c>
      <c r="I1472" t="s">
        <v>73</v>
      </c>
      <c r="J1472" s="10">
        <f>(C1472-VLOOKUP(H1472,Riders!$A$2:$E$7777,4,FALSE))/365</f>
        <v>25.076712328767123</v>
      </c>
      <c r="K1472">
        <v>3</v>
      </c>
      <c r="L1472">
        <v>1</v>
      </c>
      <c r="M1472">
        <v>10.284000000000001</v>
      </c>
      <c r="N1472" s="29">
        <f t="shared" si="23"/>
        <v>70.01166861143524</v>
      </c>
      <c r="O1472">
        <v>32.055999999999997</v>
      </c>
      <c r="P1472">
        <v>32.135999999999903</v>
      </c>
      <c r="Q1472">
        <v>34.887999999999998</v>
      </c>
      <c r="R1472">
        <v>1.3759999999999999</v>
      </c>
      <c r="S1472">
        <v>1</v>
      </c>
      <c r="T1472" t="s">
        <v>1162</v>
      </c>
    </row>
    <row r="1473" spans="1:20">
      <c r="A1473" t="s">
        <v>160</v>
      </c>
      <c r="B1473">
        <v>2022</v>
      </c>
      <c r="C1473" s="9">
        <v>44696</v>
      </c>
      <c r="D1473" t="s">
        <v>64</v>
      </c>
      <c r="E1473" t="s">
        <v>537</v>
      </c>
      <c r="F1473">
        <v>2</v>
      </c>
      <c r="G1473">
        <v>4</v>
      </c>
      <c r="H1473" t="s">
        <v>29</v>
      </c>
      <c r="I1473" t="s">
        <v>30</v>
      </c>
      <c r="J1473" s="10">
        <f>(C1473-VLOOKUP(H1473,Riders!$A$2:$E$7777,4,FALSE))/365</f>
        <v>26.224657534246575</v>
      </c>
      <c r="K1473">
        <v>8</v>
      </c>
      <c r="L1473">
        <v>2</v>
      </c>
      <c r="M1473">
        <v>10.433</v>
      </c>
      <c r="N1473" s="29">
        <f t="shared" si="23"/>
        <v>69.011789514041979</v>
      </c>
      <c r="O1473">
        <v>18.219000000000001</v>
      </c>
      <c r="P1473">
        <v>18.081</v>
      </c>
      <c r="Q1473">
        <v>25.635000000000002</v>
      </c>
      <c r="R1473">
        <v>3.7770000000000001</v>
      </c>
      <c r="S1473">
        <v>2</v>
      </c>
      <c r="T1473" t="s">
        <v>1162</v>
      </c>
    </row>
    <row r="1474" spans="1:20">
      <c r="A1474" t="s">
        <v>160</v>
      </c>
      <c r="B1474">
        <v>2022</v>
      </c>
      <c r="C1474" s="9">
        <v>44696</v>
      </c>
      <c r="D1474" t="s">
        <v>64</v>
      </c>
      <c r="E1474" t="s">
        <v>537</v>
      </c>
      <c r="F1474">
        <v>3</v>
      </c>
      <c r="G1474">
        <v>2</v>
      </c>
      <c r="H1474" t="s">
        <v>21</v>
      </c>
      <c r="I1474" t="s">
        <v>22</v>
      </c>
      <c r="J1474" s="10">
        <f>(C1474-VLOOKUP(H1474,Riders!$A$2:$E$7777,4,FALSE))/365</f>
        <v>29.183561643835617</v>
      </c>
      <c r="K1474">
        <v>2</v>
      </c>
      <c r="L1474">
        <v>1</v>
      </c>
      <c r="M1474">
        <v>10.135</v>
      </c>
      <c r="N1474" s="29">
        <f t="shared" si="23"/>
        <v>71.040947212629504</v>
      </c>
      <c r="O1474">
        <v>35.783000000000001</v>
      </c>
      <c r="P1474">
        <v>35.926000000000002</v>
      </c>
      <c r="Q1474">
        <v>38.014000000000003</v>
      </c>
      <c r="R1474">
        <v>1.044</v>
      </c>
      <c r="S1474">
        <v>1</v>
      </c>
      <c r="T1474" t="s">
        <v>1162</v>
      </c>
    </row>
    <row r="1475" spans="1:20">
      <c r="A1475" t="s">
        <v>160</v>
      </c>
      <c r="B1475">
        <v>2022</v>
      </c>
      <c r="C1475" s="9">
        <v>44696</v>
      </c>
      <c r="D1475" t="s">
        <v>64</v>
      </c>
      <c r="E1475" t="s">
        <v>537</v>
      </c>
      <c r="F1475">
        <v>3</v>
      </c>
      <c r="G1475">
        <v>2</v>
      </c>
      <c r="H1475" t="s">
        <v>104</v>
      </c>
      <c r="I1475" t="s">
        <v>100</v>
      </c>
      <c r="J1475" s="10">
        <f>(C1475-VLOOKUP(H1475,Riders!$A$2:$E$7777,4,FALSE))/365</f>
        <v>29.742465753424657</v>
      </c>
      <c r="K1475">
        <v>5</v>
      </c>
      <c r="L1475">
        <v>2</v>
      </c>
      <c r="M1475">
        <v>11.436</v>
      </c>
      <c r="N1475" s="29">
        <f t="shared" si="23"/>
        <v>62.959076600209862</v>
      </c>
      <c r="O1475">
        <v>33.767000000000003</v>
      </c>
      <c r="P1475">
        <v>33.591999999999999</v>
      </c>
      <c r="Q1475">
        <v>36.204000000000001</v>
      </c>
      <c r="R1475">
        <v>1.306</v>
      </c>
      <c r="S1475">
        <v>2</v>
      </c>
      <c r="T1475" t="s">
        <v>1162</v>
      </c>
    </row>
    <row r="1476" spans="1:20">
      <c r="A1476" t="s">
        <v>160</v>
      </c>
      <c r="B1476">
        <v>2022</v>
      </c>
      <c r="C1476" s="9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 s="10">
        <f>(C1476-VLOOKUP(H1476,Riders!$A$2:$E$7777,4,FALSE))/365</f>
        <v>23.093150684931508</v>
      </c>
      <c r="K1476">
        <v>1</v>
      </c>
      <c r="L1476">
        <v>1</v>
      </c>
      <c r="M1476">
        <v>9.8689999999999998</v>
      </c>
      <c r="N1476" s="29">
        <f t="shared" si="23"/>
        <v>72.955719931097377</v>
      </c>
      <c r="O1476">
        <v>28.623000000000001</v>
      </c>
      <c r="P1476">
        <v>29.777999999999999</v>
      </c>
      <c r="Q1476">
        <v>33.481999999999999</v>
      </c>
      <c r="R1476">
        <v>1.8520000000000001</v>
      </c>
      <c r="S1476">
        <v>2</v>
      </c>
      <c r="T1476" t="s">
        <v>1162</v>
      </c>
    </row>
    <row r="1477" spans="1:20">
      <c r="A1477" t="s">
        <v>160</v>
      </c>
      <c r="B1477">
        <v>2022</v>
      </c>
      <c r="C1477" s="9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 s="10">
        <f>(C1477-VLOOKUP(H1477,Riders!$A$2:$E$7777,4,FALSE))/365</f>
        <v>25.076712328767123</v>
      </c>
      <c r="K1477">
        <v>3</v>
      </c>
      <c r="L1477">
        <v>2</v>
      </c>
      <c r="M1477">
        <v>10.154999999999999</v>
      </c>
      <c r="N1477" s="29">
        <f t="shared" si="23"/>
        <v>70.901033973412112</v>
      </c>
      <c r="O1477">
        <v>32.135999999999903</v>
      </c>
      <c r="P1477">
        <v>32.137</v>
      </c>
      <c r="Q1477">
        <v>34.807000000000002</v>
      </c>
      <c r="R1477">
        <v>1.335</v>
      </c>
      <c r="S1477">
        <v>1</v>
      </c>
      <c r="T1477" t="s">
        <v>1162</v>
      </c>
    </row>
    <row r="1478" spans="1:20">
      <c r="A1478" t="s">
        <v>160</v>
      </c>
      <c r="B1478">
        <v>2022</v>
      </c>
      <c r="C1478" s="9">
        <v>44696</v>
      </c>
      <c r="D1478" t="s">
        <v>64</v>
      </c>
      <c r="E1478" t="s">
        <v>538</v>
      </c>
      <c r="F1478">
        <v>1</v>
      </c>
      <c r="G1478">
        <v>2</v>
      </c>
      <c r="H1478" t="s">
        <v>21</v>
      </c>
      <c r="I1478" t="s">
        <v>22</v>
      </c>
      <c r="J1478" s="10">
        <f>(C1478-VLOOKUP(H1478,Riders!$A$2:$E$7777,4,FALSE))/365</f>
        <v>29.183561643835617</v>
      </c>
      <c r="K1478">
        <v>2</v>
      </c>
      <c r="L1478">
        <v>2</v>
      </c>
      <c r="M1478">
        <v>10.214</v>
      </c>
      <c r="N1478" s="29">
        <f t="shared" si="23"/>
        <v>70.491482279224584</v>
      </c>
      <c r="O1478">
        <v>35.926000000000002</v>
      </c>
      <c r="P1478">
        <v>35.725999999999999</v>
      </c>
      <c r="Q1478">
        <v>37.781999999999996</v>
      </c>
      <c r="R1478">
        <v>1.028</v>
      </c>
      <c r="S1478">
        <v>1</v>
      </c>
      <c r="T1478" t="s">
        <v>1162</v>
      </c>
    </row>
    <row r="1479" spans="1:20">
      <c r="A1479" t="s">
        <v>160</v>
      </c>
      <c r="B1479">
        <v>2022</v>
      </c>
      <c r="C1479" s="9">
        <v>44696</v>
      </c>
      <c r="D1479" t="s">
        <v>64</v>
      </c>
      <c r="E1479" t="s">
        <v>538</v>
      </c>
      <c r="F1479">
        <v>1</v>
      </c>
      <c r="G1479">
        <v>2</v>
      </c>
      <c r="H1479" t="s">
        <v>200</v>
      </c>
      <c r="I1479" t="s">
        <v>44</v>
      </c>
      <c r="J1479" s="10">
        <f>(C1479-VLOOKUP(H1479,Riders!$A$2:$E$7777,4,FALSE))/365</f>
        <v>26.838356164383562</v>
      </c>
      <c r="K1479">
        <v>4</v>
      </c>
      <c r="L1479">
        <v>1</v>
      </c>
      <c r="M1479">
        <v>10.122</v>
      </c>
      <c r="N1479" s="29">
        <f t="shared" si="23"/>
        <v>71.132187314759932</v>
      </c>
      <c r="O1479">
        <v>32.424999999999997</v>
      </c>
      <c r="P1479">
        <v>32.527999999999999</v>
      </c>
      <c r="Q1479">
        <v>34.527999999999999</v>
      </c>
      <c r="R1479">
        <v>1</v>
      </c>
      <c r="S1479">
        <v>1</v>
      </c>
      <c r="T1479" t="s">
        <v>1162</v>
      </c>
    </row>
    <row r="1480" spans="1:20">
      <c r="A1480" t="s">
        <v>160</v>
      </c>
      <c r="B1480">
        <v>2022</v>
      </c>
      <c r="C1480" s="9">
        <v>44696</v>
      </c>
      <c r="D1480" t="s">
        <v>64</v>
      </c>
      <c r="E1480" t="s">
        <v>538</v>
      </c>
      <c r="F1480">
        <v>2</v>
      </c>
      <c r="G1480">
        <v>1</v>
      </c>
      <c r="H1480" t="s">
        <v>99</v>
      </c>
      <c r="I1480" t="s">
        <v>100</v>
      </c>
      <c r="J1480" s="10">
        <f>(C1480-VLOOKUP(H1480,Riders!$A$2:$E$7777,4,FALSE))/365</f>
        <v>23.093150684931508</v>
      </c>
      <c r="K1480">
        <v>1</v>
      </c>
      <c r="L1480">
        <v>1</v>
      </c>
      <c r="M1480">
        <v>9.83</v>
      </c>
      <c r="N1480" s="29">
        <f t="shared" si="23"/>
        <v>73.24516785350967</v>
      </c>
      <c r="O1480">
        <v>29.777999999999999</v>
      </c>
      <c r="P1480">
        <v>30.359000000000002</v>
      </c>
      <c r="Q1480">
        <v>33.865000000000002</v>
      </c>
      <c r="R1480">
        <v>1.7529999999999999</v>
      </c>
      <c r="S1480">
        <v>2</v>
      </c>
      <c r="T1480" t="s">
        <v>1162</v>
      </c>
    </row>
    <row r="1481" spans="1:20">
      <c r="A1481" t="s">
        <v>160</v>
      </c>
      <c r="B1481">
        <v>2022</v>
      </c>
      <c r="C1481" s="9">
        <v>44696</v>
      </c>
      <c r="D1481" t="s">
        <v>64</v>
      </c>
      <c r="E1481" t="s">
        <v>538</v>
      </c>
      <c r="F1481">
        <v>2</v>
      </c>
      <c r="G1481">
        <v>1</v>
      </c>
      <c r="H1481" t="s">
        <v>110</v>
      </c>
      <c r="I1481" t="s">
        <v>73</v>
      </c>
      <c r="J1481" s="10">
        <f>(C1481-VLOOKUP(H1481,Riders!$A$2:$E$7777,4,FALSE))/365</f>
        <v>25.076712328767123</v>
      </c>
      <c r="K1481">
        <v>3</v>
      </c>
      <c r="L1481">
        <v>2</v>
      </c>
      <c r="M1481">
        <v>10.01</v>
      </c>
      <c r="N1481" s="29">
        <f t="shared" si="23"/>
        <v>71.92807192807193</v>
      </c>
      <c r="O1481">
        <v>32.137</v>
      </c>
      <c r="P1481">
        <v>31.86</v>
      </c>
      <c r="Q1481">
        <v>34.478000000000002</v>
      </c>
      <c r="R1481">
        <v>1.3089999999999999</v>
      </c>
      <c r="S1481">
        <v>1</v>
      </c>
      <c r="T1481" t="s">
        <v>1162</v>
      </c>
    </row>
    <row r="1482" spans="1:20">
      <c r="A1482" t="s">
        <v>160</v>
      </c>
      <c r="B1482">
        <v>2022</v>
      </c>
      <c r="C1482" s="9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 s="10">
        <f>(C1482-VLOOKUP(H1482,Riders!$A$2:$E$7777,4,FALSE))/365</f>
        <v>29.183561643835617</v>
      </c>
      <c r="K1482">
        <v>2</v>
      </c>
      <c r="L1482">
        <v>1</v>
      </c>
      <c r="M1482">
        <v>10.183999999999999</v>
      </c>
      <c r="N1482" s="29">
        <f t="shared" si="23"/>
        <v>70.699135899450127</v>
      </c>
      <c r="O1482">
        <v>35.725999999999999</v>
      </c>
      <c r="P1482">
        <v>35.832999999999998</v>
      </c>
      <c r="Q1482">
        <v>37.878999999999998</v>
      </c>
      <c r="R1482">
        <v>1.0229999999999999</v>
      </c>
      <c r="S1482">
        <v>1</v>
      </c>
      <c r="T1482" t="s">
        <v>1162</v>
      </c>
    </row>
    <row r="1483" spans="1:20">
      <c r="A1483" t="s">
        <v>160</v>
      </c>
      <c r="B1483">
        <v>2022</v>
      </c>
      <c r="C1483" s="9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 s="10">
        <f>(C1483-VLOOKUP(H1483,Riders!$A$2:$E$7777,4,FALSE))/365</f>
        <v>26.838356164383562</v>
      </c>
      <c r="K1483">
        <v>4</v>
      </c>
      <c r="L1483">
        <v>2</v>
      </c>
      <c r="M1483">
        <v>10.199</v>
      </c>
      <c r="N1483" s="29">
        <f t="shared" si="23"/>
        <v>70.595156387881161</v>
      </c>
      <c r="O1483">
        <v>32.527999999999999</v>
      </c>
      <c r="P1483">
        <v>32.444000000000003</v>
      </c>
      <c r="Q1483">
        <v>34.436</v>
      </c>
      <c r="R1483">
        <v>0.996</v>
      </c>
      <c r="S1483">
        <v>2</v>
      </c>
      <c r="T1483" t="s">
        <v>1162</v>
      </c>
    </row>
    <row r="1484" spans="1:20">
      <c r="A1484" t="s">
        <v>160</v>
      </c>
      <c r="B1484">
        <v>2022</v>
      </c>
      <c r="C1484" s="9">
        <v>44696</v>
      </c>
      <c r="D1484" t="s">
        <v>64</v>
      </c>
      <c r="E1484" t="s">
        <v>538</v>
      </c>
      <c r="F1484">
        <v>3</v>
      </c>
      <c r="G1484">
        <v>2</v>
      </c>
      <c r="H1484" t="s">
        <v>21</v>
      </c>
      <c r="I1484" t="s">
        <v>22</v>
      </c>
      <c r="J1484" s="10">
        <f>(C1484-VLOOKUP(H1484,Riders!$A$2:$E$7777,4,FALSE))/365</f>
        <v>29.183561643835617</v>
      </c>
      <c r="K1484">
        <v>2</v>
      </c>
      <c r="L1484">
        <v>1</v>
      </c>
      <c r="M1484">
        <v>10.331</v>
      </c>
      <c r="N1484" s="29">
        <f t="shared" si="23"/>
        <v>69.693156519214014</v>
      </c>
      <c r="O1484">
        <v>35.832999999999998</v>
      </c>
      <c r="P1484">
        <v>35.933999999999997</v>
      </c>
      <c r="Q1484">
        <v>37.972000000000001</v>
      </c>
      <c r="R1484">
        <v>1.0189999999999999</v>
      </c>
      <c r="S1484">
        <v>1</v>
      </c>
      <c r="T1484" t="s">
        <v>1162</v>
      </c>
    </row>
    <row r="1485" spans="1:20">
      <c r="A1485" t="s">
        <v>160</v>
      </c>
      <c r="B1485">
        <v>2022</v>
      </c>
      <c r="C1485" s="9">
        <v>44696</v>
      </c>
      <c r="D1485" t="s">
        <v>64</v>
      </c>
      <c r="E1485" t="s">
        <v>538</v>
      </c>
      <c r="F1485">
        <v>3</v>
      </c>
      <c r="G1485">
        <v>2</v>
      </c>
      <c r="H1485" t="s">
        <v>200</v>
      </c>
      <c r="I1485" t="s">
        <v>44</v>
      </c>
      <c r="J1485" s="10">
        <f>(C1485-VLOOKUP(H1485,Riders!$A$2:$E$7777,4,FALSE))/365</f>
        <v>26.838356164383562</v>
      </c>
      <c r="K1485">
        <v>4</v>
      </c>
      <c r="L1485">
        <v>2</v>
      </c>
      <c r="M1485">
        <v>10.695</v>
      </c>
      <c r="N1485" s="29">
        <f t="shared" si="23"/>
        <v>67.321178120617105</v>
      </c>
      <c r="O1485">
        <v>32.444000000000003</v>
      </c>
      <c r="P1485">
        <v>32.363</v>
      </c>
      <c r="Q1485">
        <v>34.347000000000001</v>
      </c>
      <c r="R1485">
        <v>0.99199999999999999</v>
      </c>
      <c r="S1485">
        <v>2</v>
      </c>
      <c r="T1485" t="s">
        <v>1162</v>
      </c>
    </row>
    <row r="1486" spans="1:20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>
        <v>1</v>
      </c>
      <c r="G1486" t="s">
        <v>539</v>
      </c>
      <c r="H1486" t="s">
        <v>99</v>
      </c>
      <c r="I1486" t="s">
        <v>100</v>
      </c>
      <c r="J1486" s="10">
        <f>(C1486-VLOOKUP(H1486,Riders!$A$2:$E$7777,4,FALSE))/365</f>
        <v>23.093150684931508</v>
      </c>
      <c r="K1486">
        <v>1</v>
      </c>
      <c r="L1486">
        <v>1</v>
      </c>
      <c r="M1486">
        <v>9.9559999999999995</v>
      </c>
      <c r="N1486" s="29">
        <f t="shared" si="23"/>
        <v>72.318200080353563</v>
      </c>
      <c r="O1486">
        <v>30.359000000000002</v>
      </c>
      <c r="P1486">
        <v>31.131999999999898</v>
      </c>
      <c r="Q1486">
        <v>34.531999999999996</v>
      </c>
      <c r="R1486">
        <v>1.7</v>
      </c>
      <c r="S1486">
        <v>2</v>
      </c>
      <c r="T1486" t="s">
        <v>1162</v>
      </c>
    </row>
    <row r="1487" spans="1:20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>
        <v>1</v>
      </c>
      <c r="G1487" t="s">
        <v>539</v>
      </c>
      <c r="H1487" t="s">
        <v>21</v>
      </c>
      <c r="I1487" t="s">
        <v>22</v>
      </c>
      <c r="J1487" s="10">
        <f>(C1487-VLOOKUP(H1487,Riders!$A$2:$E$7777,4,FALSE))/365</f>
        <v>29.183561643835617</v>
      </c>
      <c r="K1487">
        <v>2</v>
      </c>
      <c r="L1487">
        <v>2</v>
      </c>
      <c r="M1487">
        <v>10.1619999999999</v>
      </c>
      <c r="N1487" s="29">
        <f t="shared" si="23"/>
        <v>70.852194449912133</v>
      </c>
      <c r="O1487">
        <v>35.933999999999997</v>
      </c>
      <c r="P1487">
        <v>35.722000000000001</v>
      </c>
      <c r="Q1487">
        <v>37.746000000000002</v>
      </c>
      <c r="R1487">
        <v>1.012</v>
      </c>
      <c r="S1487">
        <v>1</v>
      </c>
      <c r="T1487" t="s">
        <v>1162</v>
      </c>
    </row>
    <row r="1488" spans="1:20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>
        <v>1</v>
      </c>
      <c r="G1488" t="s">
        <v>540</v>
      </c>
      <c r="H1488" t="s">
        <v>110</v>
      </c>
      <c r="I1488" t="s">
        <v>73</v>
      </c>
      <c r="J1488" s="10">
        <f>(C1488-VLOOKUP(H1488,Riders!$A$2:$E$7777,4,FALSE))/365</f>
        <v>25.076712328767123</v>
      </c>
      <c r="K1488">
        <v>3</v>
      </c>
      <c r="L1488">
        <v>1</v>
      </c>
      <c r="M1488">
        <v>10.285</v>
      </c>
      <c r="N1488" s="29">
        <f t="shared" si="23"/>
        <v>70.004861448711722</v>
      </c>
      <c r="O1488">
        <v>31.86</v>
      </c>
      <c r="P1488">
        <v>32.135999999999903</v>
      </c>
      <c r="Q1488">
        <v>34.72</v>
      </c>
      <c r="R1488">
        <v>1.292</v>
      </c>
      <c r="S1488">
        <v>2</v>
      </c>
      <c r="T1488" t="s">
        <v>1162</v>
      </c>
    </row>
    <row r="1489" spans="1:20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>
        <v>1</v>
      </c>
      <c r="G1489" t="s">
        <v>540</v>
      </c>
      <c r="H1489" t="s">
        <v>200</v>
      </c>
      <c r="I1489" t="s">
        <v>44</v>
      </c>
      <c r="J1489" s="10">
        <f>(C1489-VLOOKUP(H1489,Riders!$A$2:$E$7777,4,FALSE))/365</f>
        <v>26.838356164383562</v>
      </c>
      <c r="K1489">
        <v>4</v>
      </c>
      <c r="L1489">
        <v>2</v>
      </c>
      <c r="M1489">
        <v>10.49</v>
      </c>
      <c r="N1489" s="29">
        <f t="shared" si="23"/>
        <v>68.636796949475695</v>
      </c>
      <c r="O1489">
        <v>32.363</v>
      </c>
      <c r="P1489">
        <v>32.232999999999997</v>
      </c>
      <c r="Q1489">
        <v>34.207000000000001</v>
      </c>
      <c r="R1489">
        <v>0.98699999999999999</v>
      </c>
      <c r="S1489">
        <v>1</v>
      </c>
      <c r="T1489" t="s">
        <v>1162</v>
      </c>
    </row>
    <row r="1490" spans="1:20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>
        <v>2</v>
      </c>
      <c r="G1490" t="s">
        <v>539</v>
      </c>
      <c r="H1490" t="s">
        <v>99</v>
      </c>
      <c r="I1490" t="s">
        <v>100</v>
      </c>
      <c r="J1490" s="10">
        <f>(C1490-VLOOKUP(H1490,Riders!$A$2:$E$7777,4,FALSE))/365</f>
        <v>23.093150684931508</v>
      </c>
      <c r="K1490">
        <v>1</v>
      </c>
      <c r="L1490">
        <v>1</v>
      </c>
      <c r="M1490">
        <v>9.9450000000000003</v>
      </c>
      <c r="N1490" s="29">
        <f t="shared" si="23"/>
        <v>72.398190045248867</v>
      </c>
      <c r="O1490">
        <v>31.131999999999898</v>
      </c>
      <c r="P1490">
        <v>31.8049999999999</v>
      </c>
      <c r="Q1490">
        <v>35.110999999999997</v>
      </c>
      <c r="R1490">
        <v>1.653</v>
      </c>
      <c r="S1490">
        <v>2</v>
      </c>
      <c r="T1490" t="s">
        <v>1162</v>
      </c>
    </row>
    <row r="1491" spans="1:20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>
        <v>2</v>
      </c>
      <c r="G1491" t="s">
        <v>539</v>
      </c>
      <c r="H1491" t="s">
        <v>21</v>
      </c>
      <c r="I1491" t="s">
        <v>22</v>
      </c>
      <c r="J1491" s="10">
        <f>(C1491-VLOOKUP(H1491,Riders!$A$2:$E$7777,4,FALSE))/365</f>
        <v>29.183561643835617</v>
      </c>
      <c r="K1491">
        <v>2</v>
      </c>
      <c r="L1491">
        <v>2</v>
      </c>
      <c r="M1491">
        <v>15.1939999999999</v>
      </c>
      <c r="N1491" s="29">
        <f t="shared" si="23"/>
        <v>47.387126497301878</v>
      </c>
      <c r="O1491">
        <v>35.722000000000001</v>
      </c>
      <c r="P1491">
        <v>35.53</v>
      </c>
      <c r="Q1491">
        <v>37.54</v>
      </c>
      <c r="R1491">
        <v>1.0049999999999999</v>
      </c>
      <c r="S1491">
        <v>1</v>
      </c>
      <c r="T1491" t="s">
        <v>1162</v>
      </c>
    </row>
    <row r="1492" spans="1:20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>
        <v>2</v>
      </c>
      <c r="G1492" t="s">
        <v>540</v>
      </c>
      <c r="H1492" t="s">
        <v>110</v>
      </c>
      <c r="I1492" t="s">
        <v>73</v>
      </c>
      <c r="J1492" s="10">
        <f>(C1492-VLOOKUP(H1492,Riders!$A$2:$E$7777,4,FALSE))/365</f>
        <v>25.076712328767123</v>
      </c>
      <c r="K1492">
        <v>3</v>
      </c>
      <c r="L1492">
        <v>1</v>
      </c>
      <c r="M1492">
        <v>10.315</v>
      </c>
      <c r="N1492" s="29">
        <f t="shared" si="23"/>
        <v>69.801260300533201</v>
      </c>
      <c r="O1492">
        <v>32.135999999999903</v>
      </c>
      <c r="P1492">
        <v>32.393000000000001</v>
      </c>
      <c r="Q1492">
        <v>34.945</v>
      </c>
      <c r="R1492">
        <v>1.276</v>
      </c>
      <c r="S1492">
        <v>2</v>
      </c>
      <c r="T1492" t="s">
        <v>1162</v>
      </c>
    </row>
    <row r="1493" spans="1:20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>
        <v>2</v>
      </c>
      <c r="G1493" t="s">
        <v>540</v>
      </c>
      <c r="H1493" t="s">
        <v>200</v>
      </c>
      <c r="I1493" t="s">
        <v>44</v>
      </c>
      <c r="J1493" s="10">
        <f>(C1493-VLOOKUP(H1493,Riders!$A$2:$E$7777,4,FALSE))/365</f>
        <v>26.838356164383562</v>
      </c>
      <c r="K1493">
        <v>4</v>
      </c>
      <c r="L1493">
        <v>2</v>
      </c>
      <c r="M1493">
        <v>10.458</v>
      </c>
      <c r="N1493" s="29">
        <f t="shared" si="23"/>
        <v>68.846815834767639</v>
      </c>
      <c r="O1493">
        <v>32.232999999999997</v>
      </c>
      <c r="P1493">
        <v>32.110999999999997</v>
      </c>
      <c r="Q1493">
        <v>34.075000000000003</v>
      </c>
      <c r="R1493">
        <v>0.98199999999999998</v>
      </c>
      <c r="S1493">
        <v>1</v>
      </c>
      <c r="T1493" t="s">
        <v>1162</v>
      </c>
    </row>
    <row r="1494" spans="1:20">
      <c r="A1494" t="s">
        <v>1116</v>
      </c>
      <c r="B1494">
        <v>2023</v>
      </c>
      <c r="C1494" s="9">
        <v>45002</v>
      </c>
      <c r="D1494" t="s">
        <v>64</v>
      </c>
      <c r="E1494" t="s">
        <v>533</v>
      </c>
      <c r="F1494">
        <v>1</v>
      </c>
      <c r="G1494">
        <v>1</v>
      </c>
      <c r="H1494" t="s">
        <v>170</v>
      </c>
      <c r="I1494" t="s">
        <v>40</v>
      </c>
      <c r="J1494" s="10">
        <f>(C1494-VLOOKUP(H1494,Riders!$A$2:$E$7777,4,FALSE))/365</f>
        <v>24.421917808219177</v>
      </c>
      <c r="K1494">
        <v>28</v>
      </c>
      <c r="L1494">
        <v>2</v>
      </c>
      <c r="M1494">
        <v>11.065</v>
      </c>
      <c r="N1494" s="29">
        <f>IF(OR(M1494="REL",M1494="",M1494="DNS",M1494="DSQ"),"",3.6*200/M1494)</f>
        <v>65.07004066877542</v>
      </c>
      <c r="O1494">
        <v>19.085999999999999</v>
      </c>
      <c r="P1494">
        <v>19.001999999999999</v>
      </c>
      <c r="Q1494">
        <v>25.67</v>
      </c>
      <c r="R1494">
        <v>3.3340000000000001</v>
      </c>
      <c r="S1494">
        <v>2</v>
      </c>
      <c r="T1494" t="s">
        <v>1162</v>
      </c>
    </row>
    <row r="1495" spans="1:20">
      <c r="A1495" t="s">
        <v>137</v>
      </c>
      <c r="B1495">
        <v>2022</v>
      </c>
      <c r="C1495" s="9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 s="10">
        <f>(C1495-VLOOKUP(H1495,Riders!$A$2:$E$7777,4,FALSE))/365</f>
        <v>28.076712328767123</v>
      </c>
      <c r="K1495">
        <v>28</v>
      </c>
      <c r="L1495">
        <v>2</v>
      </c>
      <c r="M1495">
        <v>10.397</v>
      </c>
      <c r="N1495" s="29">
        <f t="shared" ref="N1495:N1557" si="24">IF(OR(M1495="REL",M1495="",M1495="DNS",M1495="DSQ"),"",3.6*200/M1495)</f>
        <v>69.250745407329035</v>
      </c>
      <c r="O1495">
        <v>9</v>
      </c>
      <c r="P1495">
        <v>6.2619999999999898</v>
      </c>
      <c r="Q1495">
        <v>20.603999999999999</v>
      </c>
      <c r="R1495">
        <v>7.1710000000000003</v>
      </c>
      <c r="S1495">
        <v>1</v>
      </c>
      <c r="T1495" t="s">
        <v>1162</v>
      </c>
    </row>
    <row r="1496" spans="1:20">
      <c r="A1496" t="s">
        <v>160</v>
      </c>
      <c r="B1496">
        <v>2022</v>
      </c>
      <c r="C1496" s="9">
        <v>44696</v>
      </c>
      <c r="D1496" t="s">
        <v>64</v>
      </c>
      <c r="E1496" t="s">
        <v>533</v>
      </c>
      <c r="F1496">
        <v>1</v>
      </c>
      <c r="G1496">
        <v>12</v>
      </c>
      <c r="H1496" t="s">
        <v>95</v>
      </c>
      <c r="I1496" t="s">
        <v>28</v>
      </c>
      <c r="J1496" s="10">
        <f>(C1496-VLOOKUP(H1496,Riders!$A$2:$E$7777,4,FALSE))/365</f>
        <v>30.304109589041097</v>
      </c>
      <c r="K1496">
        <v>18</v>
      </c>
      <c r="L1496">
        <v>2</v>
      </c>
      <c r="M1496">
        <v>10.523</v>
      </c>
      <c r="N1496" s="29">
        <f t="shared" si="24"/>
        <v>68.421552789128583</v>
      </c>
      <c r="O1496">
        <v>9</v>
      </c>
      <c r="P1496">
        <v>6.7089999999999996</v>
      </c>
      <c r="Q1496">
        <v>20.253</v>
      </c>
      <c r="R1496">
        <v>6.7720000000000002</v>
      </c>
      <c r="S1496">
        <v>2</v>
      </c>
      <c r="T1496" t="s">
        <v>1162</v>
      </c>
    </row>
    <row r="1497" spans="1:20">
      <c r="A1497" t="s">
        <v>137</v>
      </c>
      <c r="B1497">
        <v>2022</v>
      </c>
      <c r="C1497" s="9">
        <v>44752</v>
      </c>
      <c r="D1497" t="s">
        <v>64</v>
      </c>
      <c r="E1497" t="s">
        <v>533</v>
      </c>
      <c r="F1497">
        <v>1</v>
      </c>
      <c r="G1497">
        <v>2</v>
      </c>
      <c r="H1497" t="s">
        <v>92</v>
      </c>
      <c r="I1497" t="s">
        <v>93</v>
      </c>
      <c r="J1497" s="10">
        <f>(C1497-VLOOKUP(H1497,Riders!$A$2:$E$7777,4,FALSE))/365</f>
        <v>27.536986301369861</v>
      </c>
      <c r="K1497">
        <v>27</v>
      </c>
      <c r="L1497">
        <v>2</v>
      </c>
      <c r="M1497">
        <v>10.63</v>
      </c>
      <c r="N1497" s="29">
        <f t="shared" si="24"/>
        <v>67.732831608654749</v>
      </c>
      <c r="O1497">
        <v>9</v>
      </c>
      <c r="P1497">
        <v>6.2619999999999898</v>
      </c>
      <c r="Q1497">
        <v>20.603999999999999</v>
      </c>
      <c r="R1497">
        <v>7.1710000000000003</v>
      </c>
      <c r="S1497">
        <v>1</v>
      </c>
      <c r="T1497" t="s">
        <v>1162</v>
      </c>
    </row>
    <row r="1498" spans="1:20">
      <c r="A1498" t="s">
        <v>137</v>
      </c>
      <c r="B1498">
        <v>2022</v>
      </c>
      <c r="C1498" s="9">
        <v>44752</v>
      </c>
      <c r="D1498" t="s">
        <v>64</v>
      </c>
      <c r="E1498" t="s">
        <v>533</v>
      </c>
      <c r="F1498">
        <v>1</v>
      </c>
      <c r="G1498">
        <v>3</v>
      </c>
      <c r="H1498" t="s">
        <v>103</v>
      </c>
      <c r="I1498" t="s">
        <v>37</v>
      </c>
      <c r="J1498" s="10">
        <f>(C1498-VLOOKUP(H1498,Riders!$A$2:$E$7777,4,FALSE))/365</f>
        <v>23.526027397260275</v>
      </c>
      <c r="K1498">
        <v>6</v>
      </c>
      <c r="L1498">
        <v>1</v>
      </c>
      <c r="M1498">
        <v>10.512</v>
      </c>
      <c r="N1498" s="29">
        <f t="shared" si="24"/>
        <v>68.493150684931507</v>
      </c>
      <c r="O1498">
        <v>7.8349999999999902</v>
      </c>
      <c r="P1498">
        <v>10.319000000000001</v>
      </c>
      <c r="Q1498">
        <v>17.783000000000001</v>
      </c>
      <c r="R1498">
        <v>3.7320000000000002</v>
      </c>
      <c r="S1498">
        <v>2</v>
      </c>
      <c r="T1498" t="s">
        <v>1162</v>
      </c>
    </row>
    <row r="1499" spans="1:20">
      <c r="A1499" t="s">
        <v>137</v>
      </c>
      <c r="B1499">
        <v>2022</v>
      </c>
      <c r="C1499" s="9">
        <v>44752</v>
      </c>
      <c r="D1499" t="s">
        <v>64</v>
      </c>
      <c r="E1499" t="s">
        <v>533</v>
      </c>
      <c r="F1499">
        <v>1</v>
      </c>
      <c r="G1499">
        <v>3</v>
      </c>
      <c r="H1499" t="s">
        <v>53</v>
      </c>
      <c r="I1499" t="s">
        <v>54</v>
      </c>
      <c r="J1499" s="10">
        <f>(C1499-VLOOKUP(H1499,Riders!$A$2:$E$7777,4,FALSE))/365</f>
        <v>21.761643835616439</v>
      </c>
      <c r="K1499">
        <v>26</v>
      </c>
      <c r="L1499">
        <v>2</v>
      </c>
      <c r="M1499">
        <v>10.753</v>
      </c>
      <c r="N1499" s="29">
        <f t="shared" si="24"/>
        <v>66.958058216311727</v>
      </c>
      <c r="O1499">
        <v>9</v>
      </c>
      <c r="P1499">
        <v>3.48</v>
      </c>
      <c r="Q1499">
        <v>15.74</v>
      </c>
      <c r="R1499">
        <v>6.13</v>
      </c>
      <c r="S1499">
        <v>1</v>
      </c>
      <c r="T1499" t="s">
        <v>1162</v>
      </c>
    </row>
    <row r="1500" spans="1:20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1</v>
      </c>
      <c r="G1500">
        <v>4</v>
      </c>
      <c r="H1500" t="s">
        <v>25</v>
      </c>
      <c r="I1500" t="s">
        <v>26</v>
      </c>
      <c r="J1500" s="10">
        <f>(C1500-VLOOKUP(H1500,Riders!$A$2:$E$7777,4,FALSE))/365</f>
        <v>24.797260273972604</v>
      </c>
      <c r="K1500">
        <v>7</v>
      </c>
      <c r="L1500">
        <v>1</v>
      </c>
      <c r="M1500">
        <v>11.048</v>
      </c>
      <c r="N1500" s="29">
        <f t="shared" si="24"/>
        <v>65.170166545981175</v>
      </c>
      <c r="O1500">
        <v>17.762</v>
      </c>
      <c r="P1500">
        <v>19.260999999999999</v>
      </c>
      <c r="Q1500">
        <v>26.885000000000002</v>
      </c>
      <c r="R1500">
        <v>3.8119999999999998</v>
      </c>
      <c r="S1500">
        <v>1</v>
      </c>
      <c r="T1500" t="s">
        <v>1162</v>
      </c>
    </row>
    <row r="1501" spans="1:20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1</v>
      </c>
      <c r="G1501">
        <v>4</v>
      </c>
      <c r="H1501" t="s">
        <v>139</v>
      </c>
      <c r="I1501" t="s">
        <v>140</v>
      </c>
      <c r="J1501" s="10">
        <f>(C1501-VLOOKUP(H1501,Riders!$A$2:$E$7777,4,FALSE))/365</f>
        <v>28.512328767123286</v>
      </c>
      <c r="K1501">
        <v>25</v>
      </c>
      <c r="L1501">
        <v>2</v>
      </c>
      <c r="M1501">
        <v>11.275</v>
      </c>
      <c r="N1501" s="29">
        <f t="shared" si="24"/>
        <v>63.85809312638581</v>
      </c>
      <c r="O1501">
        <v>9</v>
      </c>
      <c r="P1501">
        <v>6.6919999999999904</v>
      </c>
      <c r="Q1501">
        <v>19.937999999999999</v>
      </c>
      <c r="R1501">
        <v>6.6230000000000002</v>
      </c>
      <c r="S1501">
        <v>2</v>
      </c>
      <c r="T1501" t="s">
        <v>1162</v>
      </c>
    </row>
    <row r="1502" spans="1:20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1</v>
      </c>
      <c r="G1502">
        <v>5</v>
      </c>
      <c r="H1502" t="s">
        <v>36</v>
      </c>
      <c r="I1502" t="s">
        <v>37</v>
      </c>
      <c r="J1502" s="10">
        <f>(C1502-VLOOKUP(H1502,Riders!$A$2:$E$7777,4,FALSE))/365</f>
        <v>21.463013698630139</v>
      </c>
      <c r="K1502">
        <v>10</v>
      </c>
      <c r="L1502">
        <v>1</v>
      </c>
      <c r="M1502">
        <v>10.353999999999999</v>
      </c>
      <c r="N1502" s="29">
        <f t="shared" si="24"/>
        <v>69.538342669499713</v>
      </c>
      <c r="O1502">
        <v>9</v>
      </c>
      <c r="P1502">
        <v>15.379</v>
      </c>
      <c r="Q1502">
        <v>28.940999999999999</v>
      </c>
      <c r="R1502">
        <v>6.7809999999999997</v>
      </c>
      <c r="S1502">
        <v>2</v>
      </c>
      <c r="T1502" t="s">
        <v>1162</v>
      </c>
    </row>
    <row r="1503" spans="1:20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1</v>
      </c>
      <c r="G1503">
        <v>5</v>
      </c>
      <c r="H1503" t="s">
        <v>57</v>
      </c>
      <c r="I1503" t="s">
        <v>35</v>
      </c>
      <c r="J1503" s="10">
        <f>(C1503-VLOOKUP(H1503,Riders!$A$2:$E$7777,4,FALSE))/365</f>
        <v>28.660273972602738</v>
      </c>
      <c r="K1503">
        <v>24</v>
      </c>
      <c r="L1503">
        <v>2</v>
      </c>
      <c r="M1503">
        <v>10.603999999999999</v>
      </c>
      <c r="N1503" s="29">
        <f t="shared" si="24"/>
        <v>67.898906073179944</v>
      </c>
      <c r="O1503">
        <v>14.097</v>
      </c>
      <c r="P1503">
        <v>13.631</v>
      </c>
      <c r="Q1503">
        <v>20.247</v>
      </c>
      <c r="R1503">
        <v>3.3079999999999998</v>
      </c>
      <c r="S1503">
        <v>1</v>
      </c>
      <c r="T1503" t="s">
        <v>1162</v>
      </c>
    </row>
    <row r="1504" spans="1:20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1</v>
      </c>
      <c r="G1504">
        <v>6</v>
      </c>
      <c r="H1504" t="s">
        <v>127</v>
      </c>
      <c r="I1504" t="s">
        <v>33</v>
      </c>
      <c r="J1504" s="10">
        <f>(C1504-VLOOKUP(H1504,Riders!$A$2:$E$7777,4,FALSE))/365</f>
        <v>31.005479452054793</v>
      </c>
      <c r="K1504">
        <v>11</v>
      </c>
      <c r="L1504">
        <v>1</v>
      </c>
      <c r="M1504">
        <v>10.382999999999999</v>
      </c>
      <c r="N1504" s="29">
        <f t="shared" si="24"/>
        <v>69.344120196475018</v>
      </c>
      <c r="O1504">
        <v>29.257999999999999</v>
      </c>
      <c r="P1504">
        <v>29.395</v>
      </c>
      <c r="Q1504">
        <v>32.773000000000003</v>
      </c>
      <c r="R1504">
        <v>1.6890000000000001</v>
      </c>
      <c r="S1504">
        <v>1</v>
      </c>
      <c r="T1504" t="s">
        <v>1162</v>
      </c>
    </row>
    <row r="1505" spans="1:20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1</v>
      </c>
      <c r="G1505">
        <v>6</v>
      </c>
      <c r="H1505" t="s">
        <v>156</v>
      </c>
      <c r="I1505" t="s">
        <v>143</v>
      </c>
      <c r="J1505" s="10">
        <f>(C1505-VLOOKUP(H1505,Riders!$A$2:$E$7777,4,FALSE))/365</f>
        <v>36.238356164383561</v>
      </c>
      <c r="K1505">
        <v>23</v>
      </c>
      <c r="L1505">
        <v>2</v>
      </c>
      <c r="M1505">
        <v>10.575999999999899</v>
      </c>
      <c r="N1505" s="29">
        <f t="shared" si="24"/>
        <v>68.078668683813049</v>
      </c>
      <c r="O1505">
        <v>9</v>
      </c>
      <c r="P1505">
        <v>8.2219999999999995</v>
      </c>
      <c r="Q1505">
        <v>22.135999999999999</v>
      </c>
      <c r="R1505">
        <v>6.9569999999999999</v>
      </c>
      <c r="S1505">
        <v>2</v>
      </c>
      <c r="T1505" t="s">
        <v>1162</v>
      </c>
    </row>
    <row r="1506" spans="1:20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1</v>
      </c>
      <c r="G1506">
        <v>7</v>
      </c>
      <c r="H1506" t="s">
        <v>48</v>
      </c>
      <c r="I1506" t="s">
        <v>42</v>
      </c>
      <c r="J1506" s="10">
        <f>(C1506-VLOOKUP(H1506,Riders!$A$2:$E$7777,4,FALSE))/365</f>
        <v>27.991780821917807</v>
      </c>
      <c r="K1506">
        <v>8</v>
      </c>
      <c r="L1506">
        <v>1</v>
      </c>
      <c r="M1506">
        <v>10.156000000000001</v>
      </c>
      <c r="N1506" s="29">
        <f t="shared" si="24"/>
        <v>70.894052776683736</v>
      </c>
      <c r="O1506">
        <v>19.053000000000001</v>
      </c>
      <c r="P1506">
        <v>19.350999999999999</v>
      </c>
      <c r="Q1506">
        <v>24.117000000000001</v>
      </c>
      <c r="R1506">
        <v>2.383</v>
      </c>
      <c r="S1506">
        <v>1</v>
      </c>
      <c r="T1506" t="s">
        <v>1162</v>
      </c>
    </row>
    <row r="1507" spans="1:20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1</v>
      </c>
      <c r="G1507">
        <v>7</v>
      </c>
      <c r="H1507" t="s">
        <v>230</v>
      </c>
      <c r="I1507" t="s">
        <v>210</v>
      </c>
      <c r="J1507" s="10">
        <f>(C1507-VLOOKUP(H1507,Riders!$A$2:$E$7777,4,FALSE))/365</f>
        <v>23.55890410958904</v>
      </c>
      <c r="K1507">
        <v>22</v>
      </c>
      <c r="L1507">
        <v>2</v>
      </c>
      <c r="M1507">
        <v>10.516999999999999</v>
      </c>
      <c r="N1507" s="29">
        <f t="shared" si="24"/>
        <v>68.460587620043739</v>
      </c>
      <c r="O1507">
        <v>5.1839999999999904</v>
      </c>
      <c r="P1507">
        <v>5.0090000000000003</v>
      </c>
      <c r="Q1507">
        <v>14.375</v>
      </c>
      <c r="R1507">
        <v>4.6829999999999998</v>
      </c>
      <c r="S1507">
        <v>2</v>
      </c>
      <c r="T1507" t="s">
        <v>1162</v>
      </c>
    </row>
    <row r="1508" spans="1:20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1</v>
      </c>
      <c r="G1508">
        <v>8</v>
      </c>
      <c r="H1508" t="s">
        <v>108</v>
      </c>
      <c r="I1508" t="s">
        <v>56</v>
      </c>
      <c r="J1508" s="10">
        <f>(C1508-VLOOKUP(H1508,Riders!$A$2:$E$7777,4,FALSE))/365</f>
        <v>24.252054794520546</v>
      </c>
      <c r="K1508">
        <v>16</v>
      </c>
      <c r="L1508">
        <v>1</v>
      </c>
      <c r="M1508">
        <v>10.369</v>
      </c>
      <c r="N1508" s="29">
        <f t="shared" si="24"/>
        <v>69.437747130870861</v>
      </c>
      <c r="O1508">
        <v>9</v>
      </c>
      <c r="P1508">
        <v>15.48</v>
      </c>
      <c r="Q1508">
        <v>29.172000000000001</v>
      </c>
      <c r="R1508">
        <v>6.8460000000000001</v>
      </c>
      <c r="S1508">
        <v>2</v>
      </c>
      <c r="T1508" t="s">
        <v>1162</v>
      </c>
    </row>
    <row r="1509" spans="1:20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1</v>
      </c>
      <c r="G1509">
        <v>8</v>
      </c>
      <c r="H1509" t="s">
        <v>113</v>
      </c>
      <c r="I1509" t="s">
        <v>114</v>
      </c>
      <c r="J1509" s="10">
        <f>(C1509-VLOOKUP(H1509,Riders!$A$2:$E$7777,4,FALSE))/365</f>
        <v>27.413698630136988</v>
      </c>
      <c r="K1509">
        <v>17</v>
      </c>
      <c r="L1509">
        <v>2</v>
      </c>
      <c r="M1509">
        <v>10.430999999999999</v>
      </c>
      <c r="N1509" s="29">
        <f t="shared" si="24"/>
        <v>69.02502157031924</v>
      </c>
      <c r="O1509">
        <v>12.627000000000001</v>
      </c>
      <c r="P1509">
        <v>11.798999999999999</v>
      </c>
      <c r="Q1509">
        <v>20.684999999999999</v>
      </c>
      <c r="R1509">
        <v>4.4429999999999996</v>
      </c>
      <c r="S1509">
        <v>1</v>
      </c>
      <c r="T1509" t="s">
        <v>1162</v>
      </c>
    </row>
    <row r="1510" spans="1:20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1</v>
      </c>
      <c r="G1510">
        <v>9</v>
      </c>
      <c r="H1510" t="s">
        <v>142</v>
      </c>
      <c r="I1510" t="s">
        <v>143</v>
      </c>
      <c r="J1510" s="10">
        <f>(C1510-VLOOKUP(H1510,Riders!$A$2:$E$7777,4,FALSE))/365</f>
        <v>21.969863013698632</v>
      </c>
      <c r="K1510">
        <v>15</v>
      </c>
      <c r="L1510">
        <v>1</v>
      </c>
      <c r="M1510">
        <v>10.686</v>
      </c>
      <c r="N1510" s="29">
        <f t="shared" si="24"/>
        <v>67.377877596855697</v>
      </c>
      <c r="O1510">
        <v>9</v>
      </c>
      <c r="P1510">
        <v>14.808999999999999</v>
      </c>
      <c r="Q1510">
        <v>28.626999999999999</v>
      </c>
      <c r="R1510">
        <v>6.9089999999999998</v>
      </c>
      <c r="S1510">
        <v>2</v>
      </c>
      <c r="T1510" t="s">
        <v>1162</v>
      </c>
    </row>
    <row r="1511" spans="1:20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1</v>
      </c>
      <c r="G1511">
        <v>9</v>
      </c>
      <c r="H1511" t="s">
        <v>55</v>
      </c>
      <c r="I1511" t="s">
        <v>56</v>
      </c>
      <c r="J1511" s="10">
        <f>(C1511-VLOOKUP(H1511,Riders!$A$2:$E$7777,4,FALSE))/365</f>
        <v>22.493150684931507</v>
      </c>
      <c r="K1511">
        <v>18</v>
      </c>
      <c r="L1511">
        <v>2</v>
      </c>
      <c r="M1511">
        <v>10.712999999999999</v>
      </c>
      <c r="N1511" s="29">
        <f t="shared" si="24"/>
        <v>67.208064967796147</v>
      </c>
      <c r="O1511">
        <v>11.802</v>
      </c>
      <c r="P1511">
        <v>11.2259999999999</v>
      </c>
      <c r="Q1511">
        <v>19.225999999999999</v>
      </c>
      <c r="R1511">
        <v>4</v>
      </c>
      <c r="S1511">
        <v>1</v>
      </c>
      <c r="T1511" t="s">
        <v>1162</v>
      </c>
    </row>
    <row r="1512" spans="1:20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1</v>
      </c>
      <c r="G1512">
        <v>10</v>
      </c>
      <c r="H1512" t="s">
        <v>47</v>
      </c>
      <c r="I1512" t="s">
        <v>717</v>
      </c>
      <c r="J1512" s="10">
        <f>(C1512-VLOOKUP(H1512,Riders!$A$2:$E$7777,4,FALSE))/365</f>
        <v>21.624657534246577</v>
      </c>
      <c r="K1512">
        <v>12</v>
      </c>
      <c r="L1512">
        <v>1</v>
      </c>
      <c r="M1512">
        <v>10.409000000000001</v>
      </c>
      <c r="N1512" s="29">
        <f t="shared" si="24"/>
        <v>69.170909789605147</v>
      </c>
      <c r="O1512">
        <v>9</v>
      </c>
      <c r="P1512">
        <v>18.131</v>
      </c>
      <c r="Q1512">
        <v>30.768999999999998</v>
      </c>
      <c r="R1512">
        <v>6.319</v>
      </c>
      <c r="S1512">
        <v>2</v>
      </c>
      <c r="T1512" t="s">
        <v>1162</v>
      </c>
    </row>
    <row r="1513" spans="1:20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1</v>
      </c>
      <c r="G1513">
        <v>10</v>
      </c>
      <c r="H1513" t="s">
        <v>141</v>
      </c>
      <c r="I1513" t="s">
        <v>93</v>
      </c>
      <c r="J1513" s="10">
        <f>(C1513-VLOOKUP(H1513,Riders!$A$2:$E$7777,4,FALSE))/365</f>
        <v>27.271232876712329</v>
      </c>
      <c r="K1513">
        <v>21</v>
      </c>
      <c r="L1513">
        <v>2</v>
      </c>
      <c r="M1513">
        <v>10.429</v>
      </c>
      <c r="N1513" s="29">
        <f t="shared" si="24"/>
        <v>69.038258701697188</v>
      </c>
      <c r="O1513">
        <v>21.664999999999999</v>
      </c>
      <c r="P1513">
        <v>21.425999999999998</v>
      </c>
      <c r="Q1513">
        <v>25</v>
      </c>
      <c r="R1513">
        <v>1.7869999999999999</v>
      </c>
      <c r="S1513">
        <v>1</v>
      </c>
      <c r="T1513" t="s">
        <v>1162</v>
      </c>
    </row>
    <row r="1514" spans="1:20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1</v>
      </c>
      <c r="G1514">
        <v>11</v>
      </c>
      <c r="H1514" t="s">
        <v>134</v>
      </c>
      <c r="I1514" t="s">
        <v>33</v>
      </c>
      <c r="J1514" s="10">
        <f>(C1514-VLOOKUP(H1514,Riders!$A$2:$E$7777,4,FALSE))/365</f>
        <v>25.863013698630137</v>
      </c>
      <c r="K1514">
        <v>13</v>
      </c>
      <c r="L1514">
        <v>1</v>
      </c>
      <c r="M1514">
        <v>10.417999999999999</v>
      </c>
      <c r="N1514" s="29">
        <f t="shared" si="24"/>
        <v>69.111153772317152</v>
      </c>
      <c r="O1514">
        <v>9</v>
      </c>
      <c r="P1514">
        <v>13.037999999999901</v>
      </c>
      <c r="Q1514">
        <v>27.56</v>
      </c>
      <c r="R1514">
        <v>7.2610000000000001</v>
      </c>
      <c r="S1514">
        <v>1</v>
      </c>
      <c r="T1514" t="s">
        <v>1162</v>
      </c>
    </row>
    <row r="1515" spans="1:20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1</v>
      </c>
      <c r="G1515">
        <v>11</v>
      </c>
      <c r="H1515" t="s">
        <v>34</v>
      </c>
      <c r="I1515" t="s">
        <v>35</v>
      </c>
      <c r="J1515" s="10">
        <f>(C1515-VLOOKUP(H1515,Riders!$A$2:$E$7777,4,FALSE))/365</f>
        <v>24.134246575342466</v>
      </c>
      <c r="K1515">
        <v>20</v>
      </c>
      <c r="L1515">
        <v>2</v>
      </c>
      <c r="M1515">
        <v>10.536</v>
      </c>
      <c r="N1515" s="29">
        <f t="shared" si="24"/>
        <v>68.337129840546694</v>
      </c>
      <c r="O1515">
        <v>5.4450000000000003</v>
      </c>
      <c r="P1515">
        <v>4.9189999999999996</v>
      </c>
      <c r="Q1515">
        <v>15.401</v>
      </c>
      <c r="R1515">
        <v>5.2409999999999997</v>
      </c>
      <c r="S1515">
        <v>2</v>
      </c>
      <c r="T1515" t="s">
        <v>1162</v>
      </c>
    </row>
    <row r="1516" spans="1:20">
      <c r="A1516" t="s">
        <v>137</v>
      </c>
      <c r="B1516">
        <v>2022</v>
      </c>
      <c r="C1516" s="9">
        <v>44752</v>
      </c>
      <c r="D1516" t="s">
        <v>64</v>
      </c>
      <c r="E1516" t="s">
        <v>533</v>
      </c>
      <c r="F1516">
        <v>1</v>
      </c>
      <c r="G1516">
        <v>12</v>
      </c>
      <c r="H1516" t="s">
        <v>101</v>
      </c>
      <c r="I1516" t="s">
        <v>102</v>
      </c>
      <c r="J1516" s="10">
        <f>(C1516-VLOOKUP(H1516,Riders!$A$2:$E$7777,4,FALSE))/365</f>
        <v>28.457534246575342</v>
      </c>
      <c r="K1516">
        <v>14</v>
      </c>
      <c r="L1516">
        <v>1</v>
      </c>
      <c r="M1516">
        <v>10.416</v>
      </c>
      <c r="N1516" s="29">
        <f t="shared" si="24"/>
        <v>69.124423963133637</v>
      </c>
      <c r="O1516">
        <v>7.1629999999999896</v>
      </c>
      <c r="P1516">
        <v>12.497999999999999</v>
      </c>
      <c r="Q1516">
        <v>24.076000000000001</v>
      </c>
      <c r="R1516">
        <v>5.7889999999999997</v>
      </c>
      <c r="S1516">
        <v>2</v>
      </c>
      <c r="T1516" t="s">
        <v>1162</v>
      </c>
    </row>
    <row r="1517" spans="1:20">
      <c r="A1517" t="s">
        <v>137</v>
      </c>
      <c r="B1517">
        <v>2022</v>
      </c>
      <c r="C1517" s="9">
        <v>44752</v>
      </c>
      <c r="D1517" t="s">
        <v>64</v>
      </c>
      <c r="E1517" t="s">
        <v>533</v>
      </c>
      <c r="F1517">
        <v>1</v>
      </c>
      <c r="G1517">
        <v>12</v>
      </c>
      <c r="H1517" t="s">
        <v>31</v>
      </c>
      <c r="I1517" t="s">
        <v>32</v>
      </c>
      <c r="J1517" s="10">
        <f>(C1517-VLOOKUP(H1517,Riders!$A$2:$E$7777,4,FALSE))/365</f>
        <v>20.663013698630138</v>
      </c>
      <c r="K1517">
        <v>19</v>
      </c>
      <c r="L1517">
        <v>2</v>
      </c>
      <c r="M1517">
        <v>10.452</v>
      </c>
      <c r="N1517" s="29">
        <f t="shared" si="24"/>
        <v>68.886337543053955</v>
      </c>
      <c r="O1517">
        <v>9</v>
      </c>
      <c r="P1517">
        <v>5.12</v>
      </c>
      <c r="Q1517">
        <v>18.626000000000001</v>
      </c>
      <c r="R1517">
        <v>6.7530000000000001</v>
      </c>
      <c r="S1517">
        <v>1</v>
      </c>
      <c r="T1517" t="s">
        <v>1162</v>
      </c>
    </row>
    <row r="1518" spans="1:20">
      <c r="A1518" t="s">
        <v>137</v>
      </c>
      <c r="B1518">
        <v>2022</v>
      </c>
      <c r="C1518" s="9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 s="10">
        <f>(C1518-VLOOKUP(H1518,Riders!$A$2:$E$7777,4,FALSE))/365</f>
        <v>25.339726027397262</v>
      </c>
      <c r="K1518">
        <v>2</v>
      </c>
      <c r="L1518">
        <v>1</v>
      </c>
      <c r="M1518">
        <v>10.231</v>
      </c>
      <c r="N1518" s="29">
        <f t="shared" si="24"/>
        <v>70.374352458215228</v>
      </c>
      <c r="O1518">
        <v>40.036999999999999</v>
      </c>
      <c r="P1518">
        <v>40.04</v>
      </c>
      <c r="Q1518">
        <v>42.345999999999997</v>
      </c>
      <c r="R1518">
        <v>1.153</v>
      </c>
      <c r="S1518">
        <v>1</v>
      </c>
      <c r="T1518" t="s">
        <v>1162</v>
      </c>
    </row>
    <row r="1519" spans="1:20">
      <c r="A1519" t="s">
        <v>137</v>
      </c>
      <c r="B1519">
        <v>2022</v>
      </c>
      <c r="C1519" s="9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 s="10">
        <f>(C1519-VLOOKUP(H1519,Riders!$A$2:$E$7777,4,FALSE))/365</f>
        <v>28.457534246575342</v>
      </c>
      <c r="K1519">
        <v>14</v>
      </c>
      <c r="L1519">
        <v>2</v>
      </c>
      <c r="M1519">
        <v>10.599</v>
      </c>
      <c r="N1519" s="29">
        <f t="shared" si="24"/>
        <v>67.93093688083782</v>
      </c>
      <c r="O1519">
        <v>12.497999999999999</v>
      </c>
      <c r="P1519">
        <v>12.587999999999999</v>
      </c>
      <c r="Q1519">
        <v>23.896000000000001</v>
      </c>
      <c r="R1519">
        <v>5.6539999999999999</v>
      </c>
      <c r="S1519">
        <v>2</v>
      </c>
      <c r="T1519" t="s">
        <v>1162</v>
      </c>
    </row>
    <row r="1520" spans="1:20">
      <c r="A1520" t="s">
        <v>137</v>
      </c>
      <c r="B1520">
        <v>2022</v>
      </c>
      <c r="C1520" s="9">
        <v>44752</v>
      </c>
      <c r="D1520" t="s">
        <v>64</v>
      </c>
      <c r="E1520" t="s">
        <v>536</v>
      </c>
      <c r="F1520">
        <v>1</v>
      </c>
      <c r="G1520">
        <v>2</v>
      </c>
      <c r="H1520" t="s">
        <v>126</v>
      </c>
      <c r="I1520" t="s">
        <v>102</v>
      </c>
      <c r="J1520" s="10">
        <f>(C1520-VLOOKUP(H1520,Riders!$A$2:$E$7777,4,FALSE))/365</f>
        <v>23.81095890410959</v>
      </c>
      <c r="K1520">
        <v>1</v>
      </c>
      <c r="L1520">
        <v>1</v>
      </c>
      <c r="M1520">
        <v>10.082000000000001</v>
      </c>
      <c r="N1520" s="29">
        <f t="shared" si="24"/>
        <v>71.41440190438405</v>
      </c>
      <c r="O1520">
        <v>29.619999999999902</v>
      </c>
      <c r="P1520">
        <v>29.7179999999999</v>
      </c>
      <c r="Q1520">
        <v>32.19</v>
      </c>
      <c r="R1520">
        <v>1.236</v>
      </c>
      <c r="S1520">
        <v>1</v>
      </c>
      <c r="T1520" t="s">
        <v>1162</v>
      </c>
    </row>
    <row r="1521" spans="1:20">
      <c r="A1521" t="s">
        <v>137</v>
      </c>
      <c r="B1521">
        <v>2022</v>
      </c>
      <c r="C1521" s="9">
        <v>44752</v>
      </c>
      <c r="D1521" t="s">
        <v>64</v>
      </c>
      <c r="E1521" t="s">
        <v>536</v>
      </c>
      <c r="F1521">
        <v>1</v>
      </c>
      <c r="G1521">
        <v>2</v>
      </c>
      <c r="H1521" t="s">
        <v>134</v>
      </c>
      <c r="I1521" t="s">
        <v>33</v>
      </c>
      <c r="J1521" s="10">
        <f>(C1521-VLOOKUP(H1521,Riders!$A$2:$E$7777,4,FALSE))/365</f>
        <v>25.863013698630137</v>
      </c>
      <c r="K1521">
        <v>13</v>
      </c>
      <c r="L1521">
        <v>2</v>
      </c>
      <c r="M1521">
        <v>10.226000000000001</v>
      </c>
      <c r="N1521" s="29">
        <f t="shared" si="24"/>
        <v>70.408761979268519</v>
      </c>
      <c r="O1521">
        <v>13.037999999999901</v>
      </c>
      <c r="P1521">
        <v>12.449</v>
      </c>
      <c r="Q1521">
        <v>24.427</v>
      </c>
      <c r="R1521">
        <v>5.9889999999999999</v>
      </c>
      <c r="S1521">
        <v>2</v>
      </c>
      <c r="T1521" t="s">
        <v>1162</v>
      </c>
    </row>
    <row r="1522" spans="1:20">
      <c r="A1522" t="s">
        <v>137</v>
      </c>
      <c r="B1522">
        <v>2022</v>
      </c>
      <c r="C1522" s="9">
        <v>44752</v>
      </c>
      <c r="D1522" t="s">
        <v>64</v>
      </c>
      <c r="E1522" t="s">
        <v>536</v>
      </c>
      <c r="F1522">
        <v>1</v>
      </c>
      <c r="G1522">
        <v>3</v>
      </c>
      <c r="H1522" t="s">
        <v>21</v>
      </c>
      <c r="I1522" t="s">
        <v>22</v>
      </c>
      <c r="J1522" s="10">
        <f>(C1522-VLOOKUP(H1522,Riders!$A$2:$E$7777,4,FALSE))/365</f>
        <v>29.336986301369862</v>
      </c>
      <c r="K1522">
        <v>3</v>
      </c>
      <c r="L1522">
        <v>1</v>
      </c>
      <c r="M1522">
        <v>10.192</v>
      </c>
      <c r="N1522" s="29">
        <f t="shared" si="24"/>
        <v>70.643642072213495</v>
      </c>
      <c r="O1522">
        <v>35.53</v>
      </c>
      <c r="P1522">
        <v>35.579000000000001</v>
      </c>
      <c r="Q1522">
        <v>37.588999999999999</v>
      </c>
      <c r="R1522">
        <v>1.0049999999999999</v>
      </c>
      <c r="S1522">
        <v>1</v>
      </c>
      <c r="T1522" t="s">
        <v>1162</v>
      </c>
    </row>
    <row r="1523" spans="1:20">
      <c r="A1523" t="s">
        <v>137</v>
      </c>
      <c r="B1523">
        <v>2022</v>
      </c>
      <c r="C1523" s="9">
        <v>44752</v>
      </c>
      <c r="D1523" t="s">
        <v>64</v>
      </c>
      <c r="E1523" t="s">
        <v>536</v>
      </c>
      <c r="F1523">
        <v>1</v>
      </c>
      <c r="G1523">
        <v>3</v>
      </c>
      <c r="H1523" t="s">
        <v>47</v>
      </c>
      <c r="I1523" t="s">
        <v>717</v>
      </c>
      <c r="J1523" s="10">
        <f>(C1523-VLOOKUP(H1523,Riders!$A$2:$E$7777,4,FALSE))/365</f>
        <v>21.624657534246577</v>
      </c>
      <c r="K1523">
        <v>12</v>
      </c>
      <c r="L1523">
        <v>2</v>
      </c>
      <c r="M1523">
        <v>10.416</v>
      </c>
      <c r="N1523" s="29">
        <f t="shared" si="24"/>
        <v>69.124423963133637</v>
      </c>
      <c r="O1523">
        <v>18.131</v>
      </c>
      <c r="P1523">
        <v>17.866</v>
      </c>
      <c r="Q1523">
        <v>28.864000000000001</v>
      </c>
      <c r="R1523">
        <v>5.4989999999999997</v>
      </c>
      <c r="S1523">
        <v>2</v>
      </c>
      <c r="T1523" t="s">
        <v>1162</v>
      </c>
    </row>
    <row r="1524" spans="1:20">
      <c r="A1524" t="s">
        <v>137</v>
      </c>
      <c r="B1524">
        <v>2022</v>
      </c>
      <c r="C1524" s="9">
        <v>44752</v>
      </c>
      <c r="D1524" t="s">
        <v>64</v>
      </c>
      <c r="E1524" t="s">
        <v>536</v>
      </c>
      <c r="F1524">
        <v>1</v>
      </c>
      <c r="G1524">
        <v>4</v>
      </c>
      <c r="H1524" t="s">
        <v>41</v>
      </c>
      <c r="I1524" t="s">
        <v>42</v>
      </c>
      <c r="J1524" s="10">
        <f>(C1524-VLOOKUP(H1524,Riders!$A$2:$E$7777,4,FALSE))/365</f>
        <v>21.791780821917808</v>
      </c>
      <c r="K1524">
        <v>4</v>
      </c>
      <c r="L1524">
        <v>1</v>
      </c>
      <c r="M1524">
        <v>10.177</v>
      </c>
      <c r="N1524" s="29">
        <f t="shared" si="24"/>
        <v>70.747764567161255</v>
      </c>
      <c r="O1524">
        <v>9</v>
      </c>
      <c r="P1524">
        <v>17.126999999999999</v>
      </c>
      <c r="Q1524">
        <v>30.838999999999999</v>
      </c>
      <c r="R1524">
        <v>6.8559999999999999</v>
      </c>
      <c r="S1524">
        <v>2</v>
      </c>
      <c r="T1524" t="s">
        <v>1162</v>
      </c>
    </row>
    <row r="1525" spans="1:20">
      <c r="A1525" t="s">
        <v>137</v>
      </c>
      <c r="B1525">
        <v>2022</v>
      </c>
      <c r="C1525" s="9">
        <v>44752</v>
      </c>
      <c r="D1525" t="s">
        <v>64</v>
      </c>
      <c r="E1525" t="s">
        <v>536</v>
      </c>
      <c r="F1525">
        <v>1</v>
      </c>
      <c r="G1525">
        <v>4</v>
      </c>
      <c r="H1525" t="s">
        <v>142</v>
      </c>
      <c r="I1525" t="s">
        <v>143</v>
      </c>
      <c r="J1525" s="10">
        <f>(C1525-VLOOKUP(H1525,Riders!$A$2:$E$7777,4,FALSE))/365</f>
        <v>21.969863013698632</v>
      </c>
      <c r="K1525">
        <v>15</v>
      </c>
      <c r="L1525">
        <v>2</v>
      </c>
      <c r="M1525">
        <v>10.221</v>
      </c>
      <c r="N1525" s="29">
        <f t="shared" si="24"/>
        <v>70.443205165835039</v>
      </c>
      <c r="O1525">
        <v>14.808999999999999</v>
      </c>
      <c r="P1525">
        <v>12.424999999999899</v>
      </c>
      <c r="Q1525">
        <v>24.613</v>
      </c>
      <c r="R1525">
        <v>6.0940000000000003</v>
      </c>
      <c r="S1525">
        <v>1</v>
      </c>
      <c r="T1525" t="s">
        <v>1162</v>
      </c>
    </row>
    <row r="1526" spans="1:20">
      <c r="A1526" t="s">
        <v>18</v>
      </c>
      <c r="B1526">
        <v>2022</v>
      </c>
      <c r="C1526" s="9">
        <v>44849</v>
      </c>
      <c r="D1526" t="s">
        <v>19</v>
      </c>
      <c r="E1526" t="s">
        <v>533</v>
      </c>
      <c r="F1526">
        <v>1</v>
      </c>
      <c r="G1526">
        <v>9</v>
      </c>
      <c r="H1526" t="s">
        <v>95</v>
      </c>
      <c r="I1526" t="s">
        <v>28</v>
      </c>
      <c r="J1526" s="10">
        <f>(C1526-VLOOKUP(H1526,Riders!$A$2:$E$7777,4,FALSE))/365</f>
        <v>30.723287671232878</v>
      </c>
      <c r="K1526">
        <v>12</v>
      </c>
      <c r="L1526">
        <v>1</v>
      </c>
      <c r="M1526">
        <v>10.02</v>
      </c>
      <c r="N1526" s="29">
        <f t="shared" si="24"/>
        <v>71.856287425149702</v>
      </c>
      <c r="O1526">
        <v>6.7089999999999996</v>
      </c>
      <c r="P1526">
        <v>11.407</v>
      </c>
      <c r="Q1526">
        <v>23.195</v>
      </c>
      <c r="R1526">
        <v>5.8940000000000001</v>
      </c>
      <c r="S1526">
        <v>1</v>
      </c>
      <c r="T1526" t="s">
        <v>1162</v>
      </c>
    </row>
    <row r="1527" spans="1:20">
      <c r="A1527" t="s">
        <v>137</v>
      </c>
      <c r="B1527">
        <v>2022</v>
      </c>
      <c r="C1527" s="9">
        <v>44752</v>
      </c>
      <c r="D1527" t="s">
        <v>64</v>
      </c>
      <c r="E1527" t="s">
        <v>536</v>
      </c>
      <c r="F1527">
        <v>1</v>
      </c>
      <c r="G1527">
        <v>5</v>
      </c>
      <c r="H1527" t="s">
        <v>108</v>
      </c>
      <c r="I1527" t="s">
        <v>56</v>
      </c>
      <c r="J1527" s="10">
        <f>(C1527-VLOOKUP(H1527,Riders!$A$2:$E$7777,4,FALSE))/365</f>
        <v>24.252054794520546</v>
      </c>
      <c r="K1527">
        <v>16</v>
      </c>
      <c r="L1527">
        <v>2</v>
      </c>
      <c r="M1527">
        <v>10.244999999999999</v>
      </c>
      <c r="N1527" s="29">
        <f t="shared" si="24"/>
        <v>70.278184480234259</v>
      </c>
      <c r="O1527">
        <v>15.48</v>
      </c>
      <c r="P1527">
        <v>13.7789999999999</v>
      </c>
      <c r="Q1527">
        <v>25.812999999999999</v>
      </c>
      <c r="R1527">
        <v>6.0170000000000003</v>
      </c>
      <c r="S1527">
        <v>1</v>
      </c>
      <c r="T1527" t="s">
        <v>1162</v>
      </c>
    </row>
    <row r="1528" spans="1:20">
      <c r="A1528" t="s">
        <v>137</v>
      </c>
      <c r="B1528">
        <v>2022</v>
      </c>
      <c r="C1528" s="9">
        <v>44752</v>
      </c>
      <c r="D1528" t="s">
        <v>64</v>
      </c>
      <c r="E1528" t="s">
        <v>536</v>
      </c>
      <c r="F1528">
        <v>1</v>
      </c>
      <c r="G1528">
        <v>6</v>
      </c>
      <c r="H1528" t="s">
        <v>48</v>
      </c>
      <c r="I1528" t="s">
        <v>42</v>
      </c>
      <c r="J1528" s="10">
        <f>(C1528-VLOOKUP(H1528,Riders!$A$2:$E$7777,4,FALSE))/365</f>
        <v>27.991780821917807</v>
      </c>
      <c r="K1528">
        <v>8</v>
      </c>
      <c r="L1528">
        <v>1</v>
      </c>
      <c r="M1528">
        <v>10.077999999999999</v>
      </c>
      <c r="N1528" s="29">
        <f t="shared" si="24"/>
        <v>71.442746576701737</v>
      </c>
      <c r="O1528">
        <v>19.350999999999999</v>
      </c>
      <c r="P1528">
        <v>20.193999999999999</v>
      </c>
      <c r="Q1528">
        <v>24.85</v>
      </c>
      <c r="R1528">
        <v>2.3279999999999998</v>
      </c>
      <c r="S1528">
        <v>1</v>
      </c>
      <c r="T1528" t="s">
        <v>1162</v>
      </c>
    </row>
    <row r="1529" spans="1:20">
      <c r="A1529" t="s">
        <v>18</v>
      </c>
      <c r="B1529">
        <v>2022</v>
      </c>
      <c r="C1529" s="9">
        <v>44849</v>
      </c>
      <c r="D1529" t="s">
        <v>19</v>
      </c>
      <c r="E1529" t="s">
        <v>536</v>
      </c>
      <c r="F1529">
        <v>1</v>
      </c>
      <c r="G1529">
        <v>4</v>
      </c>
      <c r="H1529" t="s">
        <v>95</v>
      </c>
      <c r="I1529" t="s">
        <v>28</v>
      </c>
      <c r="J1529" s="10">
        <f>(C1529-VLOOKUP(H1529,Riders!$A$2:$E$7777,4,FALSE))/365</f>
        <v>30.723287671232878</v>
      </c>
      <c r="K1529">
        <v>12</v>
      </c>
      <c r="L1529">
        <v>2</v>
      </c>
      <c r="M1529">
        <v>10.162000000000001</v>
      </c>
      <c r="N1529" s="29">
        <f t="shared" si="24"/>
        <v>70.852194449911423</v>
      </c>
      <c r="O1529">
        <v>11.407</v>
      </c>
      <c r="P1529">
        <v>11.443</v>
      </c>
      <c r="Q1529">
        <v>22.297000000000001</v>
      </c>
      <c r="R1529">
        <v>5.4269999999999996</v>
      </c>
      <c r="S1529">
        <v>2</v>
      </c>
      <c r="T1529" t="s">
        <v>1162</v>
      </c>
    </row>
    <row r="1530" spans="1:20">
      <c r="A1530" t="s">
        <v>137</v>
      </c>
      <c r="B1530">
        <v>2022</v>
      </c>
      <c r="C1530" s="9">
        <v>44752</v>
      </c>
      <c r="D1530" t="s">
        <v>64</v>
      </c>
      <c r="E1530" t="s">
        <v>536</v>
      </c>
      <c r="F1530">
        <v>1</v>
      </c>
      <c r="G1530">
        <v>7</v>
      </c>
      <c r="H1530" t="s">
        <v>103</v>
      </c>
      <c r="I1530" t="s">
        <v>37</v>
      </c>
      <c r="J1530" s="10">
        <f>(C1530-VLOOKUP(H1530,Riders!$A$2:$E$7777,4,FALSE))/365</f>
        <v>23.526027397260275</v>
      </c>
      <c r="K1530">
        <v>6</v>
      </c>
      <c r="L1530">
        <v>1</v>
      </c>
      <c r="M1530">
        <v>10.09</v>
      </c>
      <c r="N1530" s="29">
        <f t="shared" si="24"/>
        <v>71.357779980178393</v>
      </c>
      <c r="O1530">
        <v>10.319000000000001</v>
      </c>
      <c r="P1530">
        <v>16.224</v>
      </c>
      <c r="Q1530">
        <v>22.722000000000001</v>
      </c>
      <c r="R1530">
        <v>3.2490000000000001</v>
      </c>
      <c r="S1530">
        <v>2</v>
      </c>
      <c r="T1530" t="s">
        <v>1162</v>
      </c>
    </row>
    <row r="1531" spans="1:20">
      <c r="A1531" t="s">
        <v>137</v>
      </c>
      <c r="B1531">
        <v>2022</v>
      </c>
      <c r="C1531" s="9">
        <v>44752</v>
      </c>
      <c r="D1531" t="s">
        <v>64</v>
      </c>
      <c r="E1531" t="s">
        <v>536</v>
      </c>
      <c r="F1531">
        <v>1</v>
      </c>
      <c r="G1531">
        <v>7</v>
      </c>
      <c r="H1531" t="s">
        <v>127</v>
      </c>
      <c r="I1531" t="s">
        <v>33</v>
      </c>
      <c r="J1531" s="10">
        <f>(C1531-VLOOKUP(H1531,Riders!$A$2:$E$7777,4,FALSE))/365</f>
        <v>31.005479452054793</v>
      </c>
      <c r="K1531">
        <v>11</v>
      </c>
      <c r="L1531">
        <v>2</v>
      </c>
      <c r="M1531">
        <v>10.134</v>
      </c>
      <c r="N1531" s="29">
        <f t="shared" si="24"/>
        <v>71.047957371225579</v>
      </c>
      <c r="O1531">
        <v>29.395</v>
      </c>
      <c r="P1531">
        <v>28.463000000000001</v>
      </c>
      <c r="Q1531">
        <v>31.759</v>
      </c>
      <c r="R1531">
        <v>1.6479999999999999</v>
      </c>
      <c r="S1531">
        <v>1</v>
      </c>
      <c r="T1531" t="s">
        <v>1162</v>
      </c>
    </row>
    <row r="1532" spans="1:20">
      <c r="A1532" t="s">
        <v>137</v>
      </c>
      <c r="B1532">
        <v>2022</v>
      </c>
      <c r="C1532" s="9">
        <v>44752</v>
      </c>
      <c r="D1532" t="s">
        <v>64</v>
      </c>
      <c r="E1532" t="s">
        <v>536</v>
      </c>
      <c r="F1532">
        <v>1</v>
      </c>
      <c r="G1532">
        <v>8</v>
      </c>
      <c r="H1532" t="s">
        <v>25</v>
      </c>
      <c r="I1532" t="s">
        <v>26</v>
      </c>
      <c r="J1532" s="10">
        <f>(C1532-VLOOKUP(H1532,Riders!$A$2:$E$7777,4,FALSE))/365</f>
        <v>24.797260273972604</v>
      </c>
      <c r="K1532">
        <v>7</v>
      </c>
      <c r="L1532">
        <v>1</v>
      </c>
      <c r="M1532">
        <v>10.282999999999999</v>
      </c>
      <c r="N1532" s="29">
        <f t="shared" si="24"/>
        <v>70.018477098123114</v>
      </c>
      <c r="O1532">
        <v>19.260999999999999</v>
      </c>
      <c r="P1532">
        <v>21.148</v>
      </c>
      <c r="Q1532">
        <v>28.358000000000001</v>
      </c>
      <c r="R1532">
        <v>3.605</v>
      </c>
      <c r="S1532">
        <v>1</v>
      </c>
      <c r="T1532" t="s">
        <v>1162</v>
      </c>
    </row>
    <row r="1533" spans="1:20">
      <c r="A1533" t="s">
        <v>137</v>
      </c>
      <c r="B1533">
        <v>2022</v>
      </c>
      <c r="C1533" s="9">
        <v>44752</v>
      </c>
      <c r="D1533" t="s">
        <v>64</v>
      </c>
      <c r="E1533" t="s">
        <v>536</v>
      </c>
      <c r="F1533">
        <v>1</v>
      </c>
      <c r="G1533">
        <v>8</v>
      </c>
      <c r="H1533" t="s">
        <v>36</v>
      </c>
      <c r="I1533" t="s">
        <v>37</v>
      </c>
      <c r="J1533" s="10">
        <f>(C1533-VLOOKUP(H1533,Riders!$A$2:$E$7777,4,FALSE))/365</f>
        <v>21.463013698630139</v>
      </c>
      <c r="K1533">
        <v>10</v>
      </c>
      <c r="L1533">
        <v>2</v>
      </c>
      <c r="M1533">
        <v>10.298999999999999</v>
      </c>
      <c r="N1533" s="29">
        <f t="shared" si="24"/>
        <v>69.90969997087096</v>
      </c>
      <c r="O1533">
        <v>15.379</v>
      </c>
      <c r="P1533">
        <v>13.224</v>
      </c>
      <c r="Q1533">
        <v>24.282</v>
      </c>
      <c r="R1533">
        <v>5.5289999999999999</v>
      </c>
      <c r="S1533">
        <v>2</v>
      </c>
      <c r="T1533" t="s">
        <v>1162</v>
      </c>
    </row>
    <row r="1534" spans="1:20">
      <c r="A1534" t="s">
        <v>137</v>
      </c>
      <c r="B1534">
        <v>2022</v>
      </c>
      <c r="C1534" s="9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 s="10">
        <f>(C1534-VLOOKUP(H1534,Riders!$A$2:$E$7777,4,FALSE))/365</f>
        <v>25.339726027397262</v>
      </c>
      <c r="K1534">
        <v>2</v>
      </c>
      <c r="L1534">
        <v>1</v>
      </c>
      <c r="M1534">
        <v>10.259</v>
      </c>
      <c r="N1534" s="29">
        <f t="shared" si="24"/>
        <v>70.182278974558926</v>
      </c>
      <c r="O1534">
        <v>40.04</v>
      </c>
      <c r="P1534">
        <v>40.051000000000002</v>
      </c>
      <c r="Q1534">
        <v>42.359000000000002</v>
      </c>
      <c r="R1534">
        <v>1.1539999999999999</v>
      </c>
      <c r="S1534">
        <v>1</v>
      </c>
      <c r="T1534" t="s">
        <v>1162</v>
      </c>
    </row>
    <row r="1535" spans="1:20">
      <c r="A1535" t="s">
        <v>137</v>
      </c>
      <c r="B1535">
        <v>2022</v>
      </c>
      <c r="C1535" s="9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 s="10">
        <f>(C1535-VLOOKUP(H1535,Riders!$A$2:$E$7777,4,FALSE))/365</f>
        <v>24.797260273972604</v>
      </c>
      <c r="K1535">
        <v>7</v>
      </c>
      <c r="L1535">
        <v>2</v>
      </c>
      <c r="M1535">
        <v>10.448</v>
      </c>
      <c r="N1535" s="29">
        <f t="shared" si="24"/>
        <v>68.912710566615615</v>
      </c>
      <c r="O1535">
        <v>21.148</v>
      </c>
      <c r="P1535">
        <v>21.148</v>
      </c>
      <c r="Q1535">
        <v>28.23</v>
      </c>
      <c r="R1535">
        <v>3.5409999999999999</v>
      </c>
      <c r="S1535">
        <v>2</v>
      </c>
      <c r="T1535" t="s">
        <v>1162</v>
      </c>
    </row>
    <row r="1536" spans="1:20">
      <c r="A1536" t="s">
        <v>137</v>
      </c>
      <c r="B1536">
        <v>2022</v>
      </c>
      <c r="C1536" s="9">
        <v>44752</v>
      </c>
      <c r="D1536" t="s">
        <v>64</v>
      </c>
      <c r="E1536" t="s">
        <v>537</v>
      </c>
      <c r="F1536">
        <v>1</v>
      </c>
      <c r="G1536">
        <v>2</v>
      </c>
      <c r="H1536" t="s">
        <v>126</v>
      </c>
      <c r="I1536" t="s">
        <v>102</v>
      </c>
      <c r="J1536" s="10">
        <f>(C1536-VLOOKUP(H1536,Riders!$A$2:$E$7777,4,FALSE))/365</f>
        <v>23.81095890410959</v>
      </c>
      <c r="K1536">
        <v>1</v>
      </c>
      <c r="L1536">
        <v>1</v>
      </c>
      <c r="M1536">
        <v>10.069000000000001</v>
      </c>
      <c r="N1536" s="29">
        <f t="shared" si="24"/>
        <v>71.506604429436877</v>
      </c>
      <c r="O1536">
        <v>29.7179999999999</v>
      </c>
      <c r="P1536">
        <v>29.768000000000001</v>
      </c>
      <c r="Q1536">
        <v>32.234000000000002</v>
      </c>
      <c r="R1536">
        <v>1.2330000000000001</v>
      </c>
      <c r="S1536">
        <v>1</v>
      </c>
      <c r="T1536" t="s">
        <v>1162</v>
      </c>
    </row>
    <row r="1537" spans="1:20">
      <c r="A1537" t="s">
        <v>137</v>
      </c>
      <c r="B1537">
        <v>2022</v>
      </c>
      <c r="C1537" s="9">
        <v>44752</v>
      </c>
      <c r="D1537" t="s">
        <v>64</v>
      </c>
      <c r="E1537" t="s">
        <v>537</v>
      </c>
      <c r="F1537">
        <v>1</v>
      </c>
      <c r="G1537">
        <v>2</v>
      </c>
      <c r="H1537" t="s">
        <v>103</v>
      </c>
      <c r="I1537" t="s">
        <v>37</v>
      </c>
      <c r="J1537" s="10">
        <f>(C1537-VLOOKUP(H1537,Riders!$A$2:$E$7777,4,FALSE))/365</f>
        <v>23.526027397260275</v>
      </c>
      <c r="K1537">
        <v>6</v>
      </c>
      <c r="L1537">
        <v>2</v>
      </c>
      <c r="M1537">
        <v>10.718999999999999</v>
      </c>
      <c r="N1537" s="29">
        <f t="shared" si="24"/>
        <v>67.170445004198157</v>
      </c>
      <c r="O1537">
        <v>16.224</v>
      </c>
      <c r="P1537">
        <v>16.134</v>
      </c>
      <c r="Q1537">
        <v>22.417999999999999</v>
      </c>
      <c r="R1537">
        <v>3.1419999999999999</v>
      </c>
      <c r="S1537">
        <v>2</v>
      </c>
      <c r="T1537" t="s">
        <v>1162</v>
      </c>
    </row>
    <row r="1538" spans="1:20">
      <c r="A1538" t="s">
        <v>137</v>
      </c>
      <c r="B1538">
        <v>2022</v>
      </c>
      <c r="C1538" s="9">
        <v>44752</v>
      </c>
      <c r="D1538" t="s">
        <v>64</v>
      </c>
      <c r="E1538" t="s">
        <v>537</v>
      </c>
      <c r="F1538">
        <v>1</v>
      </c>
      <c r="G1538">
        <v>3</v>
      </c>
      <c r="H1538" t="s">
        <v>21</v>
      </c>
      <c r="I1538" t="s">
        <v>22</v>
      </c>
      <c r="J1538" s="10">
        <f>(C1538-VLOOKUP(H1538,Riders!$A$2:$E$7777,4,FALSE))/365</f>
        <v>29.336986301369862</v>
      </c>
      <c r="K1538">
        <v>3</v>
      </c>
      <c r="L1538">
        <v>1</v>
      </c>
      <c r="M1538">
        <v>9.8829999999999991</v>
      </c>
      <c r="N1538" s="29">
        <f t="shared" si="24"/>
        <v>72.852372761307308</v>
      </c>
      <c r="O1538">
        <v>35.579000000000001</v>
      </c>
      <c r="P1538">
        <v>35.585999999999999</v>
      </c>
      <c r="Q1538">
        <v>37.6</v>
      </c>
      <c r="R1538">
        <v>1.0069999999999999</v>
      </c>
      <c r="S1538">
        <v>1</v>
      </c>
      <c r="T1538" t="s">
        <v>1162</v>
      </c>
    </row>
    <row r="1539" spans="1:20">
      <c r="A1539" t="s">
        <v>137</v>
      </c>
      <c r="B1539">
        <v>2022</v>
      </c>
      <c r="C1539" s="9">
        <v>44752</v>
      </c>
      <c r="D1539" t="s">
        <v>64</v>
      </c>
      <c r="E1539" t="s">
        <v>537</v>
      </c>
      <c r="F1539">
        <v>1</v>
      </c>
      <c r="G1539">
        <v>3</v>
      </c>
      <c r="H1539" t="s">
        <v>48</v>
      </c>
      <c r="I1539" t="s">
        <v>42</v>
      </c>
      <c r="J1539" s="10">
        <f>(C1539-VLOOKUP(H1539,Riders!$A$2:$E$7777,4,FALSE))/365</f>
        <v>27.991780821917807</v>
      </c>
      <c r="K1539">
        <v>8</v>
      </c>
      <c r="L1539">
        <v>2</v>
      </c>
      <c r="M1539">
        <v>10.026</v>
      </c>
      <c r="N1539" s="29">
        <f t="shared" si="24"/>
        <v>71.813285457809698</v>
      </c>
      <c r="O1539">
        <v>20.193999999999999</v>
      </c>
      <c r="P1539">
        <v>20.172999999999998</v>
      </c>
      <c r="Q1539">
        <v>24.789000000000001</v>
      </c>
      <c r="R1539">
        <v>2.3079999999999998</v>
      </c>
      <c r="S1539">
        <v>2</v>
      </c>
      <c r="T1539" t="s">
        <v>1162</v>
      </c>
    </row>
    <row r="1540" spans="1:20">
      <c r="A1540" t="s">
        <v>137</v>
      </c>
      <c r="B1540">
        <v>2022</v>
      </c>
      <c r="C1540" s="9">
        <v>44752</v>
      </c>
      <c r="D1540" t="s">
        <v>64</v>
      </c>
      <c r="E1540" t="s">
        <v>537</v>
      </c>
      <c r="F1540">
        <v>1</v>
      </c>
      <c r="G1540">
        <v>4</v>
      </c>
      <c r="H1540" t="s">
        <v>41</v>
      </c>
      <c r="I1540" t="s">
        <v>42</v>
      </c>
      <c r="J1540" s="10">
        <f>(C1540-VLOOKUP(H1540,Riders!$A$2:$E$7777,4,FALSE))/365</f>
        <v>21.791780821917808</v>
      </c>
      <c r="K1540">
        <v>4</v>
      </c>
      <c r="L1540">
        <v>1</v>
      </c>
      <c r="M1540">
        <v>10.086</v>
      </c>
      <c r="N1540" s="29">
        <f t="shared" si="24"/>
        <v>71.386079714455676</v>
      </c>
      <c r="O1540">
        <v>17.126999999999999</v>
      </c>
      <c r="P1540">
        <v>23.32</v>
      </c>
      <c r="Q1540">
        <v>35.033999999999999</v>
      </c>
      <c r="R1540">
        <v>5.8570000000000002</v>
      </c>
      <c r="S1540">
        <v>2</v>
      </c>
      <c r="T1540" t="s">
        <v>1162</v>
      </c>
    </row>
    <row r="1541" spans="1:20">
      <c r="A1541" t="s">
        <v>137</v>
      </c>
      <c r="B1541">
        <v>2022</v>
      </c>
      <c r="C1541" s="9">
        <v>44752</v>
      </c>
      <c r="D1541" t="s">
        <v>64</v>
      </c>
      <c r="E1541" t="s">
        <v>537</v>
      </c>
      <c r="F1541">
        <v>2</v>
      </c>
      <c r="G1541">
        <v>1</v>
      </c>
      <c r="H1541" t="s">
        <v>90</v>
      </c>
      <c r="I1541" t="s">
        <v>22</v>
      </c>
      <c r="J1541" s="10">
        <f>(C1541-VLOOKUP(H1541,Riders!$A$2:$E$7777,4,FALSE))/365</f>
        <v>25.339726027397262</v>
      </c>
      <c r="K1541">
        <v>2</v>
      </c>
      <c r="L1541">
        <v>1</v>
      </c>
      <c r="M1541">
        <v>10.206</v>
      </c>
      <c r="N1541" s="29">
        <f t="shared" si="24"/>
        <v>70.546737213403887</v>
      </c>
      <c r="O1541">
        <v>40.051000000000002</v>
      </c>
      <c r="P1541">
        <v>40.061</v>
      </c>
      <c r="Q1541">
        <v>42.371000000000002</v>
      </c>
      <c r="R1541">
        <v>1.155</v>
      </c>
      <c r="S1541">
        <v>1</v>
      </c>
      <c r="T1541" t="s">
        <v>1162</v>
      </c>
    </row>
    <row r="1542" spans="1:20">
      <c r="A1542" t="s">
        <v>137</v>
      </c>
      <c r="B1542">
        <v>2022</v>
      </c>
      <c r="C1542" s="9">
        <v>44752</v>
      </c>
      <c r="D1542" t="s">
        <v>64</v>
      </c>
      <c r="E1542" t="s">
        <v>537</v>
      </c>
      <c r="F1542">
        <v>2</v>
      </c>
      <c r="G1542">
        <v>1</v>
      </c>
      <c r="H1542" t="s">
        <v>25</v>
      </c>
      <c r="I1542" t="s">
        <v>26</v>
      </c>
      <c r="J1542" s="10">
        <f>(C1542-VLOOKUP(H1542,Riders!$A$2:$E$7777,4,FALSE))/365</f>
        <v>24.797260273972604</v>
      </c>
      <c r="K1542">
        <v>7</v>
      </c>
      <c r="L1542">
        <v>2</v>
      </c>
      <c r="M1542">
        <v>10.305999999999999</v>
      </c>
      <c r="N1542" s="29">
        <f t="shared" si="24"/>
        <v>69.862216184746757</v>
      </c>
      <c r="O1542">
        <v>21.148</v>
      </c>
      <c r="P1542">
        <v>21.146999999999998</v>
      </c>
      <c r="Q1542">
        <v>28.113</v>
      </c>
      <c r="R1542">
        <v>3.4830000000000001</v>
      </c>
      <c r="S1542">
        <v>2</v>
      </c>
      <c r="T1542" t="s">
        <v>1162</v>
      </c>
    </row>
    <row r="1543" spans="1:20">
      <c r="A1543" t="s">
        <v>137</v>
      </c>
      <c r="B1543">
        <v>2022</v>
      </c>
      <c r="C1543" s="9">
        <v>44752</v>
      </c>
      <c r="D1543" t="s">
        <v>64</v>
      </c>
      <c r="E1543" t="s">
        <v>537</v>
      </c>
      <c r="F1543">
        <v>2</v>
      </c>
      <c r="G1543">
        <v>2</v>
      </c>
      <c r="H1543" t="s">
        <v>126</v>
      </c>
      <c r="I1543" t="s">
        <v>102</v>
      </c>
      <c r="J1543" s="10">
        <f>(C1543-VLOOKUP(H1543,Riders!$A$2:$E$7777,4,FALSE))/365</f>
        <v>23.81095890410959</v>
      </c>
      <c r="K1543">
        <v>1</v>
      </c>
      <c r="L1543">
        <v>1</v>
      </c>
      <c r="M1543">
        <v>10.337999999999999</v>
      </c>
      <c r="N1543" s="29">
        <f t="shared" si="24"/>
        <v>69.645966337782937</v>
      </c>
      <c r="O1543">
        <v>29.768000000000001</v>
      </c>
      <c r="P1543">
        <v>29.814</v>
      </c>
      <c r="Q1543">
        <v>32.274000000000001</v>
      </c>
      <c r="R1543">
        <v>1.23</v>
      </c>
      <c r="S1543">
        <v>1</v>
      </c>
      <c r="T1543" t="s">
        <v>1162</v>
      </c>
    </row>
    <row r="1544" spans="1:20">
      <c r="A1544" t="s">
        <v>137</v>
      </c>
      <c r="B1544">
        <v>2022</v>
      </c>
      <c r="C1544" s="9">
        <v>44752</v>
      </c>
      <c r="D1544" t="s">
        <v>64</v>
      </c>
      <c r="E1544" t="s">
        <v>537</v>
      </c>
      <c r="F1544">
        <v>2</v>
      </c>
      <c r="G1544">
        <v>2</v>
      </c>
      <c r="H1544" t="s">
        <v>103</v>
      </c>
      <c r="I1544" t="s">
        <v>37</v>
      </c>
      <c r="J1544" s="10">
        <f>(C1544-VLOOKUP(H1544,Riders!$A$2:$E$7777,4,FALSE))/365</f>
        <v>23.526027397260275</v>
      </c>
      <c r="K1544">
        <v>6</v>
      </c>
      <c r="L1544">
        <v>2</v>
      </c>
      <c r="M1544">
        <v>11.052</v>
      </c>
      <c r="N1544" s="29">
        <f t="shared" si="24"/>
        <v>65.146579804560261</v>
      </c>
      <c r="O1544">
        <v>16.134</v>
      </c>
      <c r="P1544">
        <v>16.056999999999999</v>
      </c>
      <c r="Q1544">
        <v>22.157</v>
      </c>
      <c r="R1544">
        <v>3.05</v>
      </c>
      <c r="S1544">
        <v>2</v>
      </c>
      <c r="T1544" t="s">
        <v>1162</v>
      </c>
    </row>
    <row r="1545" spans="1:20">
      <c r="A1545" t="s">
        <v>137</v>
      </c>
      <c r="B1545">
        <v>2022</v>
      </c>
      <c r="C1545" s="9">
        <v>44752</v>
      </c>
      <c r="D1545" t="s">
        <v>64</v>
      </c>
      <c r="E1545" t="s">
        <v>537</v>
      </c>
      <c r="F1545">
        <v>2</v>
      </c>
      <c r="G1545">
        <v>3</v>
      </c>
      <c r="H1545" t="s">
        <v>21</v>
      </c>
      <c r="I1545" t="s">
        <v>22</v>
      </c>
      <c r="J1545" s="10">
        <f>(C1545-VLOOKUP(H1545,Riders!$A$2:$E$7777,4,FALSE))/365</f>
        <v>29.336986301369862</v>
      </c>
      <c r="K1545">
        <v>3</v>
      </c>
      <c r="L1545">
        <v>1</v>
      </c>
      <c r="M1545">
        <v>10.009</v>
      </c>
      <c r="N1545" s="29">
        <f t="shared" si="24"/>
        <v>71.935258267559192</v>
      </c>
      <c r="O1545">
        <v>35.585999999999999</v>
      </c>
      <c r="P1545">
        <v>35.592999999999897</v>
      </c>
      <c r="Q1545">
        <v>37.610999999999997</v>
      </c>
      <c r="R1545">
        <v>1.0089999999999999</v>
      </c>
      <c r="S1545">
        <v>1</v>
      </c>
      <c r="T1545" t="s">
        <v>1162</v>
      </c>
    </row>
    <row r="1546" spans="1:20">
      <c r="A1546" t="s">
        <v>137</v>
      </c>
      <c r="B1546">
        <v>2022</v>
      </c>
      <c r="C1546" s="9">
        <v>44752</v>
      </c>
      <c r="D1546" t="s">
        <v>64</v>
      </c>
      <c r="E1546" t="s">
        <v>537</v>
      </c>
      <c r="F1546">
        <v>2</v>
      </c>
      <c r="G1546">
        <v>3</v>
      </c>
      <c r="H1546" t="s">
        <v>48</v>
      </c>
      <c r="I1546" t="s">
        <v>42</v>
      </c>
      <c r="J1546" s="10">
        <f>(C1546-VLOOKUP(H1546,Riders!$A$2:$E$7777,4,FALSE))/365</f>
        <v>27.991780821917807</v>
      </c>
      <c r="K1546">
        <v>8</v>
      </c>
      <c r="L1546">
        <v>2</v>
      </c>
      <c r="M1546">
        <v>10.297000000000001</v>
      </c>
      <c r="N1546" s="29">
        <f t="shared" si="24"/>
        <v>69.923278624842183</v>
      </c>
      <c r="O1546">
        <v>20.172999999999998</v>
      </c>
      <c r="P1546">
        <v>20.152999999999999</v>
      </c>
      <c r="Q1546">
        <v>24.731000000000002</v>
      </c>
      <c r="R1546">
        <v>2.2890000000000001</v>
      </c>
      <c r="S1546">
        <v>2</v>
      </c>
      <c r="T1546" t="s">
        <v>1162</v>
      </c>
    </row>
    <row r="1547" spans="1:20">
      <c r="A1547" t="s">
        <v>137</v>
      </c>
      <c r="B1547">
        <v>2022</v>
      </c>
      <c r="C1547" s="9">
        <v>44752</v>
      </c>
      <c r="D1547" t="s">
        <v>64</v>
      </c>
      <c r="E1547" t="s">
        <v>537</v>
      </c>
      <c r="F1547">
        <v>2</v>
      </c>
      <c r="G1547">
        <v>4</v>
      </c>
      <c r="H1547" t="s">
        <v>41</v>
      </c>
      <c r="I1547" t="s">
        <v>42</v>
      </c>
      <c r="J1547" s="10">
        <f>(C1547-VLOOKUP(H1547,Riders!$A$2:$E$7777,4,FALSE))/365</f>
        <v>21.791780821917808</v>
      </c>
      <c r="K1547">
        <v>4</v>
      </c>
      <c r="L1547">
        <v>1</v>
      </c>
      <c r="M1547">
        <v>10.215</v>
      </c>
      <c r="N1547" s="29">
        <f t="shared" si="24"/>
        <v>70.484581497797365</v>
      </c>
      <c r="O1547">
        <v>23.32</v>
      </c>
      <c r="P1547">
        <v>26.245000000000001</v>
      </c>
      <c r="Q1547">
        <v>36.847000000000001</v>
      </c>
      <c r="R1547">
        <v>5.3010000000000002</v>
      </c>
      <c r="S1547">
        <v>1</v>
      </c>
      <c r="T1547" t="s">
        <v>1162</v>
      </c>
    </row>
    <row r="1548" spans="1:20">
      <c r="A1548" t="s">
        <v>137</v>
      </c>
      <c r="B1548">
        <v>2022</v>
      </c>
      <c r="C1548" s="9">
        <v>44752</v>
      </c>
      <c r="D1548" t="s">
        <v>64</v>
      </c>
      <c r="E1548" t="s">
        <v>533</v>
      </c>
      <c r="F1548">
        <v>1</v>
      </c>
      <c r="G1548">
        <v>1</v>
      </c>
      <c r="H1548" t="s">
        <v>27</v>
      </c>
      <c r="I1548" t="s">
        <v>28</v>
      </c>
      <c r="J1548" s="10">
        <f>(C1548-VLOOKUP(H1548,Riders!$A$2:$E$7777,4,FALSE))/365</f>
        <v>26.561643835616437</v>
      </c>
      <c r="K1548">
        <v>5</v>
      </c>
      <c r="L1548">
        <v>1</v>
      </c>
      <c r="M1548">
        <v>10.246</v>
      </c>
      <c r="N1548" s="29">
        <f t="shared" si="24"/>
        <v>70.271325395276207</v>
      </c>
      <c r="O1548">
        <v>9</v>
      </c>
      <c r="P1548">
        <v>15.054</v>
      </c>
      <c r="Q1548">
        <v>29.396000000000001</v>
      </c>
      <c r="R1548">
        <v>7.1710000000000003</v>
      </c>
      <c r="S1548">
        <v>1</v>
      </c>
      <c r="T1548" t="s">
        <v>1162</v>
      </c>
    </row>
    <row r="1549" spans="1:20">
      <c r="A1549" t="s">
        <v>137</v>
      </c>
      <c r="B1549">
        <v>2022</v>
      </c>
      <c r="C1549" s="9">
        <v>44752</v>
      </c>
      <c r="D1549" t="s">
        <v>64</v>
      </c>
      <c r="E1549" t="s">
        <v>538</v>
      </c>
      <c r="F1549">
        <v>1</v>
      </c>
      <c r="G1549">
        <v>1</v>
      </c>
      <c r="H1549" t="s">
        <v>90</v>
      </c>
      <c r="I1549" t="s">
        <v>22</v>
      </c>
      <c r="J1549" s="10">
        <f>(C1549-VLOOKUP(H1549,Riders!$A$2:$E$7777,4,FALSE))/365</f>
        <v>25.339726027397262</v>
      </c>
      <c r="K1549">
        <v>2</v>
      </c>
      <c r="L1549">
        <v>1</v>
      </c>
      <c r="M1549">
        <v>9.9350000000000005</v>
      </c>
      <c r="N1549" s="29">
        <f t="shared" si="24"/>
        <v>72.471061902365378</v>
      </c>
      <c r="O1549">
        <v>40.061</v>
      </c>
      <c r="P1549">
        <v>40.143999999999998</v>
      </c>
      <c r="Q1549">
        <v>42.448</v>
      </c>
      <c r="R1549">
        <v>1.1519999999999999</v>
      </c>
      <c r="S1549">
        <v>1</v>
      </c>
      <c r="T1549" t="s">
        <v>1162</v>
      </c>
    </row>
    <row r="1550" spans="1:20">
      <c r="A1550" t="s">
        <v>137</v>
      </c>
      <c r="B1550">
        <v>2022</v>
      </c>
      <c r="C1550" s="9">
        <v>44752</v>
      </c>
      <c r="D1550" t="s">
        <v>64</v>
      </c>
      <c r="E1550" t="s">
        <v>538</v>
      </c>
      <c r="F1550">
        <v>1</v>
      </c>
      <c r="G1550">
        <v>1</v>
      </c>
      <c r="H1550" t="s">
        <v>41</v>
      </c>
      <c r="I1550" t="s">
        <v>42</v>
      </c>
      <c r="J1550" s="10">
        <f>(C1550-VLOOKUP(H1550,Riders!$A$2:$E$7777,4,FALSE))/365</f>
        <v>21.791780821917808</v>
      </c>
      <c r="K1550">
        <v>4</v>
      </c>
      <c r="L1550">
        <v>2</v>
      </c>
      <c r="M1550">
        <v>10.026</v>
      </c>
      <c r="N1550" s="29">
        <f t="shared" si="24"/>
        <v>71.813285457809698</v>
      </c>
      <c r="O1550">
        <v>26.245000000000001</v>
      </c>
      <c r="P1550">
        <v>25.827000000000002</v>
      </c>
      <c r="Q1550">
        <v>35.231000000000002</v>
      </c>
      <c r="R1550">
        <v>4.702</v>
      </c>
      <c r="S1550">
        <v>2</v>
      </c>
      <c r="T1550" t="s">
        <v>1162</v>
      </c>
    </row>
    <row r="1551" spans="1:20">
      <c r="A1551" t="s">
        <v>137</v>
      </c>
      <c r="B1551">
        <v>2022</v>
      </c>
      <c r="C1551" s="9">
        <v>44752</v>
      </c>
      <c r="D1551" t="s">
        <v>64</v>
      </c>
      <c r="E1551" t="s">
        <v>538</v>
      </c>
      <c r="F1551">
        <v>1</v>
      </c>
      <c r="G1551">
        <v>2</v>
      </c>
      <c r="H1551" t="s">
        <v>126</v>
      </c>
      <c r="I1551" t="s">
        <v>102</v>
      </c>
      <c r="J1551" s="10">
        <f>(C1551-VLOOKUP(H1551,Riders!$A$2:$E$7777,4,FALSE))/365</f>
        <v>23.81095890410959</v>
      </c>
      <c r="K1551">
        <v>1</v>
      </c>
      <c r="L1551">
        <v>1</v>
      </c>
      <c r="M1551">
        <v>10.125</v>
      </c>
      <c r="N1551" s="29">
        <f t="shared" si="24"/>
        <v>71.111111111111114</v>
      </c>
      <c r="O1551">
        <v>29.814</v>
      </c>
      <c r="P1551">
        <v>30.226999999999901</v>
      </c>
      <c r="Q1551">
        <v>32.652999999999999</v>
      </c>
      <c r="R1551">
        <v>1.2130000000000001</v>
      </c>
      <c r="S1551">
        <v>2</v>
      </c>
      <c r="T1551" t="s">
        <v>1162</v>
      </c>
    </row>
    <row r="1552" spans="1:20">
      <c r="A1552" t="s">
        <v>137</v>
      </c>
      <c r="B1552">
        <v>2022</v>
      </c>
      <c r="C1552" s="9">
        <v>44752</v>
      </c>
      <c r="D1552" t="s">
        <v>64</v>
      </c>
      <c r="E1552" t="s">
        <v>538</v>
      </c>
      <c r="F1552">
        <v>1</v>
      </c>
      <c r="G1552">
        <v>2</v>
      </c>
      <c r="H1552" t="s">
        <v>21</v>
      </c>
      <c r="I1552" t="s">
        <v>22</v>
      </c>
      <c r="J1552" s="10">
        <f>(C1552-VLOOKUP(H1552,Riders!$A$2:$E$7777,4,FALSE))/365</f>
        <v>29.336986301369862</v>
      </c>
      <c r="K1552">
        <v>3</v>
      </c>
      <c r="L1552">
        <v>2</v>
      </c>
      <c r="M1552">
        <v>10.567</v>
      </c>
      <c r="N1552" s="29">
        <f t="shared" si="24"/>
        <v>68.136651840635935</v>
      </c>
      <c r="O1552">
        <v>35.592999999999897</v>
      </c>
      <c r="P1552">
        <v>35.353999999999999</v>
      </c>
      <c r="Q1552">
        <v>37.356000000000002</v>
      </c>
      <c r="R1552">
        <v>1.0009999999999999</v>
      </c>
      <c r="S1552">
        <v>1</v>
      </c>
      <c r="T1552" t="s">
        <v>1162</v>
      </c>
    </row>
    <row r="1553" spans="1:20">
      <c r="A1553" t="s">
        <v>137</v>
      </c>
      <c r="B1553">
        <v>2022</v>
      </c>
      <c r="C1553" s="9">
        <v>44752</v>
      </c>
      <c r="D1553" t="s">
        <v>64</v>
      </c>
      <c r="E1553" t="s">
        <v>538</v>
      </c>
      <c r="F1553">
        <v>2</v>
      </c>
      <c r="G1553">
        <v>1</v>
      </c>
      <c r="H1553" t="s">
        <v>90</v>
      </c>
      <c r="I1553" t="s">
        <v>22</v>
      </c>
      <c r="J1553" s="10">
        <f>(C1553-VLOOKUP(H1553,Riders!$A$2:$E$7777,4,FALSE))/365</f>
        <v>25.339726027397262</v>
      </c>
      <c r="K1553">
        <v>2</v>
      </c>
      <c r="L1553">
        <v>1</v>
      </c>
      <c r="M1553">
        <v>10.15</v>
      </c>
      <c r="N1553" s="29">
        <f t="shared" si="24"/>
        <v>70.935960591132996</v>
      </c>
      <c r="O1553">
        <v>40.143999999999998</v>
      </c>
      <c r="P1553">
        <v>40.209000000000003</v>
      </c>
      <c r="Q1553">
        <v>42.509</v>
      </c>
      <c r="R1553">
        <v>1.1499999999999999</v>
      </c>
      <c r="S1553">
        <v>1</v>
      </c>
      <c r="T1553" t="s">
        <v>1162</v>
      </c>
    </row>
    <row r="1554" spans="1:20">
      <c r="A1554" t="s">
        <v>137</v>
      </c>
      <c r="B1554">
        <v>2022</v>
      </c>
      <c r="C1554" s="9">
        <v>44752</v>
      </c>
      <c r="D1554" t="s">
        <v>64</v>
      </c>
      <c r="E1554" t="s">
        <v>538</v>
      </c>
      <c r="F1554">
        <v>2</v>
      </c>
      <c r="G1554">
        <v>1</v>
      </c>
      <c r="H1554" t="s">
        <v>41</v>
      </c>
      <c r="I1554" t="s">
        <v>42</v>
      </c>
      <c r="J1554" s="10">
        <f>(C1554-VLOOKUP(H1554,Riders!$A$2:$E$7777,4,FALSE))/365</f>
        <v>21.791780821917808</v>
      </c>
      <c r="K1554">
        <v>4</v>
      </c>
      <c r="L1554">
        <v>2</v>
      </c>
      <c r="M1554">
        <v>10.353</v>
      </c>
      <c r="N1554" s="29">
        <f t="shared" si="24"/>
        <v>69.545059403071576</v>
      </c>
      <c r="O1554">
        <v>25.827000000000002</v>
      </c>
      <c r="P1554">
        <v>25.593</v>
      </c>
      <c r="Q1554">
        <v>34.225000000000001</v>
      </c>
      <c r="R1554">
        <v>4.3159999999999998</v>
      </c>
      <c r="S1554">
        <v>2</v>
      </c>
      <c r="T1554" t="s">
        <v>1162</v>
      </c>
    </row>
    <row r="1555" spans="1:20">
      <c r="A1555" t="s">
        <v>137</v>
      </c>
      <c r="B1555">
        <v>2022</v>
      </c>
      <c r="C1555" s="9">
        <v>44752</v>
      </c>
      <c r="D1555" t="s">
        <v>64</v>
      </c>
      <c r="E1555" t="s">
        <v>538</v>
      </c>
      <c r="F1555">
        <v>2</v>
      </c>
      <c r="G1555">
        <v>2</v>
      </c>
      <c r="H1555" t="s">
        <v>126</v>
      </c>
      <c r="I1555" t="s">
        <v>102</v>
      </c>
      <c r="J1555" s="10">
        <f>(C1555-VLOOKUP(H1555,Riders!$A$2:$E$7777,4,FALSE))/365</f>
        <v>23.81095890410959</v>
      </c>
      <c r="K1555">
        <v>1</v>
      </c>
      <c r="L1555">
        <v>1</v>
      </c>
      <c r="M1555">
        <v>9.8249999999999993</v>
      </c>
      <c r="N1555" s="29">
        <f t="shared" si="24"/>
        <v>73.282442748091611</v>
      </c>
      <c r="O1555">
        <v>30.226999999999901</v>
      </c>
      <c r="P1555">
        <v>30.608000000000001</v>
      </c>
      <c r="Q1555">
        <v>33.002000000000002</v>
      </c>
      <c r="R1555">
        <v>1.1970000000000001</v>
      </c>
      <c r="S1555">
        <v>2</v>
      </c>
      <c r="T1555" t="s">
        <v>1162</v>
      </c>
    </row>
    <row r="1556" spans="1:20">
      <c r="A1556" t="s">
        <v>137</v>
      </c>
      <c r="B1556">
        <v>2022</v>
      </c>
      <c r="C1556" s="9">
        <v>44752</v>
      </c>
      <c r="D1556" t="s">
        <v>64</v>
      </c>
      <c r="E1556" t="s">
        <v>538</v>
      </c>
      <c r="F1556">
        <v>2</v>
      </c>
      <c r="G1556">
        <v>2</v>
      </c>
      <c r="H1556" t="s">
        <v>21</v>
      </c>
      <c r="I1556" t="s">
        <v>22</v>
      </c>
      <c r="J1556" s="10">
        <f>(C1556-VLOOKUP(H1556,Riders!$A$2:$E$7777,4,FALSE))/365</f>
        <v>29.336986301369862</v>
      </c>
      <c r="K1556">
        <v>3</v>
      </c>
      <c r="L1556">
        <v>2</v>
      </c>
      <c r="M1556">
        <v>10.087</v>
      </c>
      <c r="N1556" s="29">
        <f t="shared" si="24"/>
        <v>71.379002676712602</v>
      </c>
      <c r="O1556">
        <v>35.353999999999999</v>
      </c>
      <c r="P1556">
        <v>35.130000000000003</v>
      </c>
      <c r="Q1556">
        <v>37.118000000000002</v>
      </c>
      <c r="R1556">
        <v>0.99399999999999999</v>
      </c>
      <c r="S1556">
        <v>1</v>
      </c>
      <c r="T1556" t="s">
        <v>1162</v>
      </c>
    </row>
    <row r="1557" spans="1:20">
      <c r="A1557" t="s">
        <v>137</v>
      </c>
      <c r="B1557">
        <v>2022</v>
      </c>
      <c r="C1557" s="9">
        <v>44752</v>
      </c>
      <c r="D1557" t="s">
        <v>64</v>
      </c>
      <c r="E1557" t="s">
        <v>62</v>
      </c>
      <c r="F1557">
        <v>1</v>
      </c>
      <c r="G1557" t="s">
        <v>539</v>
      </c>
      <c r="H1557" t="s">
        <v>126</v>
      </c>
      <c r="I1557" t="s">
        <v>102</v>
      </c>
      <c r="J1557" s="10">
        <f>(C1557-VLOOKUP(H1557,Riders!$A$2:$E$7777,4,FALSE))/365</f>
        <v>23.81095890410959</v>
      </c>
      <c r="K1557">
        <v>1</v>
      </c>
      <c r="L1557">
        <v>1</v>
      </c>
      <c r="M1557">
        <v>9.8019999999999996</v>
      </c>
      <c r="N1557" s="29">
        <f t="shared" si="24"/>
        <v>73.454397061824125</v>
      </c>
      <c r="O1557">
        <v>30.608000000000001</v>
      </c>
      <c r="P1557">
        <v>31.132999999999999</v>
      </c>
      <c r="Q1557">
        <v>33.493000000000002</v>
      </c>
      <c r="R1557">
        <v>1.18</v>
      </c>
      <c r="S1557">
        <v>2</v>
      </c>
      <c r="T1557" t="s">
        <v>1162</v>
      </c>
    </row>
    <row r="1558" spans="1:20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>
        <v>1</v>
      </c>
      <c r="G1558" t="s">
        <v>539</v>
      </c>
      <c r="H1558" t="s">
        <v>90</v>
      </c>
      <c r="I1558" t="s">
        <v>22</v>
      </c>
      <c r="J1558" s="10">
        <f>(C1558-VLOOKUP(H1558,Riders!$A$2:$E$7777,4,FALSE))/365</f>
        <v>25.339726027397262</v>
      </c>
      <c r="K1558">
        <v>2</v>
      </c>
      <c r="L1558">
        <v>2</v>
      </c>
      <c r="M1558">
        <v>9.9149999999999991</v>
      </c>
      <c r="N1558" s="29">
        <f t="shared" ref="N1558:N1621" si="25">IF(OR(M1558="REL",M1558="",M1558="DNS",M1558="DSQ"),"",3.6*200/M1558)</f>
        <v>72.617246596066579</v>
      </c>
      <c r="O1558">
        <v>40.209000000000003</v>
      </c>
      <c r="P1558">
        <v>39.785999999999902</v>
      </c>
      <c r="Q1558">
        <v>42.055999999999997</v>
      </c>
      <c r="R1558">
        <v>1.135</v>
      </c>
      <c r="S1558">
        <v>1</v>
      </c>
      <c r="T1558" t="s">
        <v>1162</v>
      </c>
    </row>
    <row r="1559" spans="1:20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>
        <v>1</v>
      </c>
      <c r="G1559" t="s">
        <v>540</v>
      </c>
      <c r="H1559" t="s">
        <v>21</v>
      </c>
      <c r="I1559" t="s">
        <v>22</v>
      </c>
      <c r="J1559" s="10">
        <f>(C1559-VLOOKUP(H1559,Riders!$A$2:$E$7777,4,FALSE))/365</f>
        <v>29.336986301369862</v>
      </c>
      <c r="K1559">
        <v>3</v>
      </c>
      <c r="L1559">
        <v>1</v>
      </c>
      <c r="M1559">
        <v>10.244999999999999</v>
      </c>
      <c r="N1559" s="29">
        <f t="shared" si="25"/>
        <v>70.278184480234259</v>
      </c>
      <c r="O1559">
        <v>35.130000000000003</v>
      </c>
      <c r="P1559">
        <v>35.217999999999897</v>
      </c>
      <c r="Q1559">
        <v>37.201999999999998</v>
      </c>
      <c r="R1559">
        <v>0.99199999999999999</v>
      </c>
      <c r="S1559">
        <v>1</v>
      </c>
      <c r="T1559" t="s">
        <v>1162</v>
      </c>
    </row>
    <row r="1560" spans="1:20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>
        <v>1</v>
      </c>
      <c r="G1560" t="s">
        <v>540</v>
      </c>
      <c r="H1560" t="s">
        <v>41</v>
      </c>
      <c r="I1560" t="s">
        <v>42</v>
      </c>
      <c r="J1560" s="10">
        <f>(C1560-VLOOKUP(H1560,Riders!$A$2:$E$7777,4,FALSE))/365</f>
        <v>21.791780821917808</v>
      </c>
      <c r="K1560">
        <v>4</v>
      </c>
      <c r="L1560">
        <v>2</v>
      </c>
      <c r="M1560">
        <v>10.37</v>
      </c>
      <c r="N1560" s="29">
        <f t="shared" si="25"/>
        <v>69.431051108968177</v>
      </c>
      <c r="O1560">
        <v>25.593</v>
      </c>
      <c r="P1560">
        <v>24.904999999999902</v>
      </c>
      <c r="Q1560">
        <v>32.652999999999999</v>
      </c>
      <c r="R1560">
        <v>3.8740000000000001</v>
      </c>
      <c r="S1560">
        <v>2</v>
      </c>
      <c r="T1560" t="s">
        <v>1162</v>
      </c>
    </row>
    <row r="1561" spans="1:20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>
        <v>2</v>
      </c>
      <c r="G1561" t="s">
        <v>539</v>
      </c>
      <c r="H1561" t="s">
        <v>126</v>
      </c>
      <c r="I1561" t="s">
        <v>102</v>
      </c>
      <c r="J1561" s="10">
        <f>(C1561-VLOOKUP(H1561,Riders!$A$2:$E$7777,4,FALSE))/365</f>
        <v>23.81095890410959</v>
      </c>
      <c r="K1561">
        <v>1</v>
      </c>
      <c r="L1561">
        <v>1</v>
      </c>
      <c r="M1561">
        <v>9.8140000000000001</v>
      </c>
      <c r="N1561" s="29">
        <f t="shared" si="25"/>
        <v>73.364581210515595</v>
      </c>
      <c r="O1561">
        <v>31.132999999999999</v>
      </c>
      <c r="P1561">
        <v>31.613</v>
      </c>
      <c r="Q1561">
        <v>33.941000000000003</v>
      </c>
      <c r="R1561">
        <v>1.1639999999999999</v>
      </c>
      <c r="S1561">
        <v>2</v>
      </c>
      <c r="T1561" t="s">
        <v>1162</v>
      </c>
    </row>
    <row r="1562" spans="1:20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>
        <v>2</v>
      </c>
      <c r="G1562" t="s">
        <v>539</v>
      </c>
      <c r="H1562" t="s">
        <v>90</v>
      </c>
      <c r="I1562" t="s">
        <v>22</v>
      </c>
      <c r="J1562" s="10">
        <f>(C1562-VLOOKUP(H1562,Riders!$A$2:$E$7777,4,FALSE))/365</f>
        <v>25.339726027397262</v>
      </c>
      <c r="K1562">
        <v>2</v>
      </c>
      <c r="L1562">
        <v>2</v>
      </c>
      <c r="M1562">
        <v>9.8260000000000005</v>
      </c>
      <c r="N1562" s="29">
        <f t="shared" si="25"/>
        <v>73.274984734378179</v>
      </c>
      <c r="O1562">
        <v>39.785999999999902</v>
      </c>
      <c r="P1562">
        <v>39.4</v>
      </c>
      <c r="Q1562">
        <v>41.642000000000003</v>
      </c>
      <c r="R1562">
        <v>1.121</v>
      </c>
      <c r="S1562">
        <v>1</v>
      </c>
      <c r="T1562" t="s">
        <v>1162</v>
      </c>
    </row>
    <row r="1563" spans="1:20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>
        <v>2</v>
      </c>
      <c r="G1563" t="s">
        <v>540</v>
      </c>
      <c r="H1563" t="s">
        <v>21</v>
      </c>
      <c r="I1563" t="s">
        <v>22</v>
      </c>
      <c r="J1563" s="10">
        <f>(C1563-VLOOKUP(H1563,Riders!$A$2:$E$7777,4,FALSE))/365</f>
        <v>29.336986301369862</v>
      </c>
      <c r="K1563">
        <v>3</v>
      </c>
      <c r="L1563">
        <v>1</v>
      </c>
      <c r="M1563">
        <v>10.78</v>
      </c>
      <c r="N1563" s="29">
        <f t="shared" si="25"/>
        <v>66.790352504638221</v>
      </c>
      <c r="O1563">
        <v>35.217999999999897</v>
      </c>
      <c r="P1563">
        <v>35.287999999999997</v>
      </c>
      <c r="Q1563">
        <v>37.270000000000003</v>
      </c>
      <c r="R1563">
        <v>0.99099999999999999</v>
      </c>
      <c r="S1563">
        <v>1</v>
      </c>
      <c r="T1563" t="s">
        <v>1162</v>
      </c>
    </row>
    <row r="1564" spans="1:20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>
        <v>2</v>
      </c>
      <c r="G1564" t="s">
        <v>540</v>
      </c>
      <c r="H1564" t="s">
        <v>41</v>
      </c>
      <c r="I1564" t="s">
        <v>42</v>
      </c>
      <c r="J1564" s="10">
        <f>(C1564-VLOOKUP(H1564,Riders!$A$2:$E$7777,4,FALSE))/365</f>
        <v>21.791780821917808</v>
      </c>
      <c r="K1564">
        <v>4</v>
      </c>
      <c r="L1564">
        <v>2</v>
      </c>
      <c r="M1564">
        <v>24.751999999999999</v>
      </c>
      <c r="N1564" s="29">
        <f t="shared" si="25"/>
        <v>29.088558500323206</v>
      </c>
      <c r="O1564">
        <v>24.904999999999902</v>
      </c>
      <c r="P1564">
        <v>24.469000000000001</v>
      </c>
      <c r="Q1564">
        <v>31.617000000000001</v>
      </c>
      <c r="R1564">
        <v>3.5739999999999998</v>
      </c>
      <c r="S1564">
        <v>2</v>
      </c>
      <c r="T1564" t="s">
        <v>1162</v>
      </c>
    </row>
    <row r="1565" spans="1:20">
      <c r="A1565" t="s">
        <v>18</v>
      </c>
      <c r="B1565">
        <v>2022</v>
      </c>
      <c r="C1565" s="9">
        <v>44849</v>
      </c>
      <c r="D1565" t="s">
        <v>19</v>
      </c>
      <c r="E1565" t="s">
        <v>533</v>
      </c>
      <c r="F1565">
        <v>1</v>
      </c>
      <c r="G1565">
        <v>1</v>
      </c>
      <c r="H1565" t="s">
        <v>112</v>
      </c>
      <c r="I1565" t="s">
        <v>100</v>
      </c>
      <c r="J1565" s="10">
        <f>(C1565-VLOOKUP(H1565,Riders!$A$2:$E$7777,4,FALSE))/365</f>
        <v>22.67945205479452</v>
      </c>
      <c r="K1565">
        <v>9</v>
      </c>
      <c r="L1565">
        <v>1</v>
      </c>
      <c r="M1565">
        <v>10.263</v>
      </c>
      <c r="N1565" s="29">
        <f t="shared" si="25"/>
        <v>70.154925460391695</v>
      </c>
      <c r="O1565">
        <v>21.222000000000001</v>
      </c>
      <c r="P1565">
        <v>21.613</v>
      </c>
      <c r="Q1565">
        <v>28.640999999999998</v>
      </c>
      <c r="R1565">
        <v>3.5139999999999998</v>
      </c>
      <c r="S1565">
        <v>1</v>
      </c>
      <c r="T1565" t="s">
        <v>1162</v>
      </c>
    </row>
    <row r="1566" spans="1:20">
      <c r="A1566" t="s">
        <v>18</v>
      </c>
      <c r="B1566">
        <v>2022</v>
      </c>
      <c r="C1566" s="9">
        <v>44849</v>
      </c>
      <c r="D1566" t="s">
        <v>19</v>
      </c>
      <c r="E1566" t="s">
        <v>533</v>
      </c>
      <c r="F1566">
        <v>1</v>
      </c>
      <c r="G1566">
        <v>1</v>
      </c>
      <c r="H1566" t="s">
        <v>34</v>
      </c>
      <c r="I1566" t="s">
        <v>35</v>
      </c>
      <c r="J1566" s="10">
        <f>(C1566-VLOOKUP(H1566,Riders!$A$2:$E$7777,4,FALSE))/365</f>
        <v>24.4</v>
      </c>
      <c r="K1566">
        <v>28</v>
      </c>
      <c r="L1566">
        <v>2</v>
      </c>
      <c r="M1566">
        <v>10.449</v>
      </c>
      <c r="N1566" s="29">
        <f t="shared" si="25"/>
        <v>68.906115417743322</v>
      </c>
      <c r="O1566">
        <v>4.9189999999999996</v>
      </c>
      <c r="P1566">
        <v>4.9049999999999896</v>
      </c>
      <c r="Q1566">
        <v>14.897</v>
      </c>
      <c r="R1566">
        <v>4.9960000000000004</v>
      </c>
      <c r="S1566">
        <v>2</v>
      </c>
      <c r="T1566" t="s">
        <v>1162</v>
      </c>
    </row>
    <row r="1567" spans="1:20">
      <c r="A1567" t="s">
        <v>18</v>
      </c>
      <c r="B1567">
        <v>2022</v>
      </c>
      <c r="C1567" s="9">
        <v>44849</v>
      </c>
      <c r="D1567" t="s">
        <v>19</v>
      </c>
      <c r="E1567" t="s">
        <v>533</v>
      </c>
      <c r="F1567">
        <v>1</v>
      </c>
      <c r="G1567">
        <v>2</v>
      </c>
      <c r="H1567" t="s">
        <v>467</v>
      </c>
      <c r="I1567" t="s">
        <v>30</v>
      </c>
      <c r="J1567" s="10">
        <f>(C1567-VLOOKUP(H1567,Riders!$A$2:$E$7777,4,FALSE))/365</f>
        <v>23.235616438356164</v>
      </c>
      <c r="K1567">
        <v>10</v>
      </c>
      <c r="L1567">
        <v>1</v>
      </c>
      <c r="M1567">
        <v>10.272</v>
      </c>
      <c r="N1567" s="29">
        <f t="shared" si="25"/>
        <v>70.09345794392523</v>
      </c>
      <c r="O1567">
        <v>9</v>
      </c>
      <c r="P1567">
        <v>19.135000000000002</v>
      </c>
      <c r="Q1567">
        <v>31.591000000000001</v>
      </c>
      <c r="R1567">
        <v>6.2279999999999998</v>
      </c>
      <c r="S1567">
        <v>2</v>
      </c>
      <c r="T1567" t="s">
        <v>1162</v>
      </c>
    </row>
    <row r="1568" spans="1:20">
      <c r="A1568" t="s">
        <v>18</v>
      </c>
      <c r="B1568">
        <v>2022</v>
      </c>
      <c r="C1568" s="9">
        <v>44849</v>
      </c>
      <c r="D1568" t="s">
        <v>19</v>
      </c>
      <c r="E1568" t="s">
        <v>533</v>
      </c>
      <c r="F1568">
        <v>1</v>
      </c>
      <c r="G1568">
        <v>2</v>
      </c>
      <c r="H1568" t="s">
        <v>91</v>
      </c>
      <c r="I1568" t="s">
        <v>50</v>
      </c>
      <c r="J1568" s="10">
        <f>(C1568-VLOOKUP(H1568,Riders!$A$2:$E$7777,4,FALSE))/365</f>
        <v>26.904109589041095</v>
      </c>
      <c r="K1568">
        <v>27</v>
      </c>
      <c r="L1568">
        <v>2</v>
      </c>
      <c r="M1568">
        <v>10.345000000000001</v>
      </c>
      <c r="N1568" s="29">
        <f t="shared" si="25"/>
        <v>69.598840019333011</v>
      </c>
      <c r="O1568">
        <v>22.748999999999999</v>
      </c>
      <c r="P1568">
        <v>22.327999999999999</v>
      </c>
      <c r="Q1568">
        <v>26.818000000000001</v>
      </c>
      <c r="R1568">
        <v>2.2450000000000001</v>
      </c>
      <c r="S1568">
        <v>1</v>
      </c>
      <c r="T1568" t="s">
        <v>1162</v>
      </c>
    </row>
    <row r="1569" spans="1:20">
      <c r="A1569" t="s">
        <v>18</v>
      </c>
      <c r="B1569">
        <v>2022</v>
      </c>
      <c r="C1569" s="9">
        <v>44849</v>
      </c>
      <c r="D1569" t="s">
        <v>19</v>
      </c>
      <c r="E1569" t="s">
        <v>533</v>
      </c>
      <c r="F1569">
        <v>1</v>
      </c>
      <c r="G1569">
        <v>3</v>
      </c>
      <c r="H1569" t="s">
        <v>165</v>
      </c>
      <c r="I1569" t="s">
        <v>44</v>
      </c>
      <c r="J1569" s="10">
        <f>(C1569-VLOOKUP(H1569,Riders!$A$2:$E$7777,4,FALSE))/365</f>
        <v>32.789041095890411</v>
      </c>
      <c r="K1569">
        <v>16</v>
      </c>
      <c r="L1569">
        <v>1</v>
      </c>
      <c r="M1569">
        <v>10.082000000000001</v>
      </c>
      <c r="N1569" s="29">
        <f t="shared" si="25"/>
        <v>71.41440190438405</v>
      </c>
      <c r="O1569">
        <v>15.93</v>
      </c>
      <c r="P1569">
        <v>20.876999999999999</v>
      </c>
      <c r="Q1569">
        <v>28.527000000000001</v>
      </c>
      <c r="R1569">
        <v>3.8250000000000002</v>
      </c>
      <c r="S1569">
        <v>2</v>
      </c>
      <c r="T1569" t="s">
        <v>1162</v>
      </c>
    </row>
    <row r="1570" spans="1:20">
      <c r="A1570" t="s">
        <v>18</v>
      </c>
      <c r="B1570">
        <v>2022</v>
      </c>
      <c r="C1570" s="9">
        <v>44849</v>
      </c>
      <c r="D1570" t="s">
        <v>19</v>
      </c>
      <c r="E1570" t="s">
        <v>533</v>
      </c>
      <c r="F1570">
        <v>1</v>
      </c>
      <c r="G1570">
        <v>3</v>
      </c>
      <c r="H1570" t="s">
        <v>468</v>
      </c>
      <c r="I1570" t="s">
        <v>26</v>
      </c>
      <c r="J1570" s="10">
        <f>(C1570-VLOOKUP(H1570,Riders!$A$2:$E$7777,4,FALSE))/365</f>
        <v>23.726027397260275</v>
      </c>
      <c r="K1570">
        <v>17</v>
      </c>
      <c r="L1570">
        <v>2</v>
      </c>
      <c r="M1570" t="s">
        <v>534</v>
      </c>
      <c r="N1570" s="29" t="str">
        <f t="shared" si="25"/>
        <v/>
      </c>
      <c r="O1570">
        <v>26.16</v>
      </c>
      <c r="P1570">
        <v>24.172999999999998</v>
      </c>
      <c r="Q1570">
        <v>30.728999999999999</v>
      </c>
      <c r="R1570">
        <v>3.278</v>
      </c>
      <c r="S1570">
        <v>1</v>
      </c>
      <c r="T1570" t="s">
        <v>1162</v>
      </c>
    </row>
    <row r="1571" spans="1:20">
      <c r="A1571" t="s">
        <v>137</v>
      </c>
      <c r="B1571">
        <v>2022</v>
      </c>
      <c r="C1571" s="9">
        <v>44752</v>
      </c>
      <c r="D1571" t="s">
        <v>64</v>
      </c>
      <c r="E1571" t="s">
        <v>536</v>
      </c>
      <c r="F1571">
        <v>1</v>
      </c>
      <c r="G1571">
        <v>5</v>
      </c>
      <c r="H1571" t="s">
        <v>27</v>
      </c>
      <c r="I1571" t="s">
        <v>28</v>
      </c>
      <c r="J1571" s="10">
        <f>(C1571-VLOOKUP(H1571,Riders!$A$2:$E$7777,4,FALSE))/365</f>
        <v>26.561643835616437</v>
      </c>
      <c r="K1571">
        <v>5</v>
      </c>
      <c r="L1571">
        <v>1</v>
      </c>
      <c r="M1571">
        <v>10.205</v>
      </c>
      <c r="N1571" s="29">
        <f t="shared" si="25"/>
        <v>70.553650171484563</v>
      </c>
      <c r="O1571">
        <v>15.054</v>
      </c>
      <c r="P1571">
        <v>20.66</v>
      </c>
      <c r="Q1571">
        <v>33.082000000000001</v>
      </c>
      <c r="R1571">
        <v>6.2110000000000003</v>
      </c>
      <c r="S1571">
        <v>2</v>
      </c>
      <c r="T1571" t="s">
        <v>1162</v>
      </c>
    </row>
    <row r="1572" spans="1:20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1</v>
      </c>
      <c r="G1572">
        <v>4</v>
      </c>
      <c r="H1572" t="s">
        <v>47</v>
      </c>
      <c r="I1572" t="s">
        <v>37</v>
      </c>
      <c r="J1572" s="10">
        <f>(C1572-VLOOKUP(H1572,Riders!$A$2:$E$7777,4,FALSE))/365</f>
        <v>21.890410958904109</v>
      </c>
      <c r="K1572">
        <v>26</v>
      </c>
      <c r="L1572">
        <v>2</v>
      </c>
      <c r="M1572">
        <v>10.407999999999999</v>
      </c>
      <c r="N1572" s="29">
        <f t="shared" si="25"/>
        <v>69.177555726364332</v>
      </c>
      <c r="O1572">
        <v>17.866</v>
      </c>
      <c r="P1572">
        <v>16.004999999999999</v>
      </c>
      <c r="Q1572">
        <v>26.081</v>
      </c>
      <c r="R1572">
        <v>5.0380000000000003</v>
      </c>
      <c r="S1572">
        <v>1</v>
      </c>
      <c r="T1572" t="s">
        <v>1162</v>
      </c>
    </row>
    <row r="1573" spans="1:20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1</v>
      </c>
      <c r="G1573">
        <v>5</v>
      </c>
      <c r="H1573" t="s">
        <v>130</v>
      </c>
      <c r="I1573" t="s">
        <v>111</v>
      </c>
      <c r="J1573" s="10">
        <f>(C1573-VLOOKUP(H1573,Riders!$A$2:$E$7777,4,FALSE))/365</f>
        <v>23.273972602739725</v>
      </c>
      <c r="K1573">
        <v>5</v>
      </c>
      <c r="L1573">
        <v>1</v>
      </c>
      <c r="M1573">
        <v>10.206</v>
      </c>
      <c r="N1573" s="29">
        <f t="shared" si="25"/>
        <v>70.546737213403887</v>
      </c>
      <c r="O1573">
        <v>18.463999999999999</v>
      </c>
      <c r="P1573">
        <v>20.366</v>
      </c>
      <c r="Q1573">
        <v>27.803999999999998</v>
      </c>
      <c r="R1573">
        <v>3.7189999999999999</v>
      </c>
      <c r="S1573">
        <v>1</v>
      </c>
      <c r="T1573" t="s">
        <v>1162</v>
      </c>
    </row>
    <row r="1574" spans="1:20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1</v>
      </c>
      <c r="G1574">
        <v>5</v>
      </c>
      <c r="H1574" t="s">
        <v>45</v>
      </c>
      <c r="I1574" t="s">
        <v>32</v>
      </c>
      <c r="J1574" s="10">
        <f>(C1574-VLOOKUP(H1574,Riders!$A$2:$E$7777,4,FALSE))/365</f>
        <v>25.87945205479452</v>
      </c>
      <c r="K1574">
        <v>25</v>
      </c>
      <c r="L1574">
        <v>2</v>
      </c>
      <c r="M1574">
        <v>10.365</v>
      </c>
      <c r="N1574" s="29">
        <f t="shared" si="25"/>
        <v>69.464544138929085</v>
      </c>
      <c r="O1574">
        <v>15.274999999999901</v>
      </c>
      <c r="P1574">
        <v>14.314</v>
      </c>
      <c r="Q1574">
        <v>22.812000000000001</v>
      </c>
      <c r="R1574">
        <v>4.2489999999999997</v>
      </c>
      <c r="S1574">
        <v>2</v>
      </c>
      <c r="T1574" t="s">
        <v>1162</v>
      </c>
    </row>
    <row r="1575" spans="1:20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1</v>
      </c>
      <c r="G1575">
        <v>6</v>
      </c>
      <c r="H1575" t="s">
        <v>110</v>
      </c>
      <c r="I1575" t="s">
        <v>111</v>
      </c>
      <c r="J1575" s="10">
        <f>(C1575-VLOOKUP(H1575,Riders!$A$2:$E$7777,4,FALSE))/365</f>
        <v>25.495890410958904</v>
      </c>
      <c r="K1575">
        <v>6</v>
      </c>
      <c r="L1575">
        <v>1</v>
      </c>
      <c r="M1575">
        <v>10.282</v>
      </c>
      <c r="N1575" s="29">
        <f t="shared" si="25"/>
        <v>70.025286909161636</v>
      </c>
      <c r="O1575">
        <v>32.393000000000001</v>
      </c>
      <c r="P1575">
        <v>32.481000000000002</v>
      </c>
      <c r="Q1575">
        <v>35.023000000000003</v>
      </c>
      <c r="R1575">
        <v>1.2709999999999999</v>
      </c>
      <c r="S1575">
        <v>1</v>
      </c>
      <c r="T1575" t="s">
        <v>1162</v>
      </c>
    </row>
    <row r="1576" spans="1:20">
      <c r="A1576" t="s">
        <v>137</v>
      </c>
      <c r="B1576">
        <v>2022</v>
      </c>
      <c r="C1576" s="9">
        <v>44752</v>
      </c>
      <c r="D1576" t="s">
        <v>64</v>
      </c>
      <c r="E1576" t="s">
        <v>537</v>
      </c>
      <c r="F1576">
        <v>1</v>
      </c>
      <c r="G1576">
        <v>4</v>
      </c>
      <c r="H1576" t="s">
        <v>27</v>
      </c>
      <c r="I1576" t="s">
        <v>28</v>
      </c>
      <c r="J1576" s="10">
        <f>(C1576-VLOOKUP(H1576,Riders!$A$2:$E$7777,4,FALSE))/365</f>
        <v>26.561643835616437</v>
      </c>
      <c r="K1576">
        <v>5</v>
      </c>
      <c r="L1576">
        <v>2</v>
      </c>
      <c r="M1576">
        <v>10.164</v>
      </c>
      <c r="N1576" s="29">
        <f t="shared" si="25"/>
        <v>70.838252656434477</v>
      </c>
      <c r="O1576">
        <v>20.66</v>
      </c>
      <c r="P1576">
        <v>18.678999999999998</v>
      </c>
      <c r="Q1576">
        <v>29.638999999999999</v>
      </c>
      <c r="R1576">
        <v>5.48</v>
      </c>
      <c r="S1576">
        <v>1</v>
      </c>
      <c r="T1576" t="s">
        <v>1162</v>
      </c>
    </row>
    <row r="1577" spans="1:20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1</v>
      </c>
      <c r="G1577">
        <v>7</v>
      </c>
      <c r="H1577" t="s">
        <v>94</v>
      </c>
      <c r="I1577" t="s">
        <v>26</v>
      </c>
      <c r="J1577" s="10">
        <f>(C1577-VLOOKUP(H1577,Riders!$A$2:$E$7777,4,FALSE))/365</f>
        <v>23.747945205479454</v>
      </c>
      <c r="K1577">
        <v>7</v>
      </c>
      <c r="L1577">
        <v>1</v>
      </c>
      <c r="M1577">
        <v>10.028</v>
      </c>
      <c r="N1577" s="29">
        <f t="shared" si="25"/>
        <v>71.798962903869167</v>
      </c>
      <c r="O1577">
        <v>29.036999999999999</v>
      </c>
      <c r="P1577">
        <v>29.177999999999901</v>
      </c>
      <c r="Q1577">
        <v>31.867999999999999</v>
      </c>
      <c r="R1577">
        <v>1.345</v>
      </c>
      <c r="S1577">
        <v>1</v>
      </c>
      <c r="T1577" t="s">
        <v>1162</v>
      </c>
    </row>
    <row r="1578" spans="1:20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1</v>
      </c>
      <c r="G1578">
        <v>7</v>
      </c>
      <c r="H1578" t="s">
        <v>105</v>
      </c>
      <c r="I1578" t="s">
        <v>30</v>
      </c>
      <c r="J1578" s="10">
        <f>(C1578-VLOOKUP(H1578,Riders!$A$2:$E$7777,4,FALSE))/365</f>
        <v>29.846575342465755</v>
      </c>
      <c r="K1578">
        <v>23</v>
      </c>
      <c r="L1578">
        <v>2</v>
      </c>
      <c r="M1578">
        <v>10.052</v>
      </c>
      <c r="N1578" s="29">
        <f t="shared" si="25"/>
        <v>71.627536808595309</v>
      </c>
      <c r="O1578">
        <v>19.873000000000001</v>
      </c>
      <c r="P1578">
        <v>19.512</v>
      </c>
      <c r="Q1578">
        <v>26.013999999999999</v>
      </c>
      <c r="R1578">
        <v>3.2509999999999999</v>
      </c>
      <c r="S1578">
        <v>2</v>
      </c>
      <c r="T1578" t="s">
        <v>1162</v>
      </c>
    </row>
    <row r="1579" spans="1:20">
      <c r="A1579" t="s">
        <v>137</v>
      </c>
      <c r="B1579">
        <v>2022</v>
      </c>
      <c r="C1579" s="9">
        <v>44752</v>
      </c>
      <c r="D1579" t="s">
        <v>64</v>
      </c>
      <c r="E1579" t="s">
        <v>537</v>
      </c>
      <c r="F1579">
        <v>2</v>
      </c>
      <c r="G1579">
        <v>4</v>
      </c>
      <c r="H1579" t="s">
        <v>27</v>
      </c>
      <c r="I1579" t="s">
        <v>28</v>
      </c>
      <c r="J1579" s="10">
        <f>(C1579-VLOOKUP(H1579,Riders!$A$2:$E$7777,4,FALSE))/365</f>
        <v>26.561643835616437</v>
      </c>
      <c r="K1579">
        <v>5</v>
      </c>
      <c r="L1579">
        <v>2</v>
      </c>
      <c r="M1579">
        <v>10.247999999999999</v>
      </c>
      <c r="N1579" s="29">
        <f t="shared" si="25"/>
        <v>70.257611241217802</v>
      </c>
      <c r="O1579">
        <v>18.678999999999998</v>
      </c>
      <c r="P1579">
        <v>17.995999999999999</v>
      </c>
      <c r="Q1579">
        <v>28.052</v>
      </c>
      <c r="R1579">
        <v>5.0279999999999996</v>
      </c>
      <c r="S1579">
        <v>2</v>
      </c>
      <c r="T1579" t="s">
        <v>1162</v>
      </c>
    </row>
    <row r="1580" spans="1:20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1</v>
      </c>
      <c r="G1580">
        <v>8</v>
      </c>
      <c r="H1580" t="s">
        <v>132</v>
      </c>
      <c r="I1580" t="s">
        <v>32</v>
      </c>
      <c r="J1580" s="10">
        <f>(C1580-VLOOKUP(H1580,Riders!$A$2:$E$7777,4,FALSE))/365</f>
        <v>23</v>
      </c>
      <c r="K1580">
        <v>18</v>
      </c>
      <c r="L1580">
        <v>2</v>
      </c>
      <c r="M1580">
        <v>10.210999999999901</v>
      </c>
      <c r="N1580" s="29">
        <f t="shared" si="25"/>
        <v>70.512192733327495</v>
      </c>
      <c r="O1580">
        <v>22.63</v>
      </c>
      <c r="P1580">
        <v>22.117999999999999</v>
      </c>
      <c r="Q1580">
        <v>26.117999999999999</v>
      </c>
      <c r="R1580">
        <v>2</v>
      </c>
      <c r="S1580">
        <v>1</v>
      </c>
      <c r="T1580" t="s">
        <v>1162</v>
      </c>
    </row>
    <row r="1581" spans="1:20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1</v>
      </c>
      <c r="G1581">
        <v>6</v>
      </c>
      <c r="H1581" t="s">
        <v>27</v>
      </c>
      <c r="I1581" t="s">
        <v>28</v>
      </c>
      <c r="J1581" s="10">
        <f>(C1581-VLOOKUP(H1581,Riders!$A$2:$E$7777,4,FALSE))/365</f>
        <v>26.827397260273973</v>
      </c>
      <c r="K1581">
        <v>24</v>
      </c>
      <c r="L1581">
        <v>2</v>
      </c>
      <c r="M1581">
        <v>10.371</v>
      </c>
      <c r="N1581" s="29">
        <f t="shared" si="25"/>
        <v>69.424356378362745</v>
      </c>
      <c r="O1581">
        <v>17.995999999999999</v>
      </c>
      <c r="P1581">
        <v>17.726999999999901</v>
      </c>
      <c r="Q1581">
        <v>26.844999999999999</v>
      </c>
      <c r="R1581">
        <v>4.5590000000000002</v>
      </c>
      <c r="S1581">
        <v>2</v>
      </c>
      <c r="T1581" t="s">
        <v>1162</v>
      </c>
    </row>
    <row r="1582" spans="1:20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1</v>
      </c>
      <c r="G1582">
        <v>9</v>
      </c>
      <c r="H1582" t="s">
        <v>535</v>
      </c>
      <c r="I1582" t="s">
        <v>22</v>
      </c>
      <c r="J1582" s="10">
        <f>(C1582-VLOOKUP(H1582,Riders!$A$2:$E$7777,4,FALSE))/365</f>
        <v>21.586301369863012</v>
      </c>
      <c r="K1582">
        <v>22</v>
      </c>
      <c r="L1582">
        <v>2</v>
      </c>
      <c r="M1582">
        <v>10.0979999999999</v>
      </c>
      <c r="N1582" s="29">
        <f t="shared" si="25"/>
        <v>71.301247771836714</v>
      </c>
      <c r="O1582">
        <v>6.2669999999999897</v>
      </c>
      <c r="P1582">
        <v>5.2259999999999902</v>
      </c>
      <c r="Q1582">
        <v>15.45</v>
      </c>
      <c r="R1582">
        <v>5.1120000000000001</v>
      </c>
      <c r="S1582">
        <v>2</v>
      </c>
      <c r="T1582" t="s">
        <v>1162</v>
      </c>
    </row>
    <row r="1583" spans="1:20">
      <c r="A1583" t="s">
        <v>160</v>
      </c>
      <c r="B1583">
        <v>2022</v>
      </c>
      <c r="C1583" s="9">
        <v>44696</v>
      </c>
      <c r="D1583" t="s">
        <v>64</v>
      </c>
      <c r="E1583" t="s">
        <v>533</v>
      </c>
      <c r="F1583">
        <v>1</v>
      </c>
      <c r="G1583">
        <v>1</v>
      </c>
      <c r="H1583" t="s">
        <v>169</v>
      </c>
      <c r="I1583" t="s">
        <v>80</v>
      </c>
      <c r="J1583" s="10">
        <f>(C1583-VLOOKUP(H1583,Riders!$A$2:$E$7777,4,FALSE))/365</f>
        <v>31.887671232876713</v>
      </c>
      <c r="K1583">
        <v>9</v>
      </c>
      <c r="L1583">
        <v>1</v>
      </c>
      <c r="M1583">
        <v>10.106999999999999</v>
      </c>
      <c r="N1583" s="29">
        <f t="shared" si="25"/>
        <v>71.237756010685672</v>
      </c>
      <c r="O1583">
        <v>9</v>
      </c>
      <c r="P1583">
        <v>15.054</v>
      </c>
      <c r="Q1583">
        <v>29.396000000000001</v>
      </c>
      <c r="R1583">
        <v>7.1710000000000003</v>
      </c>
      <c r="S1583">
        <v>1</v>
      </c>
      <c r="T1583" t="s">
        <v>1162</v>
      </c>
    </row>
    <row r="1584" spans="1:20">
      <c r="A1584" t="s">
        <v>160</v>
      </c>
      <c r="B1584">
        <v>2022</v>
      </c>
      <c r="C1584" s="9">
        <v>44696</v>
      </c>
      <c r="D1584" t="s">
        <v>64</v>
      </c>
      <c r="E1584" t="s">
        <v>536</v>
      </c>
      <c r="F1584">
        <v>1</v>
      </c>
      <c r="G1584">
        <v>5</v>
      </c>
      <c r="H1584" t="s">
        <v>169</v>
      </c>
      <c r="I1584" t="s">
        <v>80</v>
      </c>
      <c r="J1584" s="10">
        <f>(C1584-VLOOKUP(H1584,Riders!$A$2:$E$7777,4,FALSE))/365</f>
        <v>31.887671232876713</v>
      </c>
      <c r="K1584">
        <v>9</v>
      </c>
      <c r="L1584">
        <v>2</v>
      </c>
      <c r="M1584">
        <v>10.231999999999999</v>
      </c>
      <c r="N1584" s="29">
        <f t="shared" si="25"/>
        <v>70.36747458952307</v>
      </c>
      <c r="O1584">
        <v>15.054</v>
      </c>
      <c r="P1584">
        <v>12.053999999999901</v>
      </c>
      <c r="Q1584">
        <v>23.591999999999999</v>
      </c>
      <c r="R1584">
        <v>5.7690000000000001</v>
      </c>
      <c r="S1584">
        <v>2</v>
      </c>
      <c r="T1584" t="s">
        <v>1162</v>
      </c>
    </row>
    <row r="1585" spans="1:20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1</v>
      </c>
      <c r="G1585">
        <v>11</v>
      </c>
      <c r="H1585" t="s">
        <v>41</v>
      </c>
      <c r="I1585" t="s">
        <v>42</v>
      </c>
      <c r="J1585" s="10">
        <f>(C1585-VLOOKUP(H1585,Riders!$A$2:$E$7777,4,FALSE))/365</f>
        <v>22.057534246575344</v>
      </c>
      <c r="K1585">
        <v>13</v>
      </c>
      <c r="L1585">
        <v>1</v>
      </c>
      <c r="M1585">
        <v>9.9420000000000002</v>
      </c>
      <c r="N1585" s="29">
        <f t="shared" si="25"/>
        <v>72.420036210018097</v>
      </c>
      <c r="O1585">
        <v>24.469000000000001</v>
      </c>
      <c r="P1585">
        <v>26.042999999999999</v>
      </c>
      <c r="Q1585">
        <v>32.709000000000003</v>
      </c>
      <c r="R1585">
        <v>3.3330000000000002</v>
      </c>
      <c r="S1585">
        <v>1</v>
      </c>
      <c r="T1585" t="s">
        <v>1162</v>
      </c>
    </row>
    <row r="1586" spans="1:20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1</v>
      </c>
      <c r="G1586">
        <v>11</v>
      </c>
      <c r="H1586" t="s">
        <v>293</v>
      </c>
      <c r="I1586" t="s">
        <v>22</v>
      </c>
      <c r="J1586" s="10">
        <f>(C1586-VLOOKUP(H1586,Riders!$A$2:$E$7777,4,FALSE))/365</f>
        <v>24.857534246575341</v>
      </c>
      <c r="K1586">
        <v>21</v>
      </c>
      <c r="L1586">
        <v>2</v>
      </c>
      <c r="M1586">
        <v>10.281000000000001</v>
      </c>
      <c r="N1586" s="29">
        <f t="shared" si="25"/>
        <v>70.032098044937257</v>
      </c>
      <c r="O1586">
        <v>23.013999999999999</v>
      </c>
      <c r="P1586">
        <v>22.533000000000001</v>
      </c>
      <c r="Q1586">
        <v>28.189</v>
      </c>
      <c r="R1586">
        <v>2.8279999999999998</v>
      </c>
      <c r="S1586">
        <v>2</v>
      </c>
      <c r="T1586" t="s">
        <v>1162</v>
      </c>
    </row>
    <row r="1587" spans="1:20">
      <c r="A1587" t="s">
        <v>18</v>
      </c>
      <c r="B1587">
        <v>2022</v>
      </c>
      <c r="C1587" s="9">
        <v>44849</v>
      </c>
      <c r="D1587" t="s">
        <v>19</v>
      </c>
      <c r="E1587" t="s">
        <v>533</v>
      </c>
      <c r="F1587">
        <v>1</v>
      </c>
      <c r="G1587">
        <v>12</v>
      </c>
      <c r="H1587" t="s">
        <v>98</v>
      </c>
      <c r="I1587" t="s">
        <v>42</v>
      </c>
      <c r="J1587" s="10">
        <f>(C1587-VLOOKUP(H1587,Riders!$A$2:$E$7777,4,FALSE))/365</f>
        <v>23.980821917808218</v>
      </c>
      <c r="K1587">
        <v>14</v>
      </c>
      <c r="L1587">
        <v>1</v>
      </c>
      <c r="M1587">
        <v>10.112</v>
      </c>
      <c r="N1587" s="29">
        <f t="shared" si="25"/>
        <v>71.202531645569621</v>
      </c>
      <c r="O1587">
        <v>24.638000000000002</v>
      </c>
      <c r="P1587">
        <v>24.700999999999901</v>
      </c>
      <c r="Q1587">
        <v>27.704999999999998</v>
      </c>
      <c r="R1587">
        <v>1.502</v>
      </c>
      <c r="S1587">
        <v>1</v>
      </c>
      <c r="T1587" t="s">
        <v>1162</v>
      </c>
    </row>
    <row r="1588" spans="1:20">
      <c r="A1588" t="s">
        <v>18</v>
      </c>
      <c r="B1588">
        <v>2022</v>
      </c>
      <c r="C1588" s="9">
        <v>44849</v>
      </c>
      <c r="D1588" t="s">
        <v>19</v>
      </c>
      <c r="E1588" t="s">
        <v>533</v>
      </c>
      <c r="F1588">
        <v>1</v>
      </c>
      <c r="G1588">
        <v>12</v>
      </c>
      <c r="H1588" t="s">
        <v>96</v>
      </c>
      <c r="I1588" t="s">
        <v>30</v>
      </c>
      <c r="J1588" s="10">
        <f>(C1588-VLOOKUP(H1588,Riders!$A$2:$E$7777,4,FALSE))/365</f>
        <v>28.797260273972604</v>
      </c>
      <c r="K1588">
        <v>20</v>
      </c>
      <c r="L1588">
        <v>2</v>
      </c>
      <c r="M1588">
        <v>10.148</v>
      </c>
      <c r="N1588" s="29">
        <f t="shared" si="25"/>
        <v>70.949940875049279</v>
      </c>
      <c r="O1588">
        <v>4.3529999999999998</v>
      </c>
      <c r="P1588">
        <v>4.4019999999999904</v>
      </c>
      <c r="Q1588">
        <v>15.346</v>
      </c>
      <c r="R1588">
        <v>5.4720000000000004</v>
      </c>
      <c r="S1588">
        <v>2</v>
      </c>
      <c r="T1588" t="s">
        <v>1162</v>
      </c>
    </row>
    <row r="1589" spans="1:20">
      <c r="A1589" t="s">
        <v>18</v>
      </c>
      <c r="B1589">
        <v>2022</v>
      </c>
      <c r="C1589" s="9">
        <v>44849</v>
      </c>
      <c r="D1589" t="s">
        <v>19</v>
      </c>
      <c r="E1589" t="s">
        <v>536</v>
      </c>
      <c r="F1589">
        <v>1</v>
      </c>
      <c r="G1589">
        <v>1</v>
      </c>
      <c r="H1589" t="s">
        <v>90</v>
      </c>
      <c r="I1589" t="s">
        <v>22</v>
      </c>
      <c r="J1589" s="10">
        <f>(C1589-VLOOKUP(H1589,Riders!$A$2:$E$7777,4,FALSE))/365</f>
        <v>25.605479452054794</v>
      </c>
      <c r="K1589">
        <v>1</v>
      </c>
      <c r="L1589">
        <v>1</v>
      </c>
      <c r="M1589">
        <v>9.8889999999999993</v>
      </c>
      <c r="N1589" s="29">
        <f t="shared" si="25"/>
        <v>72.808170694711293</v>
      </c>
      <c r="O1589">
        <v>39.4</v>
      </c>
      <c r="P1589">
        <v>39.406999999999996</v>
      </c>
      <c r="Q1589">
        <v>41.651000000000003</v>
      </c>
      <c r="R1589">
        <v>1.1220000000000001</v>
      </c>
      <c r="S1589">
        <v>1</v>
      </c>
      <c r="T1589" t="s">
        <v>1162</v>
      </c>
    </row>
    <row r="1590" spans="1:20">
      <c r="A1590" t="s">
        <v>18</v>
      </c>
      <c r="B1590">
        <v>2022</v>
      </c>
      <c r="C1590" s="9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98</v>
      </c>
      <c r="I1590" t="s">
        <v>42</v>
      </c>
      <c r="J1590" s="10">
        <f>(C1590-VLOOKUP(H1590,Riders!$A$2:$E$7777,4,FALSE))/365</f>
        <v>23.980821917808218</v>
      </c>
      <c r="K1590">
        <v>14</v>
      </c>
      <c r="L1590">
        <v>2</v>
      </c>
      <c r="M1590">
        <v>10.363</v>
      </c>
      <c r="N1590" s="29">
        <f t="shared" si="25"/>
        <v>69.477950400463186</v>
      </c>
      <c r="O1590">
        <v>24.700999999999901</v>
      </c>
      <c r="P1590">
        <v>24.69</v>
      </c>
      <c r="Q1590">
        <v>27.69</v>
      </c>
      <c r="R1590">
        <v>1.5</v>
      </c>
      <c r="S1590">
        <v>2</v>
      </c>
      <c r="T1590" t="s">
        <v>1162</v>
      </c>
    </row>
    <row r="1591" spans="1:20">
      <c r="A1591" t="s">
        <v>18</v>
      </c>
      <c r="B1591">
        <v>2022</v>
      </c>
      <c r="C1591" s="9">
        <v>44849</v>
      </c>
      <c r="D1591" t="s">
        <v>19</v>
      </c>
      <c r="E1591" t="s">
        <v>536</v>
      </c>
      <c r="F1591">
        <v>1</v>
      </c>
      <c r="G1591">
        <v>2</v>
      </c>
      <c r="H1591" t="s">
        <v>99</v>
      </c>
      <c r="I1591" t="s">
        <v>100</v>
      </c>
      <c r="J1591" s="10">
        <f>(C1591-VLOOKUP(H1591,Riders!$A$2:$E$7777,4,FALSE))/365</f>
        <v>23.512328767123286</v>
      </c>
      <c r="K1591">
        <v>2</v>
      </c>
      <c r="L1591">
        <v>1</v>
      </c>
      <c r="M1591">
        <v>9.8569999999999993</v>
      </c>
      <c r="N1591" s="29">
        <f t="shared" si="25"/>
        <v>73.044536877346047</v>
      </c>
      <c r="O1591">
        <v>31.8049999999999</v>
      </c>
      <c r="P1591">
        <v>32.110999999999997</v>
      </c>
      <c r="Q1591">
        <v>35.366999999999997</v>
      </c>
      <c r="R1591">
        <v>1.6279999999999999</v>
      </c>
      <c r="S1591">
        <v>1</v>
      </c>
      <c r="T1591" t="s">
        <v>1162</v>
      </c>
    </row>
    <row r="1592" spans="1:20">
      <c r="A1592" t="s">
        <v>18</v>
      </c>
      <c r="B1592">
        <v>2022</v>
      </c>
      <c r="C1592" s="9">
        <v>44849</v>
      </c>
      <c r="D1592" t="s">
        <v>19</v>
      </c>
      <c r="E1592" t="s">
        <v>536</v>
      </c>
      <c r="F1592">
        <v>1</v>
      </c>
      <c r="G1592">
        <v>2</v>
      </c>
      <c r="H1592" t="s">
        <v>41</v>
      </c>
      <c r="I1592" t="s">
        <v>42</v>
      </c>
      <c r="J1592" s="10">
        <f>(C1592-VLOOKUP(H1592,Riders!$A$2:$E$7777,4,FALSE))/365</f>
        <v>22.057534246575344</v>
      </c>
      <c r="K1592">
        <v>13</v>
      </c>
      <c r="L1592">
        <v>2</v>
      </c>
      <c r="M1592">
        <v>10.032999999999999</v>
      </c>
      <c r="N1592" s="29">
        <f t="shared" si="25"/>
        <v>71.763181501046546</v>
      </c>
      <c r="O1592">
        <v>26.042999999999999</v>
      </c>
      <c r="P1592">
        <v>25.46</v>
      </c>
      <c r="Q1592">
        <v>31.667999999999999</v>
      </c>
      <c r="R1592">
        <v>3.1040000000000001</v>
      </c>
      <c r="S1592">
        <v>2</v>
      </c>
      <c r="T1592" t="s">
        <v>1162</v>
      </c>
    </row>
    <row r="1593" spans="1:20">
      <c r="A1593" t="s">
        <v>18</v>
      </c>
      <c r="B1593">
        <v>2022</v>
      </c>
      <c r="C1593" s="9">
        <v>44849</v>
      </c>
      <c r="D1593" t="s">
        <v>19</v>
      </c>
      <c r="E1593" t="s">
        <v>536</v>
      </c>
      <c r="F1593">
        <v>1</v>
      </c>
      <c r="G1593">
        <v>3</v>
      </c>
      <c r="H1593" t="s">
        <v>104</v>
      </c>
      <c r="I1593" t="s">
        <v>100</v>
      </c>
      <c r="J1593" s="10">
        <f>(C1593-VLOOKUP(H1593,Riders!$A$2:$E$7777,4,FALSE))/365</f>
        <v>30.161643835616438</v>
      </c>
      <c r="K1593">
        <v>3</v>
      </c>
      <c r="L1593">
        <v>1</v>
      </c>
      <c r="M1593">
        <v>9.9619999999999997</v>
      </c>
      <c r="N1593" s="29">
        <f t="shared" si="25"/>
        <v>72.274643645854255</v>
      </c>
      <c r="O1593">
        <v>33.591999999999999</v>
      </c>
      <c r="P1593">
        <v>33.659999999999997</v>
      </c>
      <c r="Q1593">
        <v>36.262</v>
      </c>
      <c r="R1593">
        <v>1.3009999999999999</v>
      </c>
      <c r="S1593">
        <v>1</v>
      </c>
      <c r="T1593" t="s">
        <v>1162</v>
      </c>
    </row>
    <row r="1594" spans="1:20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1</v>
      </c>
      <c r="G1594">
        <v>10</v>
      </c>
      <c r="H1594" t="s">
        <v>169</v>
      </c>
      <c r="I1594" t="s">
        <v>80</v>
      </c>
      <c r="J1594" s="10">
        <f>(C1594-VLOOKUP(H1594,Riders!$A$2:$E$7777,4,FALSE))/365</f>
        <v>32.30684931506849</v>
      </c>
      <c r="K1594">
        <v>19</v>
      </c>
      <c r="L1594">
        <v>2</v>
      </c>
      <c r="M1594">
        <v>10.332000000000001</v>
      </c>
      <c r="N1594" s="29">
        <f t="shared" si="25"/>
        <v>69.686411149825773</v>
      </c>
      <c r="O1594">
        <v>12.053999999999901</v>
      </c>
      <c r="P1594">
        <v>11.023999999999999</v>
      </c>
      <c r="Q1594">
        <v>21.138000000000002</v>
      </c>
      <c r="R1594">
        <v>5.0570000000000004</v>
      </c>
      <c r="S1594">
        <v>2</v>
      </c>
      <c r="T1594" t="s">
        <v>1162</v>
      </c>
    </row>
    <row r="1595" spans="1:20">
      <c r="A1595" t="s">
        <v>18</v>
      </c>
      <c r="B1595">
        <v>2022</v>
      </c>
      <c r="C1595" s="9">
        <v>44849</v>
      </c>
      <c r="D1595" t="s">
        <v>19</v>
      </c>
      <c r="E1595" t="s">
        <v>536</v>
      </c>
      <c r="F1595">
        <v>1</v>
      </c>
      <c r="G1595">
        <v>4</v>
      </c>
      <c r="H1595" t="s">
        <v>200</v>
      </c>
      <c r="I1595" t="s">
        <v>44</v>
      </c>
      <c r="J1595" s="10">
        <f>(C1595-VLOOKUP(H1595,Riders!$A$2:$E$7777,4,FALSE))/365</f>
        <v>27.257534246575343</v>
      </c>
      <c r="K1595">
        <v>4</v>
      </c>
      <c r="L1595">
        <v>1</v>
      </c>
      <c r="M1595">
        <v>10.108000000000001</v>
      </c>
      <c r="N1595" s="29">
        <f t="shared" si="25"/>
        <v>71.230708349821924</v>
      </c>
      <c r="O1595">
        <v>32.110999999999997</v>
      </c>
      <c r="P1595">
        <v>32.134</v>
      </c>
      <c r="Q1595">
        <v>34.1</v>
      </c>
      <c r="R1595">
        <v>0.98299999999999998</v>
      </c>
      <c r="S1595">
        <v>1</v>
      </c>
      <c r="T1595" t="s">
        <v>1162</v>
      </c>
    </row>
    <row r="1596" spans="1:20">
      <c r="A1596" t="s">
        <v>137</v>
      </c>
      <c r="B1596">
        <v>2022</v>
      </c>
      <c r="C1596" s="9">
        <v>44752</v>
      </c>
      <c r="D1596" t="s">
        <v>64</v>
      </c>
      <c r="E1596" t="s">
        <v>533</v>
      </c>
      <c r="F1596">
        <v>1</v>
      </c>
      <c r="G1596">
        <v>2</v>
      </c>
      <c r="H1596" t="s">
        <v>106</v>
      </c>
      <c r="I1596" t="s">
        <v>107</v>
      </c>
      <c r="J1596" s="10">
        <f>(C1596-VLOOKUP(H1596,Riders!$A$2:$E$7777,4,FALSE))/365</f>
        <v>28.742465753424657</v>
      </c>
      <c r="K1596">
        <v>9</v>
      </c>
      <c r="L1596">
        <v>1</v>
      </c>
      <c r="M1596">
        <v>10.554</v>
      </c>
      <c r="N1596" s="29">
        <f t="shared" si="25"/>
        <v>68.22057987492893</v>
      </c>
      <c r="O1596">
        <v>9</v>
      </c>
      <c r="P1596">
        <v>15.054</v>
      </c>
      <c r="Q1596">
        <v>29.396000000000001</v>
      </c>
      <c r="R1596">
        <v>7.1710000000000003</v>
      </c>
      <c r="S1596">
        <v>1</v>
      </c>
      <c r="T1596" t="s">
        <v>1162</v>
      </c>
    </row>
    <row r="1597" spans="1:20">
      <c r="A1597" t="s">
        <v>137</v>
      </c>
      <c r="B1597">
        <v>2022</v>
      </c>
      <c r="C1597" s="9">
        <v>44752</v>
      </c>
      <c r="D1597" t="s">
        <v>64</v>
      </c>
      <c r="E1597" t="s">
        <v>536</v>
      </c>
      <c r="F1597">
        <v>1</v>
      </c>
      <c r="G1597">
        <v>6</v>
      </c>
      <c r="H1597" t="s">
        <v>106</v>
      </c>
      <c r="I1597" t="s">
        <v>107</v>
      </c>
      <c r="J1597" s="10">
        <f>(C1597-VLOOKUP(H1597,Riders!$A$2:$E$7777,4,FALSE))/365</f>
        <v>28.742465753424657</v>
      </c>
      <c r="K1597">
        <v>9</v>
      </c>
      <c r="L1597">
        <v>2</v>
      </c>
      <c r="M1597">
        <v>10.149999999999901</v>
      </c>
      <c r="N1597" s="29">
        <f t="shared" si="25"/>
        <v>70.935960591133693</v>
      </c>
      <c r="O1597">
        <v>15.054</v>
      </c>
      <c r="P1597">
        <v>11.846</v>
      </c>
      <c r="Q1597">
        <v>22.762</v>
      </c>
      <c r="R1597">
        <v>5.4580000000000002</v>
      </c>
      <c r="S1597">
        <v>2</v>
      </c>
      <c r="T1597" t="s">
        <v>1162</v>
      </c>
    </row>
    <row r="1598" spans="1:20">
      <c r="A1598" t="s">
        <v>18</v>
      </c>
      <c r="B1598">
        <v>2022</v>
      </c>
      <c r="C1598" s="9">
        <v>44849</v>
      </c>
      <c r="D1598" t="s">
        <v>19</v>
      </c>
      <c r="E1598" t="s">
        <v>536</v>
      </c>
      <c r="F1598">
        <v>1</v>
      </c>
      <c r="G1598">
        <v>5</v>
      </c>
      <c r="H1598" t="s">
        <v>112</v>
      </c>
      <c r="I1598" t="s">
        <v>100</v>
      </c>
      <c r="J1598" s="10">
        <f>(C1598-VLOOKUP(H1598,Riders!$A$2:$E$7777,4,FALSE))/365</f>
        <v>22.67945205479452</v>
      </c>
      <c r="K1598">
        <v>9</v>
      </c>
      <c r="L1598">
        <v>2</v>
      </c>
      <c r="M1598">
        <v>10.648</v>
      </c>
      <c r="N1598" s="29">
        <f t="shared" si="25"/>
        <v>67.618332081142</v>
      </c>
      <c r="O1598">
        <v>21.613</v>
      </c>
      <c r="P1598">
        <v>20.587</v>
      </c>
      <c r="Q1598">
        <v>27.152999999999999</v>
      </c>
      <c r="R1598">
        <v>3.2829999999999999</v>
      </c>
      <c r="S1598">
        <v>1</v>
      </c>
      <c r="T1598" t="s">
        <v>1162</v>
      </c>
    </row>
    <row r="1599" spans="1:20">
      <c r="A1599" t="s">
        <v>18</v>
      </c>
      <c r="B1599">
        <v>2022</v>
      </c>
      <c r="C1599" s="9">
        <v>44849</v>
      </c>
      <c r="D1599" t="s">
        <v>19</v>
      </c>
      <c r="E1599" t="s">
        <v>536</v>
      </c>
      <c r="F1599">
        <v>1</v>
      </c>
      <c r="G1599">
        <v>6</v>
      </c>
      <c r="H1599" t="s">
        <v>94</v>
      </c>
      <c r="I1599" t="s">
        <v>26</v>
      </c>
      <c r="J1599" s="10">
        <f>(C1599-VLOOKUP(H1599,Riders!$A$2:$E$7777,4,FALSE))/365</f>
        <v>23.747945205479454</v>
      </c>
      <c r="K1599">
        <v>7</v>
      </c>
      <c r="L1599">
        <v>1</v>
      </c>
      <c r="M1599">
        <v>9.8539999999999992</v>
      </c>
      <c r="N1599" s="29">
        <f t="shared" si="25"/>
        <v>73.066774913740616</v>
      </c>
      <c r="O1599">
        <v>29.177999999999901</v>
      </c>
      <c r="P1599">
        <v>29.367999999999999</v>
      </c>
      <c r="Q1599">
        <v>32.042000000000002</v>
      </c>
      <c r="R1599">
        <v>1.337</v>
      </c>
      <c r="S1599">
        <v>1</v>
      </c>
      <c r="T1599" t="s">
        <v>1162</v>
      </c>
    </row>
    <row r="1600" spans="1:20">
      <c r="A1600" t="s">
        <v>18</v>
      </c>
      <c r="B1600">
        <v>2022</v>
      </c>
      <c r="C1600" s="9">
        <v>44849</v>
      </c>
      <c r="D1600" t="s">
        <v>19</v>
      </c>
      <c r="E1600" t="s">
        <v>536</v>
      </c>
      <c r="F1600">
        <v>1</v>
      </c>
      <c r="G1600">
        <v>6</v>
      </c>
      <c r="H1600" t="s">
        <v>467</v>
      </c>
      <c r="I1600" t="s">
        <v>30</v>
      </c>
      <c r="J1600" s="10">
        <f>(C1600-VLOOKUP(H1600,Riders!$A$2:$E$7777,4,FALSE))/365</f>
        <v>23.235616438356164</v>
      </c>
      <c r="K1600">
        <v>10</v>
      </c>
      <c r="L1600">
        <v>2</v>
      </c>
      <c r="M1600">
        <v>9.8809999999999896</v>
      </c>
      <c r="N1600" s="29">
        <f t="shared" si="25"/>
        <v>72.867118712680977</v>
      </c>
      <c r="O1600">
        <v>19.135000000000002</v>
      </c>
      <c r="P1600">
        <v>17.702999999999999</v>
      </c>
      <c r="Q1600">
        <v>27.870999999999999</v>
      </c>
      <c r="R1600">
        <v>5.0839999999999996</v>
      </c>
      <c r="S1600">
        <v>2</v>
      </c>
      <c r="T1600" t="s">
        <v>1162</v>
      </c>
    </row>
    <row r="1601" spans="1:20">
      <c r="A1601" t="s">
        <v>18</v>
      </c>
      <c r="B1601">
        <v>2022</v>
      </c>
      <c r="C1601" s="9">
        <v>44849</v>
      </c>
      <c r="D1601" t="s">
        <v>19</v>
      </c>
      <c r="E1601" t="s">
        <v>536</v>
      </c>
      <c r="F1601">
        <v>1</v>
      </c>
      <c r="G1601">
        <v>7</v>
      </c>
      <c r="H1601" t="s">
        <v>110</v>
      </c>
      <c r="I1601" t="s">
        <v>111</v>
      </c>
      <c r="J1601" s="10">
        <f>(C1601-VLOOKUP(H1601,Riders!$A$2:$E$7777,4,FALSE))/365</f>
        <v>25.495890410958904</v>
      </c>
      <c r="K1601">
        <v>6</v>
      </c>
      <c r="L1601">
        <v>1</v>
      </c>
      <c r="M1601">
        <v>10.282999999999999</v>
      </c>
      <c r="N1601" s="29">
        <f t="shared" si="25"/>
        <v>70.018477098123114</v>
      </c>
      <c r="O1601">
        <v>32.481000000000002</v>
      </c>
      <c r="P1601">
        <v>32.576000000000001</v>
      </c>
      <c r="Q1601">
        <v>35.106000000000002</v>
      </c>
      <c r="R1601">
        <v>1.2649999999999999</v>
      </c>
      <c r="S1601">
        <v>1</v>
      </c>
      <c r="T1601" t="s">
        <v>1162</v>
      </c>
    </row>
    <row r="1602" spans="1:20">
      <c r="A1602" t="s">
        <v>18</v>
      </c>
      <c r="B1602">
        <v>2022</v>
      </c>
      <c r="C1602" s="9">
        <v>44849</v>
      </c>
      <c r="D1602" t="s">
        <v>19</v>
      </c>
      <c r="E1602" t="s">
        <v>536</v>
      </c>
      <c r="F1602">
        <v>1</v>
      </c>
      <c r="G1602">
        <v>7</v>
      </c>
      <c r="H1602" t="s">
        <v>165</v>
      </c>
      <c r="I1602" t="s">
        <v>44</v>
      </c>
      <c r="J1602" s="10">
        <f>(C1602-VLOOKUP(H1602,Riders!$A$2:$E$7777,4,FALSE))/365</f>
        <v>32.789041095890411</v>
      </c>
      <c r="K1602">
        <v>16</v>
      </c>
      <c r="L1602">
        <v>2</v>
      </c>
      <c r="M1602">
        <v>10.338999999999899</v>
      </c>
      <c r="N1602" s="29">
        <f t="shared" si="25"/>
        <v>69.639230099623461</v>
      </c>
      <c r="O1602">
        <v>20.876999999999999</v>
      </c>
      <c r="P1602">
        <v>20.613</v>
      </c>
      <c r="Q1602">
        <v>27.779</v>
      </c>
      <c r="R1602">
        <v>3.5830000000000002</v>
      </c>
      <c r="S1602">
        <v>2</v>
      </c>
      <c r="T1602" t="s">
        <v>1162</v>
      </c>
    </row>
    <row r="1603" spans="1:20">
      <c r="A1603" t="s">
        <v>18</v>
      </c>
      <c r="B1603">
        <v>2022</v>
      </c>
      <c r="C1603" s="9">
        <v>44849</v>
      </c>
      <c r="D1603" t="s">
        <v>19</v>
      </c>
      <c r="E1603" t="s">
        <v>536</v>
      </c>
      <c r="F1603">
        <v>1</v>
      </c>
      <c r="G1603">
        <v>8</v>
      </c>
      <c r="H1603" t="s">
        <v>130</v>
      </c>
      <c r="I1603" t="s">
        <v>111</v>
      </c>
      <c r="J1603" s="10">
        <f>(C1603-VLOOKUP(H1603,Riders!$A$2:$E$7777,4,FALSE))/365</f>
        <v>23.273972602739725</v>
      </c>
      <c r="K1603">
        <v>5</v>
      </c>
      <c r="L1603">
        <v>1</v>
      </c>
      <c r="M1603">
        <v>9.99</v>
      </c>
      <c r="N1603" s="29">
        <f t="shared" si="25"/>
        <v>72.072072072072075</v>
      </c>
      <c r="O1603">
        <v>20.366</v>
      </c>
      <c r="P1603">
        <v>22.367999999999999</v>
      </c>
      <c r="Q1603">
        <v>29.393999999999998</v>
      </c>
      <c r="R1603">
        <v>3.5129999999999999</v>
      </c>
      <c r="S1603">
        <v>1</v>
      </c>
      <c r="T1603" t="s">
        <v>1162</v>
      </c>
    </row>
    <row r="1604" spans="1:20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1</v>
      </c>
      <c r="G1604">
        <v>8</v>
      </c>
      <c r="H1604" t="s">
        <v>106</v>
      </c>
      <c r="I1604" t="s">
        <v>107</v>
      </c>
      <c r="J1604" s="10">
        <f>(C1604-VLOOKUP(H1604,Riders!$A$2:$E$7777,4,FALSE))/365</f>
        <v>29.008219178082193</v>
      </c>
      <c r="K1604">
        <v>8</v>
      </c>
      <c r="L1604">
        <v>1</v>
      </c>
      <c r="M1604">
        <v>10.077999999999999</v>
      </c>
      <c r="N1604" s="29">
        <f t="shared" si="25"/>
        <v>71.442746576701737</v>
      </c>
      <c r="O1604">
        <v>11.846</v>
      </c>
      <c r="P1604">
        <v>18.050999999999998</v>
      </c>
      <c r="Q1604">
        <v>27.041</v>
      </c>
      <c r="R1604">
        <v>4.4950000000000001</v>
      </c>
      <c r="S1604">
        <v>2</v>
      </c>
      <c r="T1604" t="s">
        <v>1162</v>
      </c>
    </row>
    <row r="1605" spans="1:20">
      <c r="A1605" t="s">
        <v>18</v>
      </c>
      <c r="B1605">
        <v>2022</v>
      </c>
      <c r="C1605" s="9">
        <v>44849</v>
      </c>
      <c r="D1605" t="s">
        <v>19</v>
      </c>
      <c r="E1605" t="s">
        <v>537</v>
      </c>
      <c r="F1605">
        <v>1</v>
      </c>
      <c r="G1605">
        <v>1</v>
      </c>
      <c r="H1605" t="s">
        <v>90</v>
      </c>
      <c r="I1605" t="s">
        <v>22</v>
      </c>
      <c r="J1605" s="10">
        <f>(C1605-VLOOKUP(H1605,Riders!$A$2:$E$7777,4,FALSE))/365</f>
        <v>25.605479452054794</v>
      </c>
      <c r="K1605">
        <v>1</v>
      </c>
      <c r="L1605">
        <v>1</v>
      </c>
      <c r="M1605">
        <v>10.039999999999999</v>
      </c>
      <c r="N1605" s="29">
        <f t="shared" si="25"/>
        <v>71.713147410358573</v>
      </c>
      <c r="O1605">
        <v>39.406999999999996</v>
      </c>
      <c r="P1605">
        <v>39.426000000000002</v>
      </c>
      <c r="Q1605">
        <v>41.67</v>
      </c>
      <c r="R1605">
        <v>1.1220000000000001</v>
      </c>
      <c r="S1605">
        <v>1</v>
      </c>
      <c r="T1605" t="s">
        <v>1162</v>
      </c>
    </row>
    <row r="1606" spans="1:20">
      <c r="A1606" t="s">
        <v>18</v>
      </c>
      <c r="B1606">
        <v>2022</v>
      </c>
      <c r="C1606" s="9">
        <v>44849</v>
      </c>
      <c r="D1606" t="s">
        <v>19</v>
      </c>
      <c r="E1606" t="s">
        <v>537</v>
      </c>
      <c r="F1606">
        <v>1</v>
      </c>
      <c r="G1606">
        <v>1</v>
      </c>
      <c r="H1606" t="s">
        <v>130</v>
      </c>
      <c r="I1606" t="s">
        <v>111</v>
      </c>
      <c r="J1606" s="10">
        <f>(C1606-VLOOKUP(H1606,Riders!$A$2:$E$7777,4,FALSE))/365</f>
        <v>23.273972602739725</v>
      </c>
      <c r="K1606">
        <v>5</v>
      </c>
      <c r="L1606">
        <v>2</v>
      </c>
      <c r="M1606">
        <v>10.133999999999901</v>
      </c>
      <c r="N1606" s="29">
        <f t="shared" si="25"/>
        <v>71.047957371226275</v>
      </c>
      <c r="O1606">
        <v>22.367999999999999</v>
      </c>
      <c r="P1606">
        <v>22.346999999999898</v>
      </c>
      <c r="Q1606">
        <v>29.204999999999998</v>
      </c>
      <c r="R1606">
        <v>3.4289999999999998</v>
      </c>
      <c r="S1606">
        <v>2</v>
      </c>
      <c r="T1606" t="s">
        <v>1162</v>
      </c>
    </row>
    <row r="1607" spans="1:20">
      <c r="A1607" t="s">
        <v>18</v>
      </c>
      <c r="B1607">
        <v>2022</v>
      </c>
      <c r="C1607" s="9">
        <v>44849</v>
      </c>
      <c r="D1607" t="s">
        <v>19</v>
      </c>
      <c r="E1607" t="s">
        <v>537</v>
      </c>
      <c r="F1607">
        <v>1</v>
      </c>
      <c r="G1607">
        <v>2</v>
      </c>
      <c r="H1607" t="s">
        <v>99</v>
      </c>
      <c r="I1607" t="s">
        <v>100</v>
      </c>
      <c r="J1607" s="10">
        <f>(C1607-VLOOKUP(H1607,Riders!$A$2:$E$7777,4,FALSE))/365</f>
        <v>23.512328767123286</v>
      </c>
      <c r="K1607">
        <v>2</v>
      </c>
      <c r="L1607">
        <v>1</v>
      </c>
      <c r="M1607">
        <v>9.8719999999999999</v>
      </c>
      <c r="N1607" s="29">
        <f t="shared" si="25"/>
        <v>72.933549432739056</v>
      </c>
      <c r="O1607">
        <v>32.110999999999997</v>
      </c>
      <c r="P1607">
        <v>32.542000000000002</v>
      </c>
      <c r="Q1607">
        <v>35.728000000000002</v>
      </c>
      <c r="R1607">
        <v>1.593</v>
      </c>
      <c r="S1607">
        <v>2</v>
      </c>
      <c r="T1607" t="s">
        <v>1162</v>
      </c>
    </row>
    <row r="1608" spans="1:20">
      <c r="A1608" t="s">
        <v>18</v>
      </c>
      <c r="B1608">
        <v>2022</v>
      </c>
      <c r="C1608" s="9">
        <v>44849</v>
      </c>
      <c r="D1608" t="s">
        <v>19</v>
      </c>
      <c r="E1608" t="s">
        <v>537</v>
      </c>
      <c r="F1608">
        <v>1</v>
      </c>
      <c r="G1608">
        <v>2</v>
      </c>
      <c r="H1608" t="s">
        <v>110</v>
      </c>
      <c r="I1608" t="s">
        <v>111</v>
      </c>
      <c r="J1608" s="10">
        <f>(C1608-VLOOKUP(H1608,Riders!$A$2:$E$7777,4,FALSE))/365</f>
        <v>25.495890410958904</v>
      </c>
      <c r="K1608">
        <v>6</v>
      </c>
      <c r="L1608">
        <v>2</v>
      </c>
      <c r="M1608">
        <v>12.138999999999999</v>
      </c>
      <c r="N1608" s="29">
        <f t="shared" si="25"/>
        <v>59.31295823379191</v>
      </c>
      <c r="O1608">
        <v>32.576000000000001</v>
      </c>
      <c r="P1608">
        <v>32.385999999999903</v>
      </c>
      <c r="Q1608">
        <v>34.887999999999998</v>
      </c>
      <c r="R1608">
        <v>1.2509999999999999</v>
      </c>
      <c r="S1608">
        <v>1</v>
      </c>
      <c r="T1608" t="s">
        <v>1162</v>
      </c>
    </row>
    <row r="1609" spans="1:20">
      <c r="A1609" t="s">
        <v>18</v>
      </c>
      <c r="B1609">
        <v>2022</v>
      </c>
      <c r="C1609" s="9">
        <v>44849</v>
      </c>
      <c r="D1609" t="s">
        <v>19</v>
      </c>
      <c r="E1609" t="s">
        <v>537</v>
      </c>
      <c r="F1609">
        <v>1</v>
      </c>
      <c r="G1609">
        <v>3</v>
      </c>
      <c r="H1609" t="s">
        <v>104</v>
      </c>
      <c r="I1609" t="s">
        <v>100</v>
      </c>
      <c r="J1609" s="10">
        <f>(C1609-VLOOKUP(H1609,Riders!$A$2:$E$7777,4,FALSE))/365</f>
        <v>30.161643835616438</v>
      </c>
      <c r="K1609">
        <v>3</v>
      </c>
      <c r="L1609">
        <v>1</v>
      </c>
      <c r="M1609">
        <v>9.7650000000000006</v>
      </c>
      <c r="N1609" s="29">
        <f t="shared" si="25"/>
        <v>73.73271889400921</v>
      </c>
      <c r="O1609">
        <v>33.659999999999997</v>
      </c>
      <c r="P1609">
        <v>33.814999999999998</v>
      </c>
      <c r="Q1609">
        <v>36.393000000000001</v>
      </c>
      <c r="R1609">
        <v>1.2889999999999999</v>
      </c>
      <c r="S1609">
        <v>1</v>
      </c>
      <c r="T1609" t="s">
        <v>1162</v>
      </c>
    </row>
    <row r="1610" spans="1:20">
      <c r="A1610" t="s">
        <v>18</v>
      </c>
      <c r="B1610">
        <v>2022</v>
      </c>
      <c r="C1610" s="9">
        <v>44849</v>
      </c>
      <c r="D1610" t="s">
        <v>19</v>
      </c>
      <c r="E1610" t="s">
        <v>537</v>
      </c>
      <c r="F1610">
        <v>1</v>
      </c>
      <c r="G1610">
        <v>3</v>
      </c>
      <c r="H1610" t="s">
        <v>94</v>
      </c>
      <c r="I1610" t="s">
        <v>26</v>
      </c>
      <c r="J1610" s="10">
        <f>(C1610-VLOOKUP(H1610,Riders!$A$2:$E$7777,4,FALSE))/365</f>
        <v>23.747945205479454</v>
      </c>
      <c r="K1610">
        <v>7</v>
      </c>
      <c r="L1610">
        <v>2</v>
      </c>
      <c r="M1610">
        <v>10.337999999999999</v>
      </c>
      <c r="N1610" s="29">
        <f t="shared" si="25"/>
        <v>69.645966337782937</v>
      </c>
      <c r="O1610">
        <v>29.367999999999999</v>
      </c>
      <c r="P1610">
        <v>29.254999999999999</v>
      </c>
      <c r="Q1610">
        <v>31.902999999999999</v>
      </c>
      <c r="R1610">
        <v>1.3240000000000001</v>
      </c>
      <c r="S1610">
        <v>2</v>
      </c>
      <c r="T1610" t="s">
        <v>1162</v>
      </c>
    </row>
    <row r="1611" spans="1:20">
      <c r="A1611" t="s">
        <v>18</v>
      </c>
      <c r="B1611">
        <v>2022</v>
      </c>
      <c r="C1611" s="9">
        <v>44849</v>
      </c>
      <c r="D1611" t="s">
        <v>19</v>
      </c>
      <c r="E1611" t="s">
        <v>537</v>
      </c>
      <c r="F1611">
        <v>1</v>
      </c>
      <c r="G1611">
        <v>4</v>
      </c>
      <c r="H1611" t="s">
        <v>200</v>
      </c>
      <c r="I1611" t="s">
        <v>44</v>
      </c>
      <c r="J1611" s="10">
        <f>(C1611-VLOOKUP(H1611,Riders!$A$2:$E$7777,4,FALSE))/365</f>
        <v>27.257534246575343</v>
      </c>
      <c r="K1611">
        <v>4</v>
      </c>
      <c r="L1611">
        <v>1</v>
      </c>
      <c r="M1611">
        <v>10.007</v>
      </c>
      <c r="N1611" s="29">
        <f t="shared" si="25"/>
        <v>71.949635255321283</v>
      </c>
      <c r="O1611">
        <v>32.134</v>
      </c>
      <c r="P1611">
        <v>32.201999999999998</v>
      </c>
      <c r="Q1611">
        <v>34.165999999999997</v>
      </c>
      <c r="R1611">
        <v>0.98199999999999998</v>
      </c>
      <c r="S1611">
        <v>1</v>
      </c>
      <c r="T1611" t="s">
        <v>1162</v>
      </c>
    </row>
    <row r="1612" spans="1:20">
      <c r="A1612" t="s">
        <v>18</v>
      </c>
      <c r="B1612">
        <v>2022</v>
      </c>
      <c r="C1612" s="9">
        <v>44849</v>
      </c>
      <c r="D1612" t="s">
        <v>19</v>
      </c>
      <c r="E1612" t="s">
        <v>536</v>
      </c>
      <c r="F1612">
        <v>1</v>
      </c>
      <c r="G1612">
        <v>5</v>
      </c>
      <c r="H1612" t="s">
        <v>106</v>
      </c>
      <c r="I1612" t="s">
        <v>107</v>
      </c>
      <c r="J1612" s="10">
        <f>(C1612-VLOOKUP(H1612,Riders!$A$2:$E$7777,4,FALSE))/365</f>
        <v>29.008219178082193</v>
      </c>
      <c r="K1612">
        <v>8</v>
      </c>
      <c r="L1612">
        <v>1</v>
      </c>
      <c r="M1612">
        <v>10.117000000000001</v>
      </c>
      <c r="N1612" s="29">
        <f t="shared" si="25"/>
        <v>71.167342097459709</v>
      </c>
      <c r="O1612">
        <v>18.050999999999998</v>
      </c>
      <c r="P1612">
        <v>21.475000000000001</v>
      </c>
      <c r="Q1612">
        <v>29.475000000000001</v>
      </c>
      <c r="R1612">
        <v>4</v>
      </c>
      <c r="S1612">
        <v>2</v>
      </c>
      <c r="T1612" t="s">
        <v>1162</v>
      </c>
    </row>
    <row r="1613" spans="1:20">
      <c r="A1613" t="s">
        <v>18</v>
      </c>
      <c r="B1613">
        <v>2022</v>
      </c>
      <c r="C1613" s="9">
        <v>44849</v>
      </c>
      <c r="D1613" t="s">
        <v>19</v>
      </c>
      <c r="E1613" t="s">
        <v>538</v>
      </c>
      <c r="F1613">
        <v>1</v>
      </c>
      <c r="G1613">
        <v>1</v>
      </c>
      <c r="H1613" t="s">
        <v>90</v>
      </c>
      <c r="I1613" t="s">
        <v>22</v>
      </c>
      <c r="J1613" s="10">
        <f>(C1613-VLOOKUP(H1613,Riders!$A$2:$E$7777,4,FALSE))/365</f>
        <v>25.605479452054794</v>
      </c>
      <c r="K1613">
        <v>1</v>
      </c>
      <c r="L1613">
        <v>1</v>
      </c>
      <c r="M1613">
        <v>9.9339999999999993</v>
      </c>
      <c r="N1613" s="29">
        <f t="shared" si="25"/>
        <v>72.478357157237781</v>
      </c>
      <c r="O1613">
        <v>39.426000000000002</v>
      </c>
      <c r="P1613">
        <v>39.484000000000002</v>
      </c>
      <c r="Q1613">
        <v>41.722000000000001</v>
      </c>
      <c r="R1613">
        <v>1.119</v>
      </c>
      <c r="S1613">
        <v>1</v>
      </c>
      <c r="T1613" t="s">
        <v>1162</v>
      </c>
    </row>
    <row r="1614" spans="1:20">
      <c r="A1614" t="s">
        <v>18</v>
      </c>
      <c r="B1614">
        <v>2022</v>
      </c>
      <c r="C1614" s="9">
        <v>44849</v>
      </c>
      <c r="D1614" t="s">
        <v>19</v>
      </c>
      <c r="E1614" t="s">
        <v>538</v>
      </c>
      <c r="F1614">
        <v>1</v>
      </c>
      <c r="G1614">
        <v>1</v>
      </c>
      <c r="H1614" t="s">
        <v>200</v>
      </c>
      <c r="I1614" t="s">
        <v>44</v>
      </c>
      <c r="J1614" s="10">
        <f>(C1614-VLOOKUP(H1614,Riders!$A$2:$E$7777,4,FALSE))/365</f>
        <v>27.257534246575343</v>
      </c>
      <c r="K1614">
        <v>4</v>
      </c>
      <c r="L1614">
        <v>2</v>
      </c>
      <c r="M1614">
        <v>10.332999999999901</v>
      </c>
      <c r="N1614" s="29">
        <f t="shared" si="25"/>
        <v>69.679667086035707</v>
      </c>
      <c r="O1614">
        <v>32.201999999999998</v>
      </c>
      <c r="P1614">
        <v>32.163999999999902</v>
      </c>
      <c r="Q1614">
        <v>34.125999999999998</v>
      </c>
      <c r="R1614">
        <v>0.98099999999999998</v>
      </c>
      <c r="S1614">
        <v>2</v>
      </c>
      <c r="T1614" t="s">
        <v>1162</v>
      </c>
    </row>
    <row r="1615" spans="1:20">
      <c r="A1615" t="s">
        <v>18</v>
      </c>
      <c r="B1615">
        <v>2022</v>
      </c>
      <c r="C1615" s="9">
        <v>44849</v>
      </c>
      <c r="D1615" t="s">
        <v>19</v>
      </c>
      <c r="E1615" t="s">
        <v>538</v>
      </c>
      <c r="F1615">
        <v>1</v>
      </c>
      <c r="G1615">
        <v>2</v>
      </c>
      <c r="H1615" t="s">
        <v>99</v>
      </c>
      <c r="I1615" t="s">
        <v>100</v>
      </c>
      <c r="J1615" s="10">
        <f>(C1615-VLOOKUP(H1615,Riders!$A$2:$E$7777,4,FALSE))/365</f>
        <v>23.512328767123286</v>
      </c>
      <c r="K1615">
        <v>2</v>
      </c>
      <c r="L1615">
        <v>1</v>
      </c>
      <c r="M1615">
        <v>9.7899999999999991</v>
      </c>
      <c r="N1615" s="29">
        <f t="shared" si="25"/>
        <v>73.544433094994901</v>
      </c>
      <c r="O1615">
        <v>32.542000000000002</v>
      </c>
      <c r="P1615">
        <v>32.995999999999903</v>
      </c>
      <c r="Q1615">
        <v>36.113999999999997</v>
      </c>
      <c r="R1615">
        <v>1.5589999999999999</v>
      </c>
      <c r="S1615">
        <v>2</v>
      </c>
      <c r="T1615" t="s">
        <v>1162</v>
      </c>
    </row>
    <row r="1616" spans="1:20">
      <c r="A1616" t="s">
        <v>18</v>
      </c>
      <c r="B1616">
        <v>2022</v>
      </c>
      <c r="C1616" s="9">
        <v>44849</v>
      </c>
      <c r="D1616" t="s">
        <v>19</v>
      </c>
      <c r="E1616" t="s">
        <v>538</v>
      </c>
      <c r="F1616">
        <v>1</v>
      </c>
      <c r="G1616">
        <v>2</v>
      </c>
      <c r="H1616" t="s">
        <v>104</v>
      </c>
      <c r="I1616" t="s">
        <v>100</v>
      </c>
      <c r="J1616" s="10">
        <f>(C1616-VLOOKUP(H1616,Riders!$A$2:$E$7777,4,FALSE))/365</f>
        <v>30.161643835616438</v>
      </c>
      <c r="K1616">
        <v>3</v>
      </c>
      <c r="L1616">
        <v>2</v>
      </c>
      <c r="M1616">
        <v>9.8049999999999997</v>
      </c>
      <c r="N1616" s="29">
        <f t="shared" si="25"/>
        <v>73.431922488526268</v>
      </c>
      <c r="O1616">
        <v>33.814999999999998</v>
      </c>
      <c r="P1616">
        <v>33.594000000000001</v>
      </c>
      <c r="Q1616">
        <v>36.14</v>
      </c>
      <c r="R1616">
        <v>1.2729999999999999</v>
      </c>
      <c r="S1616">
        <v>1</v>
      </c>
      <c r="T1616" t="s">
        <v>1162</v>
      </c>
    </row>
    <row r="1617" spans="1:20">
      <c r="A1617" t="s">
        <v>18</v>
      </c>
      <c r="B1617">
        <v>2022</v>
      </c>
      <c r="C1617" s="9">
        <v>44849</v>
      </c>
      <c r="D1617" t="s">
        <v>19</v>
      </c>
      <c r="E1617" t="s">
        <v>538</v>
      </c>
      <c r="F1617">
        <v>2</v>
      </c>
      <c r="G1617">
        <v>1</v>
      </c>
      <c r="H1617" t="s">
        <v>90</v>
      </c>
      <c r="I1617" t="s">
        <v>22</v>
      </c>
      <c r="J1617" s="10">
        <f>(C1617-VLOOKUP(H1617,Riders!$A$2:$E$7777,4,FALSE))/365</f>
        <v>25.605479452054794</v>
      </c>
      <c r="K1617">
        <v>1</v>
      </c>
      <c r="L1617">
        <v>1</v>
      </c>
      <c r="M1617">
        <v>9.6989999999999998</v>
      </c>
      <c r="N1617" s="29">
        <f t="shared" si="25"/>
        <v>74.234457160532017</v>
      </c>
      <c r="O1617">
        <v>39.484000000000002</v>
      </c>
      <c r="P1617">
        <v>39.54</v>
      </c>
      <c r="Q1617">
        <v>41.771999999999998</v>
      </c>
      <c r="R1617">
        <v>1.1160000000000001</v>
      </c>
      <c r="S1617">
        <v>1</v>
      </c>
      <c r="T1617" t="s">
        <v>1162</v>
      </c>
    </row>
    <row r="1618" spans="1:20">
      <c r="A1618" t="s">
        <v>18</v>
      </c>
      <c r="B1618">
        <v>2022</v>
      </c>
      <c r="C1618" s="9">
        <v>44849</v>
      </c>
      <c r="D1618" t="s">
        <v>19</v>
      </c>
      <c r="E1618" t="s">
        <v>538</v>
      </c>
      <c r="F1618">
        <v>2</v>
      </c>
      <c r="G1618">
        <v>1</v>
      </c>
      <c r="H1618" t="s">
        <v>200</v>
      </c>
      <c r="I1618" t="s">
        <v>44</v>
      </c>
      <c r="J1618" s="10">
        <f>(C1618-VLOOKUP(H1618,Riders!$A$2:$E$7777,4,FALSE))/365</f>
        <v>27.257534246575343</v>
      </c>
      <c r="K1618">
        <v>4</v>
      </c>
      <c r="L1618">
        <v>2</v>
      </c>
      <c r="M1618">
        <v>9.8450000000000006</v>
      </c>
      <c r="N1618" s="29">
        <f t="shared" si="25"/>
        <v>73.133570340274247</v>
      </c>
      <c r="O1618">
        <v>32.163999999999902</v>
      </c>
      <c r="P1618">
        <v>32.127000000000002</v>
      </c>
      <c r="Q1618">
        <v>34.087000000000003</v>
      </c>
      <c r="R1618">
        <v>0.98</v>
      </c>
      <c r="S1618">
        <v>2</v>
      </c>
      <c r="T1618" t="s">
        <v>1162</v>
      </c>
    </row>
    <row r="1619" spans="1:20">
      <c r="A1619" t="s">
        <v>18</v>
      </c>
      <c r="B1619">
        <v>2022</v>
      </c>
      <c r="C1619" s="9">
        <v>44849</v>
      </c>
      <c r="D1619" t="s">
        <v>19</v>
      </c>
      <c r="E1619" t="s">
        <v>538</v>
      </c>
      <c r="F1619">
        <v>2</v>
      </c>
      <c r="G1619">
        <v>2</v>
      </c>
      <c r="H1619" t="s">
        <v>99</v>
      </c>
      <c r="I1619" t="s">
        <v>100</v>
      </c>
      <c r="J1619" s="10">
        <f>(C1619-VLOOKUP(H1619,Riders!$A$2:$E$7777,4,FALSE))/365</f>
        <v>23.512328767123286</v>
      </c>
      <c r="K1619">
        <v>2</v>
      </c>
      <c r="L1619">
        <v>1</v>
      </c>
      <c r="M1619">
        <v>9.6839999999999993</v>
      </c>
      <c r="N1619" s="29">
        <f t="shared" si="25"/>
        <v>74.349442379182165</v>
      </c>
      <c r="O1619">
        <v>32.995999999999903</v>
      </c>
      <c r="P1619">
        <v>33.402000000000001</v>
      </c>
      <c r="Q1619">
        <v>36.457999999999998</v>
      </c>
      <c r="R1619">
        <v>1.528</v>
      </c>
      <c r="S1619">
        <v>2</v>
      </c>
      <c r="T1619" t="s">
        <v>1162</v>
      </c>
    </row>
    <row r="1620" spans="1:20">
      <c r="A1620" t="s">
        <v>18</v>
      </c>
      <c r="B1620">
        <v>2022</v>
      </c>
      <c r="C1620" s="9">
        <v>44849</v>
      </c>
      <c r="D1620" t="s">
        <v>19</v>
      </c>
      <c r="E1620" t="s">
        <v>538</v>
      </c>
      <c r="F1620">
        <v>2</v>
      </c>
      <c r="G1620">
        <v>2</v>
      </c>
      <c r="H1620" t="s">
        <v>104</v>
      </c>
      <c r="I1620" t="s">
        <v>100</v>
      </c>
      <c r="J1620" s="10">
        <f>(C1620-VLOOKUP(H1620,Riders!$A$2:$E$7777,4,FALSE))/365</f>
        <v>30.161643835616438</v>
      </c>
      <c r="K1620">
        <v>3</v>
      </c>
      <c r="L1620">
        <v>2</v>
      </c>
      <c r="M1620">
        <v>9.7219999999999995</v>
      </c>
      <c r="N1620" s="29">
        <f t="shared" si="25"/>
        <v>74.058835630528705</v>
      </c>
      <c r="O1620">
        <v>33.594000000000001</v>
      </c>
      <c r="P1620">
        <v>33.395000000000003</v>
      </c>
      <c r="Q1620">
        <v>35.911000000000001</v>
      </c>
      <c r="R1620">
        <v>1.258</v>
      </c>
      <c r="S1620">
        <v>1</v>
      </c>
      <c r="T1620" t="s">
        <v>1162</v>
      </c>
    </row>
    <row r="1621" spans="1:20">
      <c r="A1621" t="s">
        <v>18</v>
      </c>
      <c r="B1621">
        <v>2022</v>
      </c>
      <c r="C1621" s="9">
        <v>44849</v>
      </c>
      <c r="D1621" t="s">
        <v>19</v>
      </c>
      <c r="E1621" t="s">
        <v>62</v>
      </c>
      <c r="F1621">
        <v>1</v>
      </c>
      <c r="G1621" t="s">
        <v>539</v>
      </c>
      <c r="H1621" t="s">
        <v>90</v>
      </c>
      <c r="I1621" t="s">
        <v>22</v>
      </c>
      <c r="J1621" s="10">
        <f>(C1621-VLOOKUP(H1621,Riders!$A$2:$E$7777,4,FALSE))/365</f>
        <v>25.605479452054794</v>
      </c>
      <c r="K1621">
        <v>1</v>
      </c>
      <c r="L1621">
        <v>1</v>
      </c>
      <c r="M1621">
        <v>9.6859999999999999</v>
      </c>
      <c r="N1621" s="29">
        <f t="shared" si="25"/>
        <v>74.334090439810041</v>
      </c>
      <c r="O1621">
        <v>39.54</v>
      </c>
      <c r="P1621">
        <v>39.629999999999903</v>
      </c>
      <c r="Q1621">
        <v>41.851999999999997</v>
      </c>
      <c r="R1621">
        <v>1.111</v>
      </c>
      <c r="S1621">
        <v>1</v>
      </c>
      <c r="T1621" t="s">
        <v>1162</v>
      </c>
    </row>
    <row r="1622" spans="1:20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>
        <v>1</v>
      </c>
      <c r="G1622" t="s">
        <v>539</v>
      </c>
      <c r="H1622" t="s">
        <v>99</v>
      </c>
      <c r="I1622" t="s">
        <v>100</v>
      </c>
      <c r="J1622" s="10">
        <f>(C1622-VLOOKUP(H1622,Riders!$A$2:$E$7777,4,FALSE))/365</f>
        <v>23.512328767123286</v>
      </c>
      <c r="K1622">
        <v>2</v>
      </c>
      <c r="L1622">
        <v>2</v>
      </c>
      <c r="M1622">
        <v>9.8409999999999993</v>
      </c>
      <c r="N1622" s="29">
        <f t="shared" ref="N1622:N1685" si="26">IF(OR(M1622="REL",M1622="",M1622="DNS",M1622="DSQ"),"",3.6*200/M1622)</f>
        <v>73.163296412966162</v>
      </c>
      <c r="O1622">
        <v>33.402000000000001</v>
      </c>
      <c r="P1622">
        <v>33.290999999999997</v>
      </c>
      <c r="Q1622">
        <v>36.308999999999997</v>
      </c>
      <c r="R1622">
        <v>1.5089999999999999</v>
      </c>
      <c r="S1622">
        <v>2</v>
      </c>
      <c r="T1622" t="s">
        <v>1162</v>
      </c>
    </row>
    <row r="1623" spans="1:20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>
        <v>1</v>
      </c>
      <c r="G1623" t="s">
        <v>540</v>
      </c>
      <c r="H1623" t="s">
        <v>104</v>
      </c>
      <c r="I1623" t="s">
        <v>100</v>
      </c>
      <c r="J1623" s="10">
        <f>(C1623-VLOOKUP(H1623,Riders!$A$2:$E$7777,4,FALSE))/365</f>
        <v>30.161643835616438</v>
      </c>
      <c r="K1623">
        <v>3</v>
      </c>
      <c r="L1623">
        <v>1</v>
      </c>
      <c r="M1623">
        <v>9.8379999999999992</v>
      </c>
      <c r="N1623" s="29">
        <f t="shared" si="26"/>
        <v>73.185606830656639</v>
      </c>
      <c r="O1623">
        <v>33.395000000000003</v>
      </c>
      <c r="P1623">
        <v>33.6</v>
      </c>
      <c r="Q1623">
        <v>36.090000000000003</v>
      </c>
      <c r="R1623">
        <v>1.2450000000000001</v>
      </c>
      <c r="S1623">
        <v>1</v>
      </c>
      <c r="T1623" t="s">
        <v>1162</v>
      </c>
    </row>
    <row r="1624" spans="1:20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>
        <v>1</v>
      </c>
      <c r="G1624" t="s">
        <v>540</v>
      </c>
      <c r="H1624" t="s">
        <v>200</v>
      </c>
      <c r="I1624" t="s">
        <v>44</v>
      </c>
      <c r="J1624" s="10">
        <f>(C1624-VLOOKUP(H1624,Riders!$A$2:$E$7777,4,FALSE))/365</f>
        <v>27.257534246575343</v>
      </c>
      <c r="K1624">
        <v>4</v>
      </c>
      <c r="L1624">
        <v>2</v>
      </c>
      <c r="M1624">
        <v>10.061</v>
      </c>
      <c r="N1624" s="29">
        <f t="shared" si="26"/>
        <v>71.563462876453627</v>
      </c>
      <c r="O1624">
        <v>32.127000000000002</v>
      </c>
      <c r="P1624">
        <v>32.026000000000003</v>
      </c>
      <c r="Q1624">
        <v>33.978000000000002</v>
      </c>
      <c r="R1624">
        <v>0.97599999999999998</v>
      </c>
      <c r="S1624">
        <v>2</v>
      </c>
      <c r="T1624" t="s">
        <v>1162</v>
      </c>
    </row>
    <row r="1625" spans="1:20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>
        <v>2</v>
      </c>
      <c r="G1625" t="s">
        <v>539</v>
      </c>
      <c r="H1625" t="s">
        <v>90</v>
      </c>
      <c r="I1625" t="s">
        <v>22</v>
      </c>
      <c r="J1625" s="10">
        <f>(C1625-VLOOKUP(H1625,Riders!$A$2:$E$7777,4,FALSE))/365</f>
        <v>25.605479452054794</v>
      </c>
      <c r="K1625">
        <v>1</v>
      </c>
      <c r="L1625">
        <v>1</v>
      </c>
      <c r="M1625">
        <v>9.7729999999999997</v>
      </c>
      <c r="N1625" s="29">
        <f t="shared" si="26"/>
        <v>73.672362631740512</v>
      </c>
      <c r="O1625">
        <v>39.629999999999903</v>
      </c>
      <c r="P1625">
        <v>39.715999999999902</v>
      </c>
      <c r="Q1625">
        <v>41.927999999999997</v>
      </c>
      <c r="R1625">
        <v>1.1060000000000001</v>
      </c>
      <c r="S1625">
        <v>1</v>
      </c>
      <c r="T1625" t="s">
        <v>1162</v>
      </c>
    </row>
    <row r="1626" spans="1:20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>
        <v>2</v>
      </c>
      <c r="G1626" t="s">
        <v>539</v>
      </c>
      <c r="H1626" t="s">
        <v>99</v>
      </c>
      <c r="I1626" t="s">
        <v>100</v>
      </c>
      <c r="J1626" s="10">
        <f>(C1626-VLOOKUP(H1626,Riders!$A$2:$E$7777,4,FALSE))/365</f>
        <v>23.512328767123286</v>
      </c>
      <c r="K1626">
        <v>2</v>
      </c>
      <c r="L1626">
        <v>2</v>
      </c>
      <c r="M1626">
        <v>9.8559999999999999</v>
      </c>
      <c r="N1626" s="29">
        <f t="shared" si="26"/>
        <v>73.05194805194806</v>
      </c>
      <c r="O1626">
        <v>33.290999999999997</v>
      </c>
      <c r="P1626">
        <v>33.188000000000002</v>
      </c>
      <c r="Q1626">
        <v>36.17</v>
      </c>
      <c r="R1626">
        <v>1.4910000000000001</v>
      </c>
      <c r="S1626">
        <v>2</v>
      </c>
      <c r="T1626" t="s">
        <v>1162</v>
      </c>
    </row>
    <row r="1627" spans="1:20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>
        <v>2</v>
      </c>
      <c r="G1627" t="s">
        <v>540</v>
      </c>
      <c r="H1627" t="s">
        <v>104</v>
      </c>
      <c r="I1627" t="s">
        <v>100</v>
      </c>
      <c r="J1627" s="10">
        <f>(C1627-VLOOKUP(H1627,Riders!$A$2:$E$7777,4,FALSE))/365</f>
        <v>30.161643835616438</v>
      </c>
      <c r="K1627">
        <v>3</v>
      </c>
      <c r="L1627">
        <v>1</v>
      </c>
      <c r="M1627">
        <v>9.9640000000000004</v>
      </c>
      <c r="N1627" s="29">
        <f t="shared" si="26"/>
        <v>72.260136491368925</v>
      </c>
      <c r="O1627">
        <v>33.6</v>
      </c>
      <c r="P1627">
        <v>33.795000000000002</v>
      </c>
      <c r="Q1627">
        <v>36.259</v>
      </c>
      <c r="R1627">
        <v>1.232</v>
      </c>
      <c r="S1627">
        <v>1</v>
      </c>
      <c r="T1627" t="s">
        <v>1162</v>
      </c>
    </row>
    <row r="1628" spans="1:20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>
        <v>2</v>
      </c>
      <c r="G1628" t="s">
        <v>540</v>
      </c>
      <c r="H1628" t="s">
        <v>200</v>
      </c>
      <c r="I1628" t="s">
        <v>44</v>
      </c>
      <c r="J1628" s="10">
        <f>(C1628-VLOOKUP(H1628,Riders!$A$2:$E$7777,4,FALSE))/365</f>
        <v>27.257534246575343</v>
      </c>
      <c r="K1628">
        <v>4</v>
      </c>
      <c r="L1628">
        <v>2</v>
      </c>
      <c r="M1628">
        <v>10.223000000000001</v>
      </c>
      <c r="N1628" s="29">
        <f t="shared" si="26"/>
        <v>70.429423848185465</v>
      </c>
      <c r="O1628">
        <v>32.026000000000003</v>
      </c>
      <c r="P1628">
        <v>31.93</v>
      </c>
      <c r="Q1628">
        <v>33.874000000000002</v>
      </c>
      <c r="R1628">
        <v>0.97199999999999998</v>
      </c>
      <c r="S1628">
        <v>2</v>
      </c>
      <c r="T1628" t="s">
        <v>1162</v>
      </c>
    </row>
    <row r="1629" spans="1:20">
      <c r="A1629" t="s">
        <v>1061</v>
      </c>
      <c r="B1629">
        <v>2023</v>
      </c>
      <c r="C1629" s="9">
        <v>44983</v>
      </c>
      <c r="D1629" t="s">
        <v>64</v>
      </c>
      <c r="E1629" t="s">
        <v>533</v>
      </c>
      <c r="F1629">
        <v>1</v>
      </c>
      <c r="G1629">
        <v>1</v>
      </c>
      <c r="H1629" t="s">
        <v>103</v>
      </c>
      <c r="I1629" t="s">
        <v>37</v>
      </c>
      <c r="J1629" s="10">
        <f>(C1629-VLOOKUP(H1629,Riders!$A$2:$E$7777,4,FALSE))/365</f>
        <v>24.158904109589042</v>
      </c>
      <c r="K1629">
        <v>4</v>
      </c>
      <c r="L1629">
        <v>1</v>
      </c>
      <c r="M1629">
        <v>10.035</v>
      </c>
      <c r="N1629" s="29">
        <f t="shared" si="26"/>
        <v>71.74887892376681</v>
      </c>
      <c r="O1629">
        <v>16.056999999999999</v>
      </c>
      <c r="P1629">
        <v>18.189</v>
      </c>
      <c r="Q1629">
        <v>23.887</v>
      </c>
      <c r="R1629">
        <v>2.8490000000000002</v>
      </c>
      <c r="S1629">
        <v>2</v>
      </c>
      <c r="T1629" t="s">
        <v>1162</v>
      </c>
    </row>
    <row r="1630" spans="1:20">
      <c r="A1630" t="s">
        <v>1061</v>
      </c>
      <c r="B1630">
        <v>2023</v>
      </c>
      <c r="C1630" s="9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165</v>
      </c>
      <c r="I1630" t="s">
        <v>44</v>
      </c>
      <c r="J1630" s="10">
        <f>(C1630-VLOOKUP(H1630,Riders!$A$2:$E$7777,4,FALSE))/365</f>
        <v>33.156164383561645</v>
      </c>
      <c r="K1630">
        <v>28</v>
      </c>
      <c r="L1630">
        <v>2</v>
      </c>
      <c r="M1630">
        <v>10.135</v>
      </c>
      <c r="N1630" s="29">
        <f t="shared" si="26"/>
        <v>71.040947212629504</v>
      </c>
      <c r="O1630">
        <v>20.613</v>
      </c>
      <c r="P1630">
        <v>18.887999999999899</v>
      </c>
      <c r="Q1630">
        <v>25.391999999999999</v>
      </c>
      <c r="R1630">
        <v>3.2519999999999998</v>
      </c>
      <c r="S1630">
        <v>1</v>
      </c>
      <c r="T1630" t="s">
        <v>1162</v>
      </c>
    </row>
    <row r="1631" spans="1:20">
      <c r="A1631" t="s">
        <v>1061</v>
      </c>
      <c r="B1631">
        <v>2023</v>
      </c>
      <c r="C1631" s="9">
        <v>44983</v>
      </c>
      <c r="D1631" t="s">
        <v>64</v>
      </c>
      <c r="E1631" t="s">
        <v>533</v>
      </c>
      <c r="F1631">
        <v>1</v>
      </c>
      <c r="G1631">
        <v>2</v>
      </c>
      <c r="H1631" t="s">
        <v>467</v>
      </c>
      <c r="I1631" t="s">
        <v>30</v>
      </c>
      <c r="J1631" s="10">
        <f>(C1631-VLOOKUP(H1631,Riders!$A$2:$E$7777,4,FALSE))/365</f>
        <v>23.602739726027398</v>
      </c>
      <c r="K1631">
        <v>2</v>
      </c>
      <c r="L1631">
        <v>1</v>
      </c>
      <c r="M1631">
        <v>9.9789999999999992</v>
      </c>
      <c r="N1631" s="29">
        <f t="shared" si="26"/>
        <v>72.151518188195212</v>
      </c>
      <c r="O1631">
        <v>17.702999999999999</v>
      </c>
      <c r="P1631">
        <v>21.34</v>
      </c>
      <c r="Q1631">
        <v>30.186</v>
      </c>
      <c r="R1631">
        <v>4.423</v>
      </c>
      <c r="S1631">
        <v>2</v>
      </c>
      <c r="T1631" t="s">
        <v>1162</v>
      </c>
    </row>
    <row r="1632" spans="1:20">
      <c r="A1632" t="s">
        <v>1061</v>
      </c>
      <c r="B1632">
        <v>2023</v>
      </c>
      <c r="C1632" s="9">
        <v>44983</v>
      </c>
      <c r="D1632" t="s">
        <v>64</v>
      </c>
      <c r="E1632" t="s">
        <v>533</v>
      </c>
      <c r="F1632">
        <v>1</v>
      </c>
      <c r="G1632">
        <v>2</v>
      </c>
      <c r="H1632" t="s">
        <v>132</v>
      </c>
      <c r="I1632" t="s">
        <v>32</v>
      </c>
      <c r="J1632" s="10">
        <f>(C1632-VLOOKUP(H1632,Riders!$A$2:$E$7777,4,FALSE))/365</f>
        <v>23.367123287671234</v>
      </c>
      <c r="K1632">
        <v>27</v>
      </c>
      <c r="L1632">
        <v>2</v>
      </c>
      <c r="M1632">
        <v>10.52</v>
      </c>
      <c r="N1632" s="29">
        <f t="shared" si="26"/>
        <v>68.441064638783274</v>
      </c>
      <c r="O1632">
        <v>22.117999999999999</v>
      </c>
      <c r="P1632">
        <v>21.831</v>
      </c>
      <c r="Q1632">
        <v>25.759</v>
      </c>
      <c r="R1632">
        <v>1.964</v>
      </c>
      <c r="S1632">
        <v>1</v>
      </c>
      <c r="T1632" t="s">
        <v>1162</v>
      </c>
    </row>
    <row r="1633" spans="1:20">
      <c r="A1633" t="s">
        <v>1061</v>
      </c>
      <c r="B1633">
        <v>2023</v>
      </c>
      <c r="C1633" s="9">
        <v>44983</v>
      </c>
      <c r="D1633" t="s">
        <v>64</v>
      </c>
      <c r="E1633" t="s">
        <v>533</v>
      </c>
      <c r="F1633">
        <v>1</v>
      </c>
      <c r="G1633">
        <v>3</v>
      </c>
      <c r="H1633" t="s">
        <v>194</v>
      </c>
      <c r="I1633" t="s">
        <v>50</v>
      </c>
      <c r="J1633" s="10">
        <f>(C1633-VLOOKUP(H1633,Riders!$A$2:$E$7777,4,FALSE))/365</f>
        <v>35.167123287671231</v>
      </c>
      <c r="K1633">
        <v>7</v>
      </c>
      <c r="L1633">
        <v>1</v>
      </c>
      <c r="M1633">
        <v>10.484999999999999</v>
      </c>
      <c r="N1633" s="29">
        <f t="shared" si="26"/>
        <v>68.669527896995717</v>
      </c>
      <c r="O1633">
        <v>28.834</v>
      </c>
      <c r="P1633">
        <v>28.863</v>
      </c>
      <c r="Q1633">
        <v>32.517000000000003</v>
      </c>
      <c r="R1633">
        <v>1.827</v>
      </c>
      <c r="S1633">
        <v>1</v>
      </c>
      <c r="T1633" t="s">
        <v>1162</v>
      </c>
    </row>
    <row r="1634" spans="1:20">
      <c r="A1634" t="s">
        <v>1061</v>
      </c>
      <c r="B1634">
        <v>2023</v>
      </c>
      <c r="C1634" s="9">
        <v>44983</v>
      </c>
      <c r="D1634" t="s">
        <v>64</v>
      </c>
      <c r="E1634" t="s">
        <v>533</v>
      </c>
      <c r="F1634">
        <v>1</v>
      </c>
      <c r="G1634">
        <v>3</v>
      </c>
      <c r="H1634" t="s">
        <v>96</v>
      </c>
      <c r="I1634" t="s">
        <v>166</v>
      </c>
      <c r="J1634" s="10">
        <f>(C1634-VLOOKUP(H1634,Riders!$A$2:$E$7777,4,FALSE))/365</f>
        <v>29.164383561643834</v>
      </c>
      <c r="K1634">
        <v>26</v>
      </c>
      <c r="L1634">
        <v>2</v>
      </c>
      <c r="M1634">
        <v>10.497999999999999</v>
      </c>
      <c r="N1634" s="29">
        <f t="shared" si="26"/>
        <v>68.584492284244618</v>
      </c>
      <c r="O1634">
        <v>4.4019999999999904</v>
      </c>
      <c r="P1634">
        <v>4.4770000000000003</v>
      </c>
      <c r="Q1634">
        <v>15.141</v>
      </c>
      <c r="R1634">
        <v>5.3319999999999999</v>
      </c>
      <c r="S1634">
        <v>2</v>
      </c>
      <c r="T1634" t="s">
        <v>1162</v>
      </c>
    </row>
    <row r="1635" spans="1:20">
      <c r="A1635" t="s">
        <v>1061</v>
      </c>
      <c r="B1635">
        <v>2023</v>
      </c>
      <c r="C1635" s="9">
        <v>44983</v>
      </c>
      <c r="D1635" t="s">
        <v>64</v>
      </c>
      <c r="E1635" t="s">
        <v>533</v>
      </c>
      <c r="F1635">
        <v>1</v>
      </c>
      <c r="G1635">
        <v>4</v>
      </c>
      <c r="H1635" t="s">
        <v>141</v>
      </c>
      <c r="I1635" t="s">
        <v>93</v>
      </c>
      <c r="J1635" s="10">
        <f>(C1635-VLOOKUP(H1635,Riders!$A$2:$E$7777,4,FALSE))/365</f>
        <v>27.904109589041095</v>
      </c>
      <c r="K1635">
        <v>9</v>
      </c>
      <c r="L1635">
        <v>1</v>
      </c>
      <c r="M1635">
        <v>10.103</v>
      </c>
      <c r="N1635" s="29">
        <f t="shared" si="26"/>
        <v>71.265960605760668</v>
      </c>
      <c r="O1635">
        <v>21.425999999999998</v>
      </c>
      <c r="P1635">
        <v>21.695</v>
      </c>
      <c r="Q1635">
        <v>25.221</v>
      </c>
      <c r="R1635">
        <v>1.7629999999999999</v>
      </c>
      <c r="S1635">
        <v>1</v>
      </c>
      <c r="T1635" t="s">
        <v>1162</v>
      </c>
    </row>
    <row r="1636" spans="1:20">
      <c r="A1636" t="s">
        <v>1061</v>
      </c>
      <c r="B1636">
        <v>2023</v>
      </c>
      <c r="C1636" s="9">
        <v>44983</v>
      </c>
      <c r="D1636" t="s">
        <v>64</v>
      </c>
      <c r="E1636" t="s">
        <v>533</v>
      </c>
      <c r="F1636">
        <v>1</v>
      </c>
      <c r="G1636">
        <v>4</v>
      </c>
      <c r="H1636" t="s">
        <v>113</v>
      </c>
      <c r="I1636" t="s">
        <v>114</v>
      </c>
      <c r="J1636" s="10">
        <f>(C1636-VLOOKUP(H1636,Riders!$A$2:$E$7777,4,FALSE))/365</f>
        <v>28.046575342465754</v>
      </c>
      <c r="K1636">
        <v>25</v>
      </c>
      <c r="L1636">
        <v>2</v>
      </c>
      <c r="M1636">
        <v>10.174999999999899</v>
      </c>
      <c r="N1636" s="29">
        <f t="shared" si="26"/>
        <v>70.761670761671468</v>
      </c>
      <c r="O1636">
        <v>11.798999999999999</v>
      </c>
      <c r="P1636">
        <v>11.267999999999899</v>
      </c>
      <c r="Q1636">
        <v>19.321999999999999</v>
      </c>
      <c r="R1636">
        <v>4.0270000000000001</v>
      </c>
      <c r="S1636">
        <v>2</v>
      </c>
      <c r="T1636" t="s">
        <v>1162</v>
      </c>
    </row>
    <row r="1637" spans="1:20">
      <c r="A1637" t="s">
        <v>1061</v>
      </c>
      <c r="B1637">
        <v>2023</v>
      </c>
      <c r="C1637" s="9">
        <v>44983</v>
      </c>
      <c r="D1637" t="s">
        <v>64</v>
      </c>
      <c r="E1637" t="s">
        <v>533</v>
      </c>
      <c r="F1637">
        <v>1</v>
      </c>
      <c r="G1637">
        <v>5</v>
      </c>
      <c r="H1637" t="s">
        <v>99</v>
      </c>
      <c r="I1637" t="s">
        <v>100</v>
      </c>
      <c r="J1637" s="10">
        <f>(C1637-VLOOKUP(H1637,Riders!$A$2:$E$7777,4,FALSE))/365</f>
        <v>23.87945205479452</v>
      </c>
      <c r="K1637">
        <v>8</v>
      </c>
      <c r="L1637">
        <v>1</v>
      </c>
      <c r="M1637">
        <v>10.153</v>
      </c>
      <c r="N1637" s="29">
        <f t="shared" si="26"/>
        <v>70.915000492465282</v>
      </c>
      <c r="O1637">
        <v>33.188000000000002</v>
      </c>
      <c r="P1637">
        <v>33.257999999999903</v>
      </c>
      <c r="Q1637">
        <v>36.225999999999999</v>
      </c>
      <c r="R1637">
        <v>1.484</v>
      </c>
      <c r="S1637">
        <v>1</v>
      </c>
      <c r="T1637" t="s">
        <v>1162</v>
      </c>
    </row>
    <row r="1638" spans="1:20">
      <c r="A1638" t="s">
        <v>1061</v>
      </c>
      <c r="B1638">
        <v>2023</v>
      </c>
      <c r="C1638" s="9">
        <v>44983</v>
      </c>
      <c r="D1638" t="s">
        <v>64</v>
      </c>
      <c r="E1638" t="s">
        <v>533</v>
      </c>
      <c r="F1638">
        <v>1</v>
      </c>
      <c r="G1638">
        <v>5</v>
      </c>
      <c r="H1638" t="s">
        <v>105</v>
      </c>
      <c r="I1638" t="s">
        <v>166</v>
      </c>
      <c r="J1638" s="10">
        <f>(C1638-VLOOKUP(H1638,Riders!$A$2:$E$7777,4,FALSE))/365</f>
        <v>30.213698630136985</v>
      </c>
      <c r="K1638">
        <v>24</v>
      </c>
      <c r="L1638">
        <v>2</v>
      </c>
      <c r="M1638">
        <v>10.253</v>
      </c>
      <c r="N1638" s="29">
        <f t="shared" si="26"/>
        <v>70.223349263630155</v>
      </c>
      <c r="O1638">
        <v>19.512</v>
      </c>
      <c r="P1638">
        <v>19.440999999999999</v>
      </c>
      <c r="Q1638">
        <v>25.751000000000001</v>
      </c>
      <c r="R1638">
        <v>3.1549999999999998</v>
      </c>
      <c r="S1638">
        <v>2</v>
      </c>
      <c r="T1638" t="s">
        <v>1162</v>
      </c>
    </row>
    <row r="1639" spans="1:20">
      <c r="A1639" t="s">
        <v>1061</v>
      </c>
      <c r="B1639">
        <v>2023</v>
      </c>
      <c r="C1639" s="9">
        <v>44983</v>
      </c>
      <c r="D1639" t="s">
        <v>64</v>
      </c>
      <c r="E1639" t="s">
        <v>533</v>
      </c>
      <c r="F1639">
        <v>1</v>
      </c>
      <c r="G1639">
        <v>6</v>
      </c>
      <c r="H1639" t="s">
        <v>200</v>
      </c>
      <c r="I1639" t="s">
        <v>44</v>
      </c>
      <c r="J1639" s="10">
        <f>(C1639-VLOOKUP(H1639,Riders!$A$2:$E$7777,4,FALSE))/365</f>
        <v>27.624657534246577</v>
      </c>
      <c r="K1639">
        <v>10</v>
      </c>
      <c r="L1639">
        <v>1</v>
      </c>
      <c r="M1639">
        <v>10.231999999999999</v>
      </c>
      <c r="N1639" s="29">
        <f t="shared" si="26"/>
        <v>70.36747458952307</v>
      </c>
      <c r="O1639">
        <v>31.93</v>
      </c>
      <c r="P1639">
        <v>31.928000000000001</v>
      </c>
      <c r="Q1639">
        <v>33.878</v>
      </c>
      <c r="R1639">
        <v>0.97499999999999998</v>
      </c>
      <c r="S1639">
        <v>1</v>
      </c>
      <c r="T1639" t="s">
        <v>1162</v>
      </c>
    </row>
    <row r="1640" spans="1:20">
      <c r="A1640" t="s">
        <v>1061</v>
      </c>
      <c r="B1640">
        <v>2023</v>
      </c>
      <c r="C1640" s="9">
        <v>44983</v>
      </c>
      <c r="D1640" t="s">
        <v>64</v>
      </c>
      <c r="E1640" t="s">
        <v>533</v>
      </c>
      <c r="F1640">
        <v>1</v>
      </c>
      <c r="G1640">
        <v>6</v>
      </c>
      <c r="H1640" t="s">
        <v>535</v>
      </c>
      <c r="I1640" t="s">
        <v>226</v>
      </c>
      <c r="J1640" s="10">
        <f>(C1640-VLOOKUP(H1640,Riders!$A$2:$E$7777,4,FALSE))/365</f>
        <v>21.953424657534246</v>
      </c>
      <c r="K1640">
        <v>23</v>
      </c>
      <c r="L1640">
        <v>2</v>
      </c>
      <c r="M1640">
        <v>10.408999999999899</v>
      </c>
      <c r="N1640" s="29">
        <f t="shared" si="26"/>
        <v>69.170909789605815</v>
      </c>
      <c r="O1640">
        <v>5.2259999999999902</v>
      </c>
      <c r="P1640">
        <v>5.2769999999999904</v>
      </c>
      <c r="Q1640">
        <v>15.343</v>
      </c>
      <c r="R1640">
        <v>5.0330000000000004</v>
      </c>
      <c r="S1640">
        <v>2</v>
      </c>
      <c r="T1640" t="s">
        <v>1162</v>
      </c>
    </row>
    <row r="1641" spans="1:20">
      <c r="A1641" t="s">
        <v>1061</v>
      </c>
      <c r="B1641">
        <v>2023</v>
      </c>
      <c r="C1641" s="9">
        <v>44983</v>
      </c>
      <c r="D1641" t="s">
        <v>64</v>
      </c>
      <c r="E1641" t="s">
        <v>533</v>
      </c>
      <c r="F1641">
        <v>1</v>
      </c>
      <c r="G1641">
        <v>7</v>
      </c>
      <c r="H1641" t="s">
        <v>98</v>
      </c>
      <c r="I1641" t="s">
        <v>42</v>
      </c>
      <c r="J1641" s="10">
        <f>(C1641-VLOOKUP(H1641,Riders!$A$2:$E$7777,4,FALSE))/365</f>
        <v>24.347945205479451</v>
      </c>
      <c r="K1641">
        <v>16</v>
      </c>
      <c r="L1641">
        <v>1</v>
      </c>
      <c r="M1641">
        <v>10.106</v>
      </c>
      <c r="N1641" s="29">
        <f t="shared" si="26"/>
        <v>71.244805066297246</v>
      </c>
      <c r="O1641">
        <v>24.69</v>
      </c>
      <c r="P1641">
        <v>25.132000000000001</v>
      </c>
      <c r="Q1641">
        <v>28.074000000000002</v>
      </c>
      <c r="R1641">
        <v>1.4710000000000001</v>
      </c>
      <c r="S1641">
        <v>2</v>
      </c>
      <c r="T1641" t="s">
        <v>1162</v>
      </c>
    </row>
    <row r="1642" spans="1:20">
      <c r="A1642" t="s">
        <v>1061</v>
      </c>
      <c r="B1642">
        <v>2023</v>
      </c>
      <c r="C1642" s="9">
        <v>44983</v>
      </c>
      <c r="D1642" t="s">
        <v>64</v>
      </c>
      <c r="E1642" t="s">
        <v>533</v>
      </c>
      <c r="F1642">
        <v>1</v>
      </c>
      <c r="G1642">
        <v>7</v>
      </c>
      <c r="H1642" t="s">
        <v>106</v>
      </c>
      <c r="I1642" t="s">
        <v>107</v>
      </c>
      <c r="J1642" s="10">
        <f>(C1642-VLOOKUP(H1642,Riders!$A$2:$E$7777,4,FALSE))/365</f>
        <v>29.375342465753423</v>
      </c>
      <c r="K1642">
        <v>17</v>
      </c>
      <c r="L1642">
        <v>2</v>
      </c>
      <c r="M1642">
        <v>10.151</v>
      </c>
      <c r="N1642" s="29">
        <f t="shared" si="26"/>
        <v>70.928972515023148</v>
      </c>
      <c r="O1642">
        <v>26.437999999999999</v>
      </c>
      <c r="P1642">
        <v>26.114000000000001</v>
      </c>
      <c r="Q1642">
        <v>29.042000000000002</v>
      </c>
      <c r="R1642">
        <v>1.464</v>
      </c>
      <c r="S1642">
        <v>1</v>
      </c>
      <c r="T1642" t="s">
        <v>1162</v>
      </c>
    </row>
    <row r="1643" spans="1:20">
      <c r="A1643" t="s">
        <v>1061</v>
      </c>
      <c r="B1643">
        <v>2023</v>
      </c>
      <c r="C1643" s="9">
        <v>44983</v>
      </c>
      <c r="D1643" t="s">
        <v>64</v>
      </c>
      <c r="E1643" t="s">
        <v>533</v>
      </c>
      <c r="F1643">
        <v>1</v>
      </c>
      <c r="G1643">
        <v>8</v>
      </c>
      <c r="H1643" t="s">
        <v>94</v>
      </c>
      <c r="I1643" t="s">
        <v>26</v>
      </c>
      <c r="J1643" s="10">
        <f>(C1643-VLOOKUP(H1643,Riders!$A$2:$E$7777,4,FALSE))/365</f>
        <v>24.115068493150684</v>
      </c>
      <c r="K1643">
        <v>11</v>
      </c>
      <c r="L1643">
        <v>1</v>
      </c>
      <c r="M1643">
        <v>10.076000000000001</v>
      </c>
      <c r="N1643" s="29">
        <f t="shared" si="26"/>
        <v>71.456927352123856</v>
      </c>
      <c r="O1643">
        <v>29.254999999999999</v>
      </c>
      <c r="P1643">
        <v>29.385999999999999</v>
      </c>
      <c r="Q1643">
        <v>32.015999999999998</v>
      </c>
      <c r="R1643">
        <v>1.3149999999999999</v>
      </c>
      <c r="S1643">
        <v>1</v>
      </c>
      <c r="T1643" t="s">
        <v>1162</v>
      </c>
    </row>
    <row r="1644" spans="1:20">
      <c r="A1644" t="s">
        <v>18</v>
      </c>
      <c r="B1644">
        <v>2022</v>
      </c>
      <c r="C1644" s="9">
        <v>44849</v>
      </c>
      <c r="D1644" t="s">
        <v>19</v>
      </c>
      <c r="E1644" t="s">
        <v>537</v>
      </c>
      <c r="F1644">
        <v>1</v>
      </c>
      <c r="G1644">
        <v>4</v>
      </c>
      <c r="H1644" t="s">
        <v>106</v>
      </c>
      <c r="I1644" t="s">
        <v>107</v>
      </c>
      <c r="J1644" s="10">
        <f>(C1644-VLOOKUP(H1644,Riders!$A$2:$E$7777,4,FALSE))/365</f>
        <v>29.008219178082193</v>
      </c>
      <c r="K1644">
        <v>8</v>
      </c>
      <c r="L1644">
        <v>2</v>
      </c>
      <c r="M1644">
        <v>10.048</v>
      </c>
      <c r="N1644" s="29">
        <f t="shared" si="26"/>
        <v>71.656050955414017</v>
      </c>
      <c r="O1644">
        <v>21.475000000000001</v>
      </c>
      <c r="P1644">
        <v>21.035</v>
      </c>
      <c r="Q1644">
        <v>28.387</v>
      </c>
      <c r="R1644">
        <v>3.6760000000000002</v>
      </c>
      <c r="S1644">
        <v>2</v>
      </c>
      <c r="T1644" t="s">
        <v>1162</v>
      </c>
    </row>
    <row r="1645" spans="1:20">
      <c r="A1645" t="s">
        <v>1061</v>
      </c>
      <c r="B1645">
        <v>2023</v>
      </c>
      <c r="C1645" s="9">
        <v>44983</v>
      </c>
      <c r="D1645" t="s">
        <v>64</v>
      </c>
      <c r="E1645" t="s">
        <v>533</v>
      </c>
      <c r="F1645">
        <v>1</v>
      </c>
      <c r="G1645">
        <v>9</v>
      </c>
      <c r="H1645" t="s">
        <v>110</v>
      </c>
      <c r="I1645" t="s">
        <v>111</v>
      </c>
      <c r="J1645" s="10">
        <f>(C1645-VLOOKUP(H1645,Riders!$A$2:$E$7777,4,FALSE))/365</f>
        <v>25.863013698630137</v>
      </c>
      <c r="K1645">
        <v>12</v>
      </c>
      <c r="L1645">
        <v>1</v>
      </c>
      <c r="M1645">
        <v>10.292</v>
      </c>
      <c r="N1645" s="29">
        <f t="shared" si="26"/>
        <v>69.957248348231644</v>
      </c>
      <c r="O1645">
        <v>32.385999999999903</v>
      </c>
      <c r="P1645">
        <v>32.438000000000002</v>
      </c>
      <c r="Q1645">
        <v>34.938000000000002</v>
      </c>
      <c r="R1645">
        <v>1.25</v>
      </c>
      <c r="S1645">
        <v>1</v>
      </c>
      <c r="T1645" t="s">
        <v>1162</v>
      </c>
    </row>
    <row r="1646" spans="1:20">
      <c r="A1646" t="s">
        <v>1061</v>
      </c>
      <c r="B1646">
        <v>2023</v>
      </c>
      <c r="C1646" s="9">
        <v>44983</v>
      </c>
      <c r="D1646" t="s">
        <v>64</v>
      </c>
      <c r="E1646" t="s">
        <v>533</v>
      </c>
      <c r="F1646">
        <v>1</v>
      </c>
      <c r="G1646">
        <v>9</v>
      </c>
      <c r="H1646" t="s">
        <v>125</v>
      </c>
      <c r="I1646" t="s">
        <v>32</v>
      </c>
      <c r="J1646" s="10">
        <f>(C1646-VLOOKUP(H1646,Riders!$A$2:$E$7777,4,FALSE))/365</f>
        <v>19.764383561643836</v>
      </c>
      <c r="K1646">
        <v>21</v>
      </c>
      <c r="L1646">
        <v>2</v>
      </c>
      <c r="M1646">
        <v>10.385999999999999</v>
      </c>
      <c r="N1646" s="29">
        <f t="shared" si="26"/>
        <v>69.32409012131717</v>
      </c>
      <c r="O1646">
        <v>9</v>
      </c>
      <c r="P1646">
        <v>8.4769999999999897</v>
      </c>
      <c r="Q1646">
        <v>22.768999999999998</v>
      </c>
      <c r="R1646">
        <v>7.1459999999999999</v>
      </c>
      <c r="S1646">
        <v>2</v>
      </c>
      <c r="T1646" t="s">
        <v>1162</v>
      </c>
    </row>
    <row r="1647" spans="1:20">
      <c r="A1647" t="s">
        <v>1061</v>
      </c>
      <c r="B1647">
        <v>2023</v>
      </c>
      <c r="C1647" s="9">
        <v>44983</v>
      </c>
      <c r="D1647" t="s">
        <v>64</v>
      </c>
      <c r="E1647" t="s">
        <v>533</v>
      </c>
      <c r="F1647">
        <v>1</v>
      </c>
      <c r="G1647">
        <v>10</v>
      </c>
      <c r="H1647" t="s">
        <v>95</v>
      </c>
      <c r="I1647" t="s">
        <v>28</v>
      </c>
      <c r="J1647" s="10">
        <f>(C1647-VLOOKUP(H1647,Riders!$A$2:$E$7777,4,FALSE))/365</f>
        <v>31.090410958904108</v>
      </c>
      <c r="K1647">
        <v>13</v>
      </c>
      <c r="L1647">
        <v>1</v>
      </c>
      <c r="M1647">
        <v>10.048</v>
      </c>
      <c r="N1647" s="29">
        <f t="shared" si="26"/>
        <v>71.656050955414017</v>
      </c>
      <c r="O1647">
        <v>22.757999999999999</v>
      </c>
      <c r="P1647">
        <v>23.943999999999999</v>
      </c>
      <c r="Q1647">
        <v>28.888000000000002</v>
      </c>
      <c r="R1647">
        <v>2.472</v>
      </c>
      <c r="S1647">
        <v>2</v>
      </c>
      <c r="T1647" t="s">
        <v>1162</v>
      </c>
    </row>
    <row r="1648" spans="1:20">
      <c r="A1648" t="s">
        <v>1061</v>
      </c>
      <c r="B1648">
        <v>2023</v>
      </c>
      <c r="C1648" s="9">
        <v>44983</v>
      </c>
      <c r="D1648" t="s">
        <v>64</v>
      </c>
      <c r="E1648" t="s">
        <v>533</v>
      </c>
      <c r="F1648">
        <v>1</v>
      </c>
      <c r="G1648">
        <v>10</v>
      </c>
      <c r="H1648" t="s">
        <v>123</v>
      </c>
      <c r="I1648" t="s">
        <v>73</v>
      </c>
      <c r="J1648" s="10">
        <f>(C1648-VLOOKUP(H1648,Riders!$A$2:$E$7777,4,FALSE))/365</f>
        <v>26.049315068493151</v>
      </c>
      <c r="K1648">
        <v>20</v>
      </c>
      <c r="L1648">
        <v>2</v>
      </c>
      <c r="M1648">
        <v>10.048</v>
      </c>
      <c r="N1648" s="29">
        <f t="shared" si="26"/>
        <v>71.656050955414017</v>
      </c>
      <c r="O1648">
        <v>23.8</v>
      </c>
      <c r="P1648">
        <v>23.166</v>
      </c>
      <c r="Q1648">
        <v>27.943999999999999</v>
      </c>
      <c r="R1648">
        <v>2.3889999999999998</v>
      </c>
      <c r="S1648">
        <v>1</v>
      </c>
      <c r="T1648" t="s">
        <v>1162</v>
      </c>
    </row>
    <row r="1649" spans="1:20">
      <c r="A1649" t="s">
        <v>1061</v>
      </c>
      <c r="B1649">
        <v>2023</v>
      </c>
      <c r="C1649" s="9">
        <v>44983</v>
      </c>
      <c r="D1649" t="s">
        <v>64</v>
      </c>
      <c r="E1649" t="s">
        <v>533</v>
      </c>
      <c r="F1649">
        <v>1</v>
      </c>
      <c r="G1649">
        <v>11</v>
      </c>
      <c r="H1649" t="s">
        <v>112</v>
      </c>
      <c r="I1649" t="s">
        <v>100</v>
      </c>
      <c r="J1649" s="10">
        <f>(C1649-VLOOKUP(H1649,Riders!$A$2:$E$7777,4,FALSE))/365</f>
        <v>23.046575342465754</v>
      </c>
      <c r="K1649">
        <v>14</v>
      </c>
      <c r="L1649">
        <v>1</v>
      </c>
      <c r="M1649">
        <v>10.301</v>
      </c>
      <c r="N1649" s="29">
        <f t="shared" si="26"/>
        <v>69.896126589651487</v>
      </c>
      <c r="O1649">
        <v>20.587</v>
      </c>
      <c r="P1649">
        <v>21.260999999999999</v>
      </c>
      <c r="Q1649">
        <v>27.597000000000001</v>
      </c>
      <c r="R1649">
        <v>3.1680000000000001</v>
      </c>
      <c r="S1649">
        <v>1</v>
      </c>
      <c r="T1649" t="s">
        <v>1162</v>
      </c>
    </row>
    <row r="1650" spans="1:20">
      <c r="A1650" t="s">
        <v>1061</v>
      </c>
      <c r="B1650">
        <v>2023</v>
      </c>
      <c r="C1650" s="9">
        <v>44983</v>
      </c>
      <c r="D1650" t="s">
        <v>64</v>
      </c>
      <c r="E1650" t="s">
        <v>533</v>
      </c>
      <c r="F1650">
        <v>1</v>
      </c>
      <c r="G1650">
        <v>11</v>
      </c>
      <c r="H1650" t="s">
        <v>27</v>
      </c>
      <c r="I1650" t="s">
        <v>28</v>
      </c>
      <c r="J1650" s="10">
        <f>(C1650-VLOOKUP(H1650,Riders!$A$2:$E$7777,4,FALSE))/365</f>
        <v>27.194520547945206</v>
      </c>
      <c r="K1650">
        <v>19</v>
      </c>
      <c r="L1650">
        <v>2</v>
      </c>
      <c r="M1650">
        <v>10.372999999999999</v>
      </c>
      <c r="N1650" s="29">
        <f t="shared" si="26"/>
        <v>69.410970789549793</v>
      </c>
      <c r="O1650">
        <v>11.186</v>
      </c>
      <c r="P1650">
        <v>10.948</v>
      </c>
      <c r="Q1650">
        <v>18.616</v>
      </c>
      <c r="R1650">
        <v>3.8340000000000001</v>
      </c>
      <c r="S1650">
        <v>2</v>
      </c>
      <c r="T1650" t="s">
        <v>1162</v>
      </c>
    </row>
    <row r="1651" spans="1:20">
      <c r="A1651" t="s">
        <v>1061</v>
      </c>
      <c r="B1651">
        <v>2023</v>
      </c>
      <c r="C1651" s="9">
        <v>44983</v>
      </c>
      <c r="D1651" t="s">
        <v>64</v>
      </c>
      <c r="E1651" t="s">
        <v>533</v>
      </c>
      <c r="F1651">
        <v>1</v>
      </c>
      <c r="G1651">
        <v>12</v>
      </c>
      <c r="H1651" t="s">
        <v>167</v>
      </c>
      <c r="I1651" t="s">
        <v>30</v>
      </c>
      <c r="J1651" s="10">
        <f>(C1651-VLOOKUP(H1651,Riders!$A$2:$E$7777,4,FALSE))/365</f>
        <v>23.736986301369864</v>
      </c>
      <c r="K1651">
        <v>15</v>
      </c>
      <c r="L1651">
        <v>1</v>
      </c>
      <c r="M1651">
        <v>10.271000000000001</v>
      </c>
      <c r="N1651" s="29">
        <f t="shared" si="26"/>
        <v>70.100282348359457</v>
      </c>
      <c r="O1651">
        <v>13.881</v>
      </c>
      <c r="P1651">
        <v>19.469000000000001</v>
      </c>
      <c r="Q1651">
        <v>28.363</v>
      </c>
      <c r="R1651">
        <v>4.4470000000000001</v>
      </c>
      <c r="S1651">
        <v>2</v>
      </c>
      <c r="T1651" t="s">
        <v>1162</v>
      </c>
    </row>
    <row r="1652" spans="1:20">
      <c r="A1652" t="s">
        <v>1061</v>
      </c>
      <c r="B1652">
        <v>2023</v>
      </c>
      <c r="C1652" s="9">
        <v>44983</v>
      </c>
      <c r="D1652" t="s">
        <v>64</v>
      </c>
      <c r="E1652" t="s">
        <v>533</v>
      </c>
      <c r="F1652">
        <v>1</v>
      </c>
      <c r="G1652">
        <v>12</v>
      </c>
      <c r="H1652" t="s">
        <v>130</v>
      </c>
      <c r="I1652" t="s">
        <v>111</v>
      </c>
      <c r="J1652" s="10">
        <f>(C1652-VLOOKUP(H1652,Riders!$A$2:$E$7777,4,FALSE))/365</f>
        <v>23.641095890410959</v>
      </c>
      <c r="K1652">
        <v>18</v>
      </c>
      <c r="L1652">
        <v>2</v>
      </c>
      <c r="M1652">
        <v>10.295</v>
      </c>
      <c r="N1652" s="29">
        <f t="shared" si="26"/>
        <v>69.936862554638168</v>
      </c>
      <c r="O1652">
        <v>22.346999999999898</v>
      </c>
      <c r="P1652">
        <v>21.056000000000001</v>
      </c>
      <c r="Q1652">
        <v>27.492000000000001</v>
      </c>
      <c r="R1652">
        <v>3.218</v>
      </c>
      <c r="S1652">
        <v>1</v>
      </c>
      <c r="T1652" t="s">
        <v>1162</v>
      </c>
    </row>
    <row r="1653" spans="1:20">
      <c r="A1653" t="s">
        <v>1061</v>
      </c>
      <c r="B1653">
        <v>2023</v>
      </c>
      <c r="C1653" s="9">
        <v>44983</v>
      </c>
      <c r="D1653" t="s">
        <v>64</v>
      </c>
      <c r="E1653" t="s">
        <v>536</v>
      </c>
      <c r="F1653">
        <v>1</v>
      </c>
      <c r="G1653">
        <v>1</v>
      </c>
      <c r="H1653" t="s">
        <v>90</v>
      </c>
      <c r="I1653" t="s">
        <v>22</v>
      </c>
      <c r="J1653" s="10">
        <f>(C1653-VLOOKUP(H1653,Riders!$A$2:$E$7777,4,FALSE))/365</f>
        <v>25.972602739726028</v>
      </c>
      <c r="K1653">
        <v>1</v>
      </c>
      <c r="L1653">
        <v>1</v>
      </c>
      <c r="M1653">
        <v>10.084</v>
      </c>
      <c r="N1653" s="29">
        <f t="shared" si="26"/>
        <v>71.400238000793337</v>
      </c>
      <c r="O1653">
        <v>39.715999999999902</v>
      </c>
      <c r="P1653">
        <v>39.729999999999997</v>
      </c>
      <c r="Q1653">
        <v>41.944000000000003</v>
      </c>
      <c r="R1653">
        <v>1.107</v>
      </c>
      <c r="S1653">
        <v>1</v>
      </c>
      <c r="T1653" t="s">
        <v>1162</v>
      </c>
    </row>
    <row r="1654" spans="1:20">
      <c r="A1654" t="s">
        <v>1061</v>
      </c>
      <c r="B1654">
        <v>2023</v>
      </c>
      <c r="C1654" s="9">
        <v>44983</v>
      </c>
      <c r="D1654" t="s">
        <v>64</v>
      </c>
      <c r="E1654" t="s">
        <v>536</v>
      </c>
      <c r="F1654">
        <v>1</v>
      </c>
      <c r="G1654">
        <v>1</v>
      </c>
      <c r="H1654" t="s">
        <v>167</v>
      </c>
      <c r="I1654" t="s">
        <v>30</v>
      </c>
      <c r="J1654" s="10">
        <f>(C1654-VLOOKUP(H1654,Riders!$A$2:$E$7777,4,FALSE))/365</f>
        <v>23.736986301369864</v>
      </c>
      <c r="K1654">
        <v>15</v>
      </c>
      <c r="L1654">
        <v>2</v>
      </c>
      <c r="M1654">
        <v>10.187999999999899</v>
      </c>
      <c r="N1654" s="29">
        <f t="shared" si="26"/>
        <v>70.671378091873493</v>
      </c>
      <c r="O1654">
        <v>19.469000000000001</v>
      </c>
      <c r="P1654">
        <v>19.491999999999901</v>
      </c>
      <c r="Q1654">
        <v>28.11</v>
      </c>
      <c r="R1654">
        <v>4.3090000000000002</v>
      </c>
      <c r="S1654">
        <v>2</v>
      </c>
      <c r="T1654" t="s">
        <v>1162</v>
      </c>
    </row>
    <row r="1655" spans="1:20">
      <c r="A1655" t="s">
        <v>1061</v>
      </c>
      <c r="B1655">
        <v>2023</v>
      </c>
      <c r="C1655" s="9">
        <v>44983</v>
      </c>
      <c r="D1655" t="s">
        <v>64</v>
      </c>
      <c r="E1655" t="s">
        <v>536</v>
      </c>
      <c r="F1655">
        <v>1</v>
      </c>
      <c r="G1655">
        <v>2</v>
      </c>
      <c r="H1655" t="s">
        <v>182</v>
      </c>
      <c r="I1655" t="s">
        <v>476</v>
      </c>
      <c r="J1655" s="10">
        <f>(C1655-VLOOKUP(H1655,Riders!$A$2:$E$7777,4,FALSE))/365</f>
        <v>22.5013698630137</v>
      </c>
      <c r="K1655">
        <v>3</v>
      </c>
      <c r="L1655">
        <v>1</v>
      </c>
      <c r="M1655">
        <v>10.026999999999999</v>
      </c>
      <c r="N1655" s="29">
        <f t="shared" si="26"/>
        <v>71.806123466640074</v>
      </c>
      <c r="O1655">
        <v>9</v>
      </c>
      <c r="P1655">
        <v>18.904</v>
      </c>
      <c r="Q1655">
        <v>31.542000000000002</v>
      </c>
      <c r="R1655">
        <v>6.319</v>
      </c>
      <c r="S1655">
        <v>2</v>
      </c>
      <c r="T1655" t="s">
        <v>1162</v>
      </c>
    </row>
    <row r="1656" spans="1:20">
      <c r="A1656" t="s">
        <v>1061</v>
      </c>
      <c r="B1656">
        <v>2023</v>
      </c>
      <c r="C1656" s="9">
        <v>44983</v>
      </c>
      <c r="D1656" t="s">
        <v>64</v>
      </c>
      <c r="E1656" t="s">
        <v>536</v>
      </c>
      <c r="F1656">
        <v>1</v>
      </c>
      <c r="G1656">
        <v>2</v>
      </c>
      <c r="H1656" t="s">
        <v>112</v>
      </c>
      <c r="I1656" t="s">
        <v>100</v>
      </c>
      <c r="J1656" s="10">
        <f>(C1656-VLOOKUP(H1656,Riders!$A$2:$E$7777,4,FALSE))/365</f>
        <v>23.046575342465754</v>
      </c>
      <c r="K1656">
        <v>14</v>
      </c>
      <c r="L1656">
        <v>2</v>
      </c>
      <c r="M1656">
        <v>10.039</v>
      </c>
      <c r="N1656" s="29">
        <f t="shared" si="26"/>
        <v>71.720290865624065</v>
      </c>
      <c r="O1656">
        <v>21.260999999999999</v>
      </c>
      <c r="P1656">
        <v>20.510999999999999</v>
      </c>
      <c r="Q1656">
        <v>26.651</v>
      </c>
      <c r="R1656">
        <v>3.07</v>
      </c>
      <c r="S1656">
        <v>1</v>
      </c>
      <c r="T1656" t="s">
        <v>1162</v>
      </c>
    </row>
    <row r="1657" spans="1:20">
      <c r="A1657" t="s">
        <v>1061</v>
      </c>
      <c r="B1657">
        <v>2023</v>
      </c>
      <c r="C1657" s="9">
        <v>44983</v>
      </c>
      <c r="D1657" t="s">
        <v>64</v>
      </c>
      <c r="E1657" t="s">
        <v>536</v>
      </c>
      <c r="F1657">
        <v>1</v>
      </c>
      <c r="G1657">
        <v>3</v>
      </c>
      <c r="H1657" t="s">
        <v>21</v>
      </c>
      <c r="I1657" t="s">
        <v>22</v>
      </c>
      <c r="J1657" s="10">
        <f>(C1657-VLOOKUP(H1657,Riders!$A$2:$E$7777,4,FALSE))/365</f>
        <v>29.969863013698632</v>
      </c>
      <c r="K1657">
        <v>5</v>
      </c>
      <c r="L1657">
        <v>1</v>
      </c>
      <c r="M1657">
        <v>10.012</v>
      </c>
      <c r="N1657" s="29">
        <f t="shared" si="26"/>
        <v>71.913703555733122</v>
      </c>
      <c r="O1657">
        <v>35.287999999999997</v>
      </c>
      <c r="P1657">
        <v>35.322000000000003</v>
      </c>
      <c r="Q1657">
        <v>37.304000000000002</v>
      </c>
      <c r="R1657">
        <v>0.99099999999999999</v>
      </c>
      <c r="S1657">
        <v>1</v>
      </c>
      <c r="T1657" t="s">
        <v>1162</v>
      </c>
    </row>
    <row r="1658" spans="1:20">
      <c r="A1658" t="s">
        <v>1061</v>
      </c>
      <c r="B1658">
        <v>2023</v>
      </c>
      <c r="C1658" s="9">
        <v>44983</v>
      </c>
      <c r="D1658" t="s">
        <v>64</v>
      </c>
      <c r="E1658" t="s">
        <v>536</v>
      </c>
      <c r="F1658">
        <v>1</v>
      </c>
      <c r="G1658">
        <v>3</v>
      </c>
      <c r="H1658" t="s">
        <v>95</v>
      </c>
      <c r="I1658" t="s">
        <v>28</v>
      </c>
      <c r="J1658" s="10">
        <f>(C1658-VLOOKUP(H1658,Riders!$A$2:$E$7777,4,FALSE))/365</f>
        <v>31.090410958904108</v>
      </c>
      <c r="K1658">
        <v>13</v>
      </c>
      <c r="L1658">
        <v>2</v>
      </c>
      <c r="M1658">
        <v>10.36</v>
      </c>
      <c r="N1658" s="29">
        <f t="shared" si="26"/>
        <v>69.498069498069498</v>
      </c>
      <c r="O1658">
        <v>23.943999999999999</v>
      </c>
      <c r="P1658">
        <v>23.844999999999999</v>
      </c>
      <c r="Q1658">
        <v>28.675000000000001</v>
      </c>
      <c r="R1658">
        <v>2.415</v>
      </c>
      <c r="S1658">
        <v>2</v>
      </c>
      <c r="T1658" t="s">
        <v>1162</v>
      </c>
    </row>
    <row r="1659" spans="1:20">
      <c r="A1659" t="s">
        <v>1061</v>
      </c>
      <c r="B1659">
        <v>2023</v>
      </c>
      <c r="C1659" s="9">
        <v>44983</v>
      </c>
      <c r="D1659" t="s">
        <v>64</v>
      </c>
      <c r="E1659" t="s">
        <v>536</v>
      </c>
      <c r="F1659">
        <v>1</v>
      </c>
      <c r="G1659">
        <v>4</v>
      </c>
      <c r="H1659" t="s">
        <v>97</v>
      </c>
      <c r="I1659" t="s">
        <v>26</v>
      </c>
      <c r="J1659" s="10">
        <f>(C1659-VLOOKUP(H1659,Riders!$A$2:$E$7777,4,FALSE))/365</f>
        <v>25.876712328767123</v>
      </c>
      <c r="K1659">
        <v>6</v>
      </c>
      <c r="L1659">
        <v>1</v>
      </c>
      <c r="M1659">
        <v>10.311999999999999</v>
      </c>
      <c r="N1659" s="29">
        <f t="shared" si="26"/>
        <v>69.82156710628395</v>
      </c>
      <c r="O1659">
        <v>30.553999999999998</v>
      </c>
      <c r="P1659">
        <v>30.824000000000002</v>
      </c>
      <c r="Q1659">
        <v>33.128</v>
      </c>
      <c r="R1659">
        <v>1.1519999999999999</v>
      </c>
      <c r="S1659">
        <v>2</v>
      </c>
      <c r="T1659" t="s">
        <v>1162</v>
      </c>
    </row>
    <row r="1660" spans="1:20">
      <c r="A1660" t="s">
        <v>1061</v>
      </c>
      <c r="B1660">
        <v>2023</v>
      </c>
      <c r="C1660" s="9">
        <v>44983</v>
      </c>
      <c r="D1660" t="s">
        <v>64</v>
      </c>
      <c r="E1660" t="s">
        <v>536</v>
      </c>
      <c r="F1660">
        <v>1</v>
      </c>
      <c r="G1660">
        <v>4</v>
      </c>
      <c r="H1660" t="s">
        <v>110</v>
      </c>
      <c r="I1660" t="s">
        <v>111</v>
      </c>
      <c r="J1660" s="10">
        <f>(C1660-VLOOKUP(H1660,Riders!$A$2:$E$7777,4,FALSE))/365</f>
        <v>25.863013698630137</v>
      </c>
      <c r="K1660">
        <v>12</v>
      </c>
      <c r="L1660">
        <v>2</v>
      </c>
      <c r="M1660">
        <v>10.381</v>
      </c>
      <c r="N1660" s="29">
        <f t="shared" si="26"/>
        <v>69.357480011559574</v>
      </c>
      <c r="O1660">
        <v>32.438000000000002</v>
      </c>
      <c r="P1660">
        <v>32.186</v>
      </c>
      <c r="Q1660">
        <v>34.654000000000003</v>
      </c>
      <c r="R1660">
        <v>1.234</v>
      </c>
      <c r="S1660">
        <v>1</v>
      </c>
      <c r="T1660" t="s">
        <v>1162</v>
      </c>
    </row>
    <row r="1661" spans="1:20">
      <c r="A1661" t="s">
        <v>1061</v>
      </c>
      <c r="B1661">
        <v>2023</v>
      </c>
      <c r="C1661" s="9">
        <v>44983</v>
      </c>
      <c r="D1661" t="s">
        <v>64</v>
      </c>
      <c r="E1661" t="s">
        <v>536</v>
      </c>
      <c r="F1661">
        <v>1</v>
      </c>
      <c r="G1661">
        <v>5</v>
      </c>
      <c r="H1661" t="s">
        <v>103</v>
      </c>
      <c r="I1661" t="s">
        <v>37</v>
      </c>
      <c r="J1661" s="10">
        <f>(C1661-VLOOKUP(H1661,Riders!$A$2:$E$7777,4,FALSE))/365</f>
        <v>24.158904109589042</v>
      </c>
      <c r="K1661">
        <v>4</v>
      </c>
      <c r="L1661">
        <v>1</v>
      </c>
      <c r="M1661">
        <v>9.9320000000000004</v>
      </c>
      <c r="N1661" s="29">
        <f t="shared" si="26"/>
        <v>72.492952074103897</v>
      </c>
      <c r="O1661">
        <v>18.189</v>
      </c>
      <c r="P1661">
        <v>20.821999999999999</v>
      </c>
      <c r="Q1661">
        <v>26.07</v>
      </c>
      <c r="R1661">
        <v>2.6240000000000001</v>
      </c>
      <c r="S1661">
        <v>2</v>
      </c>
      <c r="T1661" t="s">
        <v>1162</v>
      </c>
    </row>
    <row r="1662" spans="1:20">
      <c r="A1662" t="s">
        <v>1061</v>
      </c>
      <c r="B1662">
        <v>2023</v>
      </c>
      <c r="C1662" s="9">
        <v>44983</v>
      </c>
      <c r="D1662" t="s">
        <v>64</v>
      </c>
      <c r="E1662" t="s">
        <v>536</v>
      </c>
      <c r="F1662">
        <v>1</v>
      </c>
      <c r="G1662">
        <v>5</v>
      </c>
      <c r="H1662" t="s">
        <v>94</v>
      </c>
      <c r="I1662" t="s">
        <v>26</v>
      </c>
      <c r="J1662" s="10">
        <f>(C1662-VLOOKUP(H1662,Riders!$A$2:$E$7777,4,FALSE))/365</f>
        <v>24.115068493150684</v>
      </c>
      <c r="K1662">
        <v>11</v>
      </c>
      <c r="L1662">
        <v>2</v>
      </c>
      <c r="M1662">
        <v>9.9670000000000005</v>
      </c>
      <c r="N1662" s="29">
        <f t="shared" si="26"/>
        <v>72.238386676030899</v>
      </c>
      <c r="O1662">
        <v>29.385999999999999</v>
      </c>
      <c r="P1662">
        <v>28.957999999999998</v>
      </c>
      <c r="Q1662">
        <v>31.55</v>
      </c>
      <c r="R1662">
        <v>1.296</v>
      </c>
      <c r="S1662">
        <v>1</v>
      </c>
      <c r="T1662" t="s">
        <v>1162</v>
      </c>
    </row>
    <row r="1663" spans="1:20">
      <c r="A1663" t="s">
        <v>1061</v>
      </c>
      <c r="B1663">
        <v>2023</v>
      </c>
      <c r="C1663" s="9">
        <v>44983</v>
      </c>
      <c r="D1663" t="s">
        <v>64</v>
      </c>
      <c r="E1663" t="s">
        <v>536</v>
      </c>
      <c r="F1663">
        <v>1</v>
      </c>
      <c r="G1663">
        <v>6</v>
      </c>
      <c r="H1663" t="s">
        <v>467</v>
      </c>
      <c r="I1663" t="s">
        <v>30</v>
      </c>
      <c r="J1663" s="10">
        <f>(C1663-VLOOKUP(H1663,Riders!$A$2:$E$7777,4,FALSE))/365</f>
        <v>23.602739726027398</v>
      </c>
      <c r="K1663">
        <v>2</v>
      </c>
      <c r="L1663">
        <v>1</v>
      </c>
      <c r="M1663">
        <v>9.8439999999999994</v>
      </c>
      <c r="N1663" s="29">
        <f t="shared" si="26"/>
        <v>73.140999593661121</v>
      </c>
      <c r="O1663">
        <v>21.34</v>
      </c>
      <c r="P1663">
        <v>24.088999999999999</v>
      </c>
      <c r="Q1663">
        <v>31.971</v>
      </c>
      <c r="R1663">
        <v>3.9409999999999998</v>
      </c>
      <c r="S1663">
        <v>2</v>
      </c>
      <c r="T1663" t="s">
        <v>1162</v>
      </c>
    </row>
    <row r="1664" spans="1:20">
      <c r="A1664" t="s">
        <v>1061</v>
      </c>
      <c r="B1664">
        <v>2023</v>
      </c>
      <c r="C1664" s="9">
        <v>44983</v>
      </c>
      <c r="D1664" t="s">
        <v>64</v>
      </c>
      <c r="E1664" t="s">
        <v>536</v>
      </c>
      <c r="F1664">
        <v>1</v>
      </c>
      <c r="G1664">
        <v>6</v>
      </c>
      <c r="H1664" t="s">
        <v>98</v>
      </c>
      <c r="I1664" t="s">
        <v>42</v>
      </c>
      <c r="J1664" s="10">
        <f>(C1664-VLOOKUP(H1664,Riders!$A$2:$E$7777,4,FALSE))/365</f>
        <v>24.347945205479451</v>
      </c>
      <c r="K1664">
        <v>16</v>
      </c>
      <c r="L1664">
        <v>2</v>
      </c>
      <c r="M1664">
        <v>10.565</v>
      </c>
      <c r="N1664" s="29">
        <f t="shared" si="26"/>
        <v>68.149550402271657</v>
      </c>
      <c r="O1664">
        <v>25.132000000000001</v>
      </c>
      <c r="P1664">
        <v>24.963999999999999</v>
      </c>
      <c r="Q1664">
        <v>27.876000000000001</v>
      </c>
      <c r="R1664">
        <v>1.456</v>
      </c>
      <c r="S1664">
        <v>1</v>
      </c>
      <c r="T1664" t="s">
        <v>1162</v>
      </c>
    </row>
    <row r="1665" spans="1:20">
      <c r="A1665" t="s">
        <v>1061</v>
      </c>
      <c r="B1665">
        <v>2023</v>
      </c>
      <c r="C1665" s="9">
        <v>44983</v>
      </c>
      <c r="D1665" t="s">
        <v>64</v>
      </c>
      <c r="E1665" t="s">
        <v>536</v>
      </c>
      <c r="F1665">
        <v>1</v>
      </c>
      <c r="G1665">
        <v>7</v>
      </c>
      <c r="H1665" t="s">
        <v>194</v>
      </c>
      <c r="I1665" t="s">
        <v>50</v>
      </c>
      <c r="J1665" s="10">
        <f>(C1665-VLOOKUP(H1665,Riders!$A$2:$E$7777,4,FALSE))/365</f>
        <v>35.167123287671231</v>
      </c>
      <c r="K1665">
        <v>7</v>
      </c>
      <c r="L1665">
        <v>1</v>
      </c>
      <c r="M1665">
        <v>9.9949999999999992</v>
      </c>
      <c r="N1665" s="29">
        <f t="shared" si="26"/>
        <v>72.036018009004508</v>
      </c>
      <c r="O1665">
        <v>28.863</v>
      </c>
      <c r="P1665">
        <v>29.518999999999998</v>
      </c>
      <c r="Q1665">
        <v>33.064999999999998</v>
      </c>
      <c r="R1665">
        <v>1.7729999999999999</v>
      </c>
      <c r="S1665">
        <v>2</v>
      </c>
      <c r="T1665" t="s">
        <v>1162</v>
      </c>
    </row>
    <row r="1666" spans="1:20">
      <c r="A1666" t="s">
        <v>1061</v>
      </c>
      <c r="B1666">
        <v>2023</v>
      </c>
      <c r="C1666" s="9">
        <v>44983</v>
      </c>
      <c r="D1666" t="s">
        <v>64</v>
      </c>
      <c r="E1666" t="s">
        <v>536</v>
      </c>
      <c r="F1666">
        <v>1</v>
      </c>
      <c r="G1666">
        <v>7</v>
      </c>
      <c r="H1666" t="s">
        <v>200</v>
      </c>
      <c r="I1666" t="s">
        <v>44</v>
      </c>
      <c r="J1666" s="10">
        <f>(C1666-VLOOKUP(H1666,Riders!$A$2:$E$7777,4,FALSE))/365</f>
        <v>27.624657534246577</v>
      </c>
      <c r="K1666">
        <v>10</v>
      </c>
      <c r="L1666">
        <v>2</v>
      </c>
      <c r="M1666">
        <v>10.338999999999899</v>
      </c>
      <c r="N1666" s="29">
        <f t="shared" si="26"/>
        <v>69.639230099623461</v>
      </c>
      <c r="O1666">
        <v>31.928000000000001</v>
      </c>
      <c r="P1666">
        <v>31.780999999999899</v>
      </c>
      <c r="Q1666">
        <v>33.720999999999997</v>
      </c>
      <c r="R1666">
        <v>0.97</v>
      </c>
      <c r="S1666">
        <v>1</v>
      </c>
      <c r="T1666" t="s">
        <v>1162</v>
      </c>
    </row>
    <row r="1667" spans="1:20">
      <c r="A1667" t="s">
        <v>1061</v>
      </c>
      <c r="B1667">
        <v>2023</v>
      </c>
      <c r="C1667" s="9">
        <v>44983</v>
      </c>
      <c r="D1667" t="s">
        <v>64</v>
      </c>
      <c r="E1667" t="s">
        <v>536</v>
      </c>
      <c r="F1667">
        <v>1</v>
      </c>
      <c r="G1667">
        <v>8</v>
      </c>
      <c r="H1667" t="s">
        <v>99</v>
      </c>
      <c r="I1667" t="s">
        <v>100</v>
      </c>
      <c r="J1667" s="10">
        <f>(C1667-VLOOKUP(H1667,Riders!$A$2:$E$7777,4,FALSE))/365</f>
        <v>23.87945205479452</v>
      </c>
      <c r="K1667">
        <v>8</v>
      </c>
      <c r="L1667">
        <v>1</v>
      </c>
      <c r="M1667">
        <v>10.071</v>
      </c>
      <c r="N1667" s="29">
        <f t="shared" si="26"/>
        <v>71.492403932082212</v>
      </c>
      <c r="O1667">
        <v>33.257999999999903</v>
      </c>
      <c r="P1667">
        <v>33.308999999999997</v>
      </c>
      <c r="Q1667">
        <v>36.265000000000001</v>
      </c>
      <c r="R1667">
        <v>1.478</v>
      </c>
      <c r="S1667">
        <v>1</v>
      </c>
      <c r="T1667" t="s">
        <v>1162</v>
      </c>
    </row>
    <row r="1668" spans="1:20">
      <c r="A1668" t="s">
        <v>1061</v>
      </c>
      <c r="B1668">
        <v>2023</v>
      </c>
      <c r="C1668" s="9">
        <v>44983</v>
      </c>
      <c r="D1668" t="s">
        <v>64</v>
      </c>
      <c r="E1668" t="s">
        <v>536</v>
      </c>
      <c r="F1668">
        <v>1</v>
      </c>
      <c r="G1668">
        <v>8</v>
      </c>
      <c r="H1668" t="s">
        <v>141</v>
      </c>
      <c r="I1668" t="s">
        <v>93</v>
      </c>
      <c r="J1668" s="10">
        <f>(C1668-VLOOKUP(H1668,Riders!$A$2:$E$7777,4,FALSE))/365</f>
        <v>27.904109589041095</v>
      </c>
      <c r="K1668">
        <v>9</v>
      </c>
      <c r="L1668">
        <v>2</v>
      </c>
      <c r="M1668">
        <v>10.173</v>
      </c>
      <c r="N1668" s="29">
        <f t="shared" si="26"/>
        <v>70.7755824240637</v>
      </c>
      <c r="O1668">
        <v>21.695</v>
      </c>
      <c r="P1668">
        <v>21.663</v>
      </c>
      <c r="Q1668">
        <v>25.164999999999999</v>
      </c>
      <c r="R1668">
        <v>1.7509999999999999</v>
      </c>
      <c r="S1668">
        <v>2</v>
      </c>
      <c r="T1668" t="s">
        <v>1162</v>
      </c>
    </row>
    <row r="1669" spans="1:20">
      <c r="A1669" t="s">
        <v>1061</v>
      </c>
      <c r="B1669">
        <v>2023</v>
      </c>
      <c r="C1669" s="9">
        <v>44983</v>
      </c>
      <c r="D1669" t="s">
        <v>64</v>
      </c>
      <c r="E1669" t="s">
        <v>537</v>
      </c>
      <c r="F1669">
        <v>1</v>
      </c>
      <c r="G1669">
        <v>1</v>
      </c>
      <c r="H1669" t="s">
        <v>90</v>
      </c>
      <c r="I1669" t="s">
        <v>22</v>
      </c>
      <c r="J1669" s="10">
        <f>(C1669-VLOOKUP(H1669,Riders!$A$2:$E$7777,4,FALSE))/365</f>
        <v>25.972602739726028</v>
      </c>
      <c r="K1669">
        <v>1</v>
      </c>
      <c r="L1669">
        <v>1</v>
      </c>
      <c r="M1669">
        <v>9.8889999999999993</v>
      </c>
      <c r="N1669" s="29">
        <f t="shared" si="26"/>
        <v>72.808170694711293</v>
      </c>
      <c r="O1669">
        <v>39.729999999999997</v>
      </c>
      <c r="P1669">
        <v>39.793999999999997</v>
      </c>
      <c r="Q1669">
        <v>42</v>
      </c>
      <c r="R1669">
        <v>1.103</v>
      </c>
      <c r="S1669">
        <v>1</v>
      </c>
      <c r="T1669" t="s">
        <v>1162</v>
      </c>
    </row>
    <row r="1670" spans="1:20">
      <c r="A1670" t="s">
        <v>1061</v>
      </c>
      <c r="B1670">
        <v>2023</v>
      </c>
      <c r="C1670" s="9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99</v>
      </c>
      <c r="I1670" t="s">
        <v>100</v>
      </c>
      <c r="J1670" s="10">
        <f>(C1670-VLOOKUP(H1670,Riders!$A$2:$E$7777,4,FALSE))/365</f>
        <v>23.87945205479452</v>
      </c>
      <c r="K1670">
        <v>8</v>
      </c>
      <c r="L1670">
        <v>2</v>
      </c>
      <c r="M1670">
        <v>9.9420000000000002</v>
      </c>
      <c r="N1670" s="29">
        <f t="shared" si="26"/>
        <v>72.420036210018097</v>
      </c>
      <c r="O1670">
        <v>33.308999999999997</v>
      </c>
      <c r="P1670">
        <v>33.157999999999902</v>
      </c>
      <c r="Q1670">
        <v>36.055999999999997</v>
      </c>
      <c r="R1670">
        <v>1.4490000000000001</v>
      </c>
      <c r="S1670">
        <v>2</v>
      </c>
      <c r="T1670" t="s">
        <v>1162</v>
      </c>
    </row>
    <row r="1671" spans="1:20">
      <c r="A1671" t="s">
        <v>1061</v>
      </c>
      <c r="B1671">
        <v>2023</v>
      </c>
      <c r="C1671" s="9">
        <v>44983</v>
      </c>
      <c r="D1671" t="s">
        <v>64</v>
      </c>
      <c r="E1671" t="s">
        <v>537</v>
      </c>
      <c r="F1671">
        <v>1</v>
      </c>
      <c r="G1671">
        <v>2</v>
      </c>
      <c r="H1671" t="s">
        <v>182</v>
      </c>
      <c r="I1671" t="s">
        <v>476</v>
      </c>
      <c r="J1671" s="10">
        <f>(C1671-VLOOKUP(H1671,Riders!$A$2:$E$7777,4,FALSE))/365</f>
        <v>22.5013698630137</v>
      </c>
      <c r="K1671">
        <v>3</v>
      </c>
      <c r="L1671">
        <v>2</v>
      </c>
      <c r="M1671">
        <v>10.125</v>
      </c>
      <c r="N1671" s="29">
        <f t="shared" si="26"/>
        <v>71.111111111111114</v>
      </c>
      <c r="O1671">
        <v>18.904</v>
      </c>
      <c r="P1671">
        <v>25.006</v>
      </c>
      <c r="Q1671">
        <v>33.526000000000003</v>
      </c>
      <c r="R1671">
        <v>4.26</v>
      </c>
      <c r="S1671">
        <v>1</v>
      </c>
      <c r="T1671" t="s">
        <v>1162</v>
      </c>
    </row>
    <row r="1672" spans="1:20">
      <c r="A1672" t="s">
        <v>1061</v>
      </c>
      <c r="B1672">
        <v>2023</v>
      </c>
      <c r="C1672" s="9">
        <v>44983</v>
      </c>
      <c r="D1672" t="s">
        <v>64</v>
      </c>
      <c r="E1672" t="s">
        <v>537</v>
      </c>
      <c r="F1672">
        <v>1</v>
      </c>
      <c r="G1672">
        <v>2</v>
      </c>
      <c r="H1672" t="s">
        <v>194</v>
      </c>
      <c r="I1672" t="s">
        <v>50</v>
      </c>
      <c r="J1672" s="10">
        <f>(C1672-VLOOKUP(H1672,Riders!$A$2:$E$7777,4,FALSE))/365</f>
        <v>35.167123287671231</v>
      </c>
      <c r="K1672">
        <v>7</v>
      </c>
      <c r="L1672">
        <v>1</v>
      </c>
      <c r="M1672">
        <v>10.063000000000001</v>
      </c>
      <c r="N1672" s="29">
        <f t="shared" si="26"/>
        <v>71.549239789327231</v>
      </c>
      <c r="O1672">
        <v>29.518999999999998</v>
      </c>
      <c r="P1672">
        <v>29.971</v>
      </c>
      <c r="Q1672">
        <v>33.353000000000002</v>
      </c>
      <c r="R1672">
        <v>1.6910000000000001</v>
      </c>
      <c r="S1672">
        <v>1</v>
      </c>
      <c r="T1672" t="s">
        <v>1162</v>
      </c>
    </row>
    <row r="1673" spans="1:20">
      <c r="A1673" t="s">
        <v>1061</v>
      </c>
      <c r="B1673">
        <v>2023</v>
      </c>
      <c r="C1673" s="9">
        <v>44983</v>
      </c>
      <c r="D1673" t="s">
        <v>64</v>
      </c>
      <c r="E1673" t="s">
        <v>537</v>
      </c>
      <c r="F1673">
        <v>1</v>
      </c>
      <c r="G1673">
        <v>3</v>
      </c>
      <c r="H1673" t="s">
        <v>467</v>
      </c>
      <c r="I1673" t="s">
        <v>30</v>
      </c>
      <c r="J1673" s="10">
        <f>(C1673-VLOOKUP(H1673,Riders!$A$2:$E$7777,4,FALSE))/365</f>
        <v>23.602739726027398</v>
      </c>
      <c r="K1673">
        <v>2</v>
      </c>
      <c r="L1673">
        <v>1</v>
      </c>
      <c r="M1673">
        <v>9.7620000000000005</v>
      </c>
      <c r="N1673" s="29">
        <f t="shared" si="26"/>
        <v>73.755377996312234</v>
      </c>
      <c r="O1673">
        <v>24.088999999999999</v>
      </c>
      <c r="P1673">
        <v>27.055</v>
      </c>
      <c r="Q1673">
        <v>33.381</v>
      </c>
      <c r="R1673">
        <v>3.1629999999999998</v>
      </c>
      <c r="S1673">
        <v>2</v>
      </c>
      <c r="T1673" t="s">
        <v>1162</v>
      </c>
    </row>
    <row r="1674" spans="1:20">
      <c r="A1674" t="s">
        <v>1061</v>
      </c>
      <c r="B1674">
        <v>2023</v>
      </c>
      <c r="C1674" s="9">
        <v>44983</v>
      </c>
      <c r="D1674" t="s">
        <v>64</v>
      </c>
      <c r="E1674" t="s">
        <v>537</v>
      </c>
      <c r="F1674">
        <v>1</v>
      </c>
      <c r="G1674">
        <v>3</v>
      </c>
      <c r="H1674" t="s">
        <v>21</v>
      </c>
      <c r="I1674" t="s">
        <v>22</v>
      </c>
      <c r="J1674" s="10">
        <f>(C1674-VLOOKUP(H1674,Riders!$A$2:$E$7777,4,FALSE))/365</f>
        <v>29.969863013698632</v>
      </c>
      <c r="K1674">
        <v>5</v>
      </c>
      <c r="L1674">
        <v>2</v>
      </c>
      <c r="M1674">
        <v>9.7840000000000007</v>
      </c>
      <c r="N1674" s="29">
        <f t="shared" si="26"/>
        <v>73.589533932951753</v>
      </c>
      <c r="O1674">
        <v>35.322000000000003</v>
      </c>
      <c r="P1674">
        <v>34.984999999999999</v>
      </c>
      <c r="Q1674">
        <v>36.941000000000003</v>
      </c>
      <c r="R1674">
        <v>0.97799999999999998</v>
      </c>
      <c r="S1674">
        <v>1</v>
      </c>
      <c r="T1674" t="s">
        <v>1162</v>
      </c>
    </row>
    <row r="1675" spans="1:20">
      <c r="A1675" t="s">
        <v>1061</v>
      </c>
      <c r="B1675">
        <v>2023</v>
      </c>
      <c r="C1675" s="9">
        <v>44983</v>
      </c>
      <c r="D1675" t="s">
        <v>64</v>
      </c>
      <c r="E1675" t="s">
        <v>537</v>
      </c>
      <c r="F1675">
        <v>1</v>
      </c>
      <c r="G1675">
        <v>4</v>
      </c>
      <c r="H1675" t="s">
        <v>103</v>
      </c>
      <c r="I1675" t="s">
        <v>37</v>
      </c>
      <c r="J1675" s="10">
        <f>(C1675-VLOOKUP(H1675,Riders!$A$2:$E$7777,4,FALSE))/365</f>
        <v>24.158904109589042</v>
      </c>
      <c r="K1675">
        <v>4</v>
      </c>
      <c r="L1675">
        <v>2</v>
      </c>
      <c r="M1675">
        <v>10.413</v>
      </c>
      <c r="N1675" s="29">
        <f t="shared" si="26"/>
        <v>69.144338807260155</v>
      </c>
      <c r="O1675">
        <v>20.821999999999999</v>
      </c>
      <c r="P1675">
        <v>22.637</v>
      </c>
      <c r="Q1675">
        <v>27.341000000000001</v>
      </c>
      <c r="R1675">
        <v>2.3519999999999999</v>
      </c>
      <c r="S1675">
        <v>1</v>
      </c>
      <c r="T1675" t="s">
        <v>1162</v>
      </c>
    </row>
    <row r="1676" spans="1:20">
      <c r="A1676" t="s">
        <v>1061</v>
      </c>
      <c r="B1676">
        <v>2023</v>
      </c>
      <c r="C1676" s="9">
        <v>44983</v>
      </c>
      <c r="D1676" t="s">
        <v>64</v>
      </c>
      <c r="E1676" t="s">
        <v>537</v>
      </c>
      <c r="F1676">
        <v>1</v>
      </c>
      <c r="G1676">
        <v>4</v>
      </c>
      <c r="H1676" t="s">
        <v>97</v>
      </c>
      <c r="I1676" t="s">
        <v>26</v>
      </c>
      <c r="J1676" s="10">
        <f>(C1676-VLOOKUP(H1676,Riders!$A$2:$E$7777,4,FALSE))/365</f>
        <v>25.876712328767123</v>
      </c>
      <c r="K1676">
        <v>6</v>
      </c>
      <c r="L1676">
        <v>1</v>
      </c>
      <c r="M1676">
        <v>10.385</v>
      </c>
      <c r="N1676" s="29">
        <f t="shared" si="26"/>
        <v>69.330765527202701</v>
      </c>
      <c r="O1676">
        <v>30.824000000000002</v>
      </c>
      <c r="P1676">
        <v>31.271000000000001</v>
      </c>
      <c r="Q1676">
        <v>33.530999999999999</v>
      </c>
      <c r="R1676">
        <v>1.1299999999999999</v>
      </c>
      <c r="S1676">
        <v>1</v>
      </c>
      <c r="T1676" t="s">
        <v>1162</v>
      </c>
    </row>
    <row r="1677" spans="1:20">
      <c r="A1677" t="s">
        <v>1061</v>
      </c>
      <c r="B1677">
        <v>2023</v>
      </c>
      <c r="C1677" s="9">
        <v>44983</v>
      </c>
      <c r="D1677" t="s">
        <v>64</v>
      </c>
      <c r="E1677" t="s">
        <v>537</v>
      </c>
      <c r="F1677">
        <v>2</v>
      </c>
      <c r="G1677">
        <v>1</v>
      </c>
      <c r="H1677" t="s">
        <v>90</v>
      </c>
      <c r="I1677" t="s">
        <v>22</v>
      </c>
      <c r="J1677" s="10">
        <f>(C1677-VLOOKUP(H1677,Riders!$A$2:$E$7777,4,FALSE))/365</f>
        <v>25.972602739726028</v>
      </c>
      <c r="K1677">
        <v>1</v>
      </c>
      <c r="L1677">
        <v>1</v>
      </c>
      <c r="M1677">
        <v>10.016999999999999</v>
      </c>
      <c r="N1677" s="29">
        <f t="shared" si="26"/>
        <v>71.877807726864333</v>
      </c>
      <c r="O1677">
        <v>39.793999999999997</v>
      </c>
      <c r="P1677">
        <v>39.622999999999998</v>
      </c>
      <c r="Q1677">
        <v>41.790999999999997</v>
      </c>
      <c r="R1677">
        <v>1.0840000000000001</v>
      </c>
      <c r="S1677">
        <v>1</v>
      </c>
      <c r="T1677" t="s">
        <v>1162</v>
      </c>
    </row>
    <row r="1678" spans="1:20">
      <c r="A1678" t="s">
        <v>1061</v>
      </c>
      <c r="B1678">
        <v>2023</v>
      </c>
      <c r="C1678" s="9">
        <v>44983</v>
      </c>
      <c r="D1678" t="s">
        <v>64</v>
      </c>
      <c r="E1678" t="s">
        <v>537</v>
      </c>
      <c r="F1678">
        <v>2</v>
      </c>
      <c r="G1678">
        <v>1</v>
      </c>
      <c r="H1678" t="s">
        <v>99</v>
      </c>
      <c r="I1678" t="s">
        <v>100</v>
      </c>
      <c r="J1678" s="10">
        <f>(C1678-VLOOKUP(H1678,Riders!$A$2:$E$7777,4,FALSE))/365</f>
        <v>23.87945205479452</v>
      </c>
      <c r="K1678">
        <v>8</v>
      </c>
      <c r="L1678">
        <v>2</v>
      </c>
      <c r="M1678">
        <v>10.016999999999999</v>
      </c>
      <c r="N1678" s="29">
        <f t="shared" si="26"/>
        <v>71.877807726864333</v>
      </c>
      <c r="O1678">
        <v>33.157999999999902</v>
      </c>
      <c r="P1678">
        <v>32.941000000000003</v>
      </c>
      <c r="Q1678">
        <v>35.779000000000003</v>
      </c>
      <c r="R1678">
        <v>1.419</v>
      </c>
      <c r="S1678">
        <v>2</v>
      </c>
      <c r="T1678" t="s">
        <v>1162</v>
      </c>
    </row>
    <row r="1679" spans="1:20">
      <c r="A1679" t="s">
        <v>1061</v>
      </c>
      <c r="B1679">
        <v>2023</v>
      </c>
      <c r="C1679" s="9">
        <v>44983</v>
      </c>
      <c r="D1679" t="s">
        <v>64</v>
      </c>
      <c r="E1679" t="s">
        <v>537</v>
      </c>
      <c r="F1679">
        <v>2</v>
      </c>
      <c r="G1679">
        <v>2</v>
      </c>
      <c r="H1679" t="s">
        <v>182</v>
      </c>
      <c r="I1679" t="s">
        <v>476</v>
      </c>
      <c r="J1679" s="10">
        <f>(C1679-VLOOKUP(H1679,Riders!$A$2:$E$7777,4,FALSE))/365</f>
        <v>22.5013698630137</v>
      </c>
      <c r="K1679">
        <v>3</v>
      </c>
      <c r="L1679">
        <v>1</v>
      </c>
      <c r="M1679">
        <v>9.8119999999999994</v>
      </c>
      <c r="N1679" s="29">
        <f t="shared" si="26"/>
        <v>73.379535262943335</v>
      </c>
      <c r="O1679">
        <v>25.006</v>
      </c>
      <c r="P1679">
        <v>28.023</v>
      </c>
      <c r="Q1679">
        <v>35.585000000000001</v>
      </c>
      <c r="R1679">
        <v>3.7810000000000001</v>
      </c>
      <c r="S1679">
        <v>2</v>
      </c>
      <c r="T1679" t="s">
        <v>1162</v>
      </c>
    </row>
    <row r="1680" spans="1:20">
      <c r="A1680" t="s">
        <v>1061</v>
      </c>
      <c r="B1680">
        <v>2023</v>
      </c>
      <c r="C1680" s="9">
        <v>44983</v>
      </c>
      <c r="D1680" t="s">
        <v>64</v>
      </c>
      <c r="E1680" t="s">
        <v>537</v>
      </c>
      <c r="F1680">
        <v>2</v>
      </c>
      <c r="G1680">
        <v>2</v>
      </c>
      <c r="H1680" t="s">
        <v>194</v>
      </c>
      <c r="I1680" t="s">
        <v>50</v>
      </c>
      <c r="J1680" s="10">
        <f>(C1680-VLOOKUP(H1680,Riders!$A$2:$E$7777,4,FALSE))/365</f>
        <v>35.167123287671231</v>
      </c>
      <c r="K1680">
        <v>7</v>
      </c>
      <c r="L1680">
        <v>2</v>
      </c>
      <c r="M1680">
        <v>10.008999999999901</v>
      </c>
      <c r="N1680" s="29">
        <f t="shared" si="26"/>
        <v>71.935258267559902</v>
      </c>
      <c r="O1680">
        <v>29.971</v>
      </c>
      <c r="P1680">
        <v>29.7</v>
      </c>
      <c r="Q1680">
        <v>33.027999999999999</v>
      </c>
      <c r="R1680">
        <v>1.6639999999999999</v>
      </c>
      <c r="S1680">
        <v>1</v>
      </c>
      <c r="T1680" t="s">
        <v>1162</v>
      </c>
    </row>
    <row r="1681" spans="1:20">
      <c r="A1681" t="s">
        <v>1061</v>
      </c>
      <c r="B1681">
        <v>2023</v>
      </c>
      <c r="C1681" s="9">
        <v>44983</v>
      </c>
      <c r="D1681" t="s">
        <v>64</v>
      </c>
      <c r="E1681" t="s">
        <v>537</v>
      </c>
      <c r="F1681">
        <v>2</v>
      </c>
      <c r="G1681">
        <v>3</v>
      </c>
      <c r="H1681" t="s">
        <v>467</v>
      </c>
      <c r="I1681" t="s">
        <v>30</v>
      </c>
      <c r="J1681" s="10">
        <f>(C1681-VLOOKUP(H1681,Riders!$A$2:$E$7777,4,FALSE))/365</f>
        <v>23.602739726027398</v>
      </c>
      <c r="K1681">
        <v>2</v>
      </c>
      <c r="L1681">
        <v>1</v>
      </c>
      <c r="M1681">
        <v>9.8040000000000003</v>
      </c>
      <c r="N1681" s="29">
        <f t="shared" si="26"/>
        <v>73.439412484700114</v>
      </c>
      <c r="O1681">
        <v>27.055</v>
      </c>
      <c r="P1681">
        <v>29.438999999999901</v>
      </c>
      <c r="Q1681">
        <v>35.220999999999997</v>
      </c>
      <c r="R1681">
        <v>2.891</v>
      </c>
      <c r="S1681">
        <v>2</v>
      </c>
      <c r="T1681" t="s">
        <v>1162</v>
      </c>
    </row>
    <row r="1682" spans="1:20">
      <c r="A1682" t="s">
        <v>1061</v>
      </c>
      <c r="B1682">
        <v>2023</v>
      </c>
      <c r="C1682" s="9">
        <v>44983</v>
      </c>
      <c r="D1682" t="s">
        <v>64</v>
      </c>
      <c r="E1682" t="s">
        <v>537</v>
      </c>
      <c r="F1682">
        <v>2</v>
      </c>
      <c r="G1682">
        <v>3</v>
      </c>
      <c r="H1682" t="s">
        <v>21</v>
      </c>
      <c r="I1682" t="s">
        <v>22</v>
      </c>
      <c r="J1682" s="10">
        <f>(C1682-VLOOKUP(H1682,Riders!$A$2:$E$7777,4,FALSE))/365</f>
        <v>29.969863013698632</v>
      </c>
      <c r="K1682">
        <v>5</v>
      </c>
      <c r="L1682">
        <v>2</v>
      </c>
      <c r="M1682">
        <v>13.823</v>
      </c>
      <c r="N1682" s="29">
        <f t="shared" si="26"/>
        <v>52.087101208131372</v>
      </c>
      <c r="O1682">
        <v>34.984999999999999</v>
      </c>
      <c r="P1682">
        <v>34.816000000000003</v>
      </c>
      <c r="Q1682">
        <v>36.764000000000003</v>
      </c>
      <c r="R1682">
        <v>0.97399999999999998</v>
      </c>
      <c r="S1682">
        <v>1</v>
      </c>
      <c r="T1682" t="s">
        <v>1162</v>
      </c>
    </row>
    <row r="1683" spans="1:20">
      <c r="A1683" t="s">
        <v>1061</v>
      </c>
      <c r="B1683">
        <v>2023</v>
      </c>
      <c r="C1683" s="9">
        <v>44983</v>
      </c>
      <c r="D1683" t="s">
        <v>64</v>
      </c>
      <c r="E1683" t="s">
        <v>537</v>
      </c>
      <c r="F1683">
        <v>2</v>
      </c>
      <c r="G1683">
        <v>4</v>
      </c>
      <c r="H1683" t="s">
        <v>103</v>
      </c>
      <c r="I1683" t="s">
        <v>37</v>
      </c>
      <c r="J1683" s="10">
        <f>(C1683-VLOOKUP(H1683,Riders!$A$2:$E$7777,4,FALSE))/365</f>
        <v>24.158904109589042</v>
      </c>
      <c r="K1683">
        <v>4</v>
      </c>
      <c r="L1683">
        <v>1</v>
      </c>
      <c r="M1683">
        <v>10.183999999999999</v>
      </c>
      <c r="N1683" s="29">
        <f t="shared" si="26"/>
        <v>70.699135899450127</v>
      </c>
      <c r="O1683">
        <v>22.637</v>
      </c>
      <c r="P1683">
        <v>24.257999999999999</v>
      </c>
      <c r="Q1683">
        <v>28.704000000000001</v>
      </c>
      <c r="R1683">
        <v>2.2229999999999999</v>
      </c>
      <c r="S1683">
        <v>2</v>
      </c>
      <c r="T1683" t="s">
        <v>1162</v>
      </c>
    </row>
    <row r="1684" spans="1:20">
      <c r="A1684" t="s">
        <v>1061</v>
      </c>
      <c r="B1684">
        <v>2023</v>
      </c>
      <c r="C1684" s="9">
        <v>44983</v>
      </c>
      <c r="D1684" t="s">
        <v>64</v>
      </c>
      <c r="E1684" t="s">
        <v>537</v>
      </c>
      <c r="F1684">
        <v>2</v>
      </c>
      <c r="G1684">
        <v>4</v>
      </c>
      <c r="H1684" t="s">
        <v>97</v>
      </c>
      <c r="I1684" t="s">
        <v>26</v>
      </c>
      <c r="J1684" s="10">
        <f>(C1684-VLOOKUP(H1684,Riders!$A$2:$E$7777,4,FALSE))/365</f>
        <v>25.876712328767123</v>
      </c>
      <c r="K1684">
        <v>6</v>
      </c>
      <c r="L1684">
        <v>2</v>
      </c>
      <c r="M1684">
        <v>10.238</v>
      </c>
      <c r="N1684" s="29">
        <f t="shared" si="26"/>
        <v>70.326235592889233</v>
      </c>
      <c r="O1684">
        <v>31.271000000000001</v>
      </c>
      <c r="P1684">
        <v>30.977</v>
      </c>
      <c r="Q1684">
        <v>33.215000000000003</v>
      </c>
      <c r="R1684">
        <v>1.119</v>
      </c>
      <c r="S1684">
        <v>1</v>
      </c>
      <c r="T1684" t="s">
        <v>1162</v>
      </c>
    </row>
    <row r="1685" spans="1:20">
      <c r="A1685" t="s">
        <v>1061</v>
      </c>
      <c r="B1685">
        <v>2023</v>
      </c>
      <c r="C1685" s="9">
        <v>44983</v>
      </c>
      <c r="D1685" t="s">
        <v>64</v>
      </c>
      <c r="E1685" t="s">
        <v>537</v>
      </c>
      <c r="F1685">
        <v>3</v>
      </c>
      <c r="G1685">
        <v>2</v>
      </c>
      <c r="H1685" t="s">
        <v>182</v>
      </c>
      <c r="I1685" t="s">
        <v>476</v>
      </c>
      <c r="J1685" s="10">
        <f>(C1685-VLOOKUP(H1685,Riders!$A$2:$E$7777,4,FALSE))/365</f>
        <v>22.5013698630137</v>
      </c>
      <c r="K1685">
        <v>3</v>
      </c>
      <c r="L1685">
        <v>1</v>
      </c>
      <c r="M1685">
        <v>9.8450000000000006</v>
      </c>
      <c r="N1685" s="29">
        <f t="shared" si="26"/>
        <v>73.133570340274247</v>
      </c>
      <c r="O1685">
        <v>28.023</v>
      </c>
      <c r="P1685">
        <v>29.931999999999999</v>
      </c>
      <c r="Q1685">
        <v>36.866</v>
      </c>
      <c r="R1685">
        <v>3.4670000000000001</v>
      </c>
      <c r="S1685">
        <v>2</v>
      </c>
      <c r="T1685" t="s">
        <v>1162</v>
      </c>
    </row>
    <row r="1686" spans="1:20">
      <c r="A1686" t="s">
        <v>1061</v>
      </c>
      <c r="B1686">
        <v>2023</v>
      </c>
      <c r="C1686" s="9">
        <v>44983</v>
      </c>
      <c r="D1686" t="s">
        <v>64</v>
      </c>
      <c r="E1686" t="s">
        <v>537</v>
      </c>
      <c r="F1686">
        <v>3</v>
      </c>
      <c r="G1686">
        <v>2</v>
      </c>
      <c r="H1686" t="s">
        <v>194</v>
      </c>
      <c r="I1686" t="s">
        <v>50</v>
      </c>
      <c r="J1686" s="10">
        <f>(C1686-VLOOKUP(H1686,Riders!$A$2:$E$7777,4,FALSE))/365</f>
        <v>35.167123287671231</v>
      </c>
      <c r="K1686">
        <v>7</v>
      </c>
      <c r="L1686">
        <v>2</v>
      </c>
      <c r="M1686">
        <v>10.352</v>
      </c>
      <c r="N1686" s="29">
        <f t="shared" ref="N1686:N1749" si="27">IF(OR(M1686="REL",M1686="",M1686="DNS",M1686="DSQ"),"",3.6*200/M1686)</f>
        <v>69.551777434312214</v>
      </c>
      <c r="O1686">
        <v>29.7</v>
      </c>
      <c r="P1686">
        <v>29.498999999999999</v>
      </c>
      <c r="Q1686">
        <v>32.779000000000003</v>
      </c>
      <c r="R1686">
        <v>1.64</v>
      </c>
      <c r="S1686">
        <v>1</v>
      </c>
      <c r="T1686" t="s">
        <v>1162</v>
      </c>
    </row>
    <row r="1687" spans="1:20">
      <c r="A1687" t="s">
        <v>1061</v>
      </c>
      <c r="B1687">
        <v>2023</v>
      </c>
      <c r="C1687" s="9">
        <v>44983</v>
      </c>
      <c r="D1687" t="s">
        <v>64</v>
      </c>
      <c r="E1687" t="s">
        <v>537</v>
      </c>
      <c r="F1687">
        <v>3</v>
      </c>
      <c r="G1687">
        <v>4</v>
      </c>
      <c r="H1687" t="s">
        <v>103</v>
      </c>
      <c r="I1687" t="s">
        <v>37</v>
      </c>
      <c r="J1687" s="10">
        <f>(C1687-VLOOKUP(H1687,Riders!$A$2:$E$7777,4,FALSE))/365</f>
        <v>24.158904109589042</v>
      </c>
      <c r="K1687">
        <v>4</v>
      </c>
      <c r="L1687">
        <v>1</v>
      </c>
      <c r="M1687">
        <v>10.11</v>
      </c>
      <c r="N1687" s="29">
        <f t="shared" si="27"/>
        <v>71.2166172106825</v>
      </c>
      <c r="O1687">
        <v>24.257999999999999</v>
      </c>
      <c r="P1687">
        <v>25.54</v>
      </c>
      <c r="Q1687">
        <v>29.774000000000001</v>
      </c>
      <c r="R1687">
        <v>2.117</v>
      </c>
      <c r="S1687">
        <v>2</v>
      </c>
      <c r="T1687" t="s">
        <v>1162</v>
      </c>
    </row>
    <row r="1688" spans="1:20">
      <c r="A1688" t="s">
        <v>1061</v>
      </c>
      <c r="B1688">
        <v>2023</v>
      </c>
      <c r="C1688" s="9">
        <v>44983</v>
      </c>
      <c r="D1688" t="s">
        <v>64</v>
      </c>
      <c r="E1688" t="s">
        <v>537</v>
      </c>
      <c r="F1688">
        <v>3</v>
      </c>
      <c r="G1688">
        <v>4</v>
      </c>
      <c r="H1688" t="s">
        <v>97</v>
      </c>
      <c r="I1688" t="s">
        <v>26</v>
      </c>
      <c r="J1688" s="10">
        <f>(C1688-VLOOKUP(H1688,Riders!$A$2:$E$7777,4,FALSE))/365</f>
        <v>25.876712328767123</v>
      </c>
      <c r="K1688">
        <v>6</v>
      </c>
      <c r="L1688">
        <v>2</v>
      </c>
      <c r="M1688">
        <v>10.11</v>
      </c>
      <c r="N1688" s="29">
        <f t="shared" si="27"/>
        <v>71.2166172106825</v>
      </c>
      <c r="O1688">
        <v>30.977</v>
      </c>
      <c r="P1688">
        <v>30.724999999999898</v>
      </c>
      <c r="Q1688">
        <v>32.942999999999998</v>
      </c>
      <c r="R1688">
        <v>1.109</v>
      </c>
      <c r="S1688">
        <v>1</v>
      </c>
      <c r="T1688" t="s">
        <v>1162</v>
      </c>
    </row>
    <row r="1689" spans="1:20">
      <c r="A1689" t="s">
        <v>1061</v>
      </c>
      <c r="B1689">
        <v>2023</v>
      </c>
      <c r="C1689" s="9">
        <v>44983</v>
      </c>
      <c r="D1689" t="s">
        <v>64</v>
      </c>
      <c r="E1689" t="s">
        <v>538</v>
      </c>
      <c r="F1689">
        <v>1</v>
      </c>
      <c r="G1689">
        <v>1</v>
      </c>
      <c r="H1689" t="s">
        <v>90</v>
      </c>
      <c r="I1689" t="s">
        <v>22</v>
      </c>
      <c r="J1689" s="10">
        <f>(C1689-VLOOKUP(H1689,Riders!$A$2:$E$7777,4,FALSE))/365</f>
        <v>25.972602739726028</v>
      </c>
      <c r="K1689">
        <v>1</v>
      </c>
      <c r="L1689">
        <v>1</v>
      </c>
      <c r="M1689">
        <v>10.098000000000001</v>
      </c>
      <c r="N1689" s="29">
        <f t="shared" si="27"/>
        <v>71.301247771836003</v>
      </c>
      <c r="O1689">
        <v>39.622999999999998</v>
      </c>
      <c r="P1689">
        <v>39.637</v>
      </c>
      <c r="Q1689">
        <v>41.807000000000002</v>
      </c>
      <c r="R1689">
        <v>1.085</v>
      </c>
      <c r="S1689">
        <v>1</v>
      </c>
      <c r="T1689" t="s">
        <v>1162</v>
      </c>
    </row>
    <row r="1690" spans="1:20">
      <c r="A1690" t="s">
        <v>1061</v>
      </c>
      <c r="B1690">
        <v>2023</v>
      </c>
      <c r="C1690" s="9">
        <v>44983</v>
      </c>
      <c r="D1690" t="s">
        <v>64</v>
      </c>
      <c r="E1690" t="s">
        <v>538</v>
      </c>
      <c r="F1690">
        <v>1</v>
      </c>
      <c r="G1690">
        <v>1</v>
      </c>
      <c r="H1690" t="s">
        <v>103</v>
      </c>
      <c r="I1690" t="s">
        <v>37</v>
      </c>
      <c r="J1690" s="10">
        <f>(C1690-VLOOKUP(H1690,Riders!$A$2:$E$7777,4,FALSE))/365</f>
        <v>24.158904109589042</v>
      </c>
      <c r="K1690">
        <v>4</v>
      </c>
      <c r="L1690">
        <v>2</v>
      </c>
      <c r="M1690">
        <v>11.193</v>
      </c>
      <c r="N1690" s="29">
        <f t="shared" si="27"/>
        <v>64.325917984454577</v>
      </c>
      <c r="O1690">
        <v>25.54</v>
      </c>
      <c r="P1690">
        <v>25.513000000000002</v>
      </c>
      <c r="Q1690">
        <v>29.713000000000001</v>
      </c>
      <c r="R1690">
        <v>2.1</v>
      </c>
      <c r="S1690">
        <v>2</v>
      </c>
      <c r="T1690" t="s">
        <v>1162</v>
      </c>
    </row>
    <row r="1691" spans="1:20">
      <c r="A1691" t="s">
        <v>1061</v>
      </c>
      <c r="B1691">
        <v>2023</v>
      </c>
      <c r="C1691" s="9">
        <v>44983</v>
      </c>
      <c r="D1691" t="s">
        <v>64</v>
      </c>
      <c r="E1691" t="s">
        <v>538</v>
      </c>
      <c r="F1691">
        <v>1</v>
      </c>
      <c r="G1691">
        <v>2</v>
      </c>
      <c r="H1691" t="s">
        <v>467</v>
      </c>
      <c r="I1691" t="s">
        <v>30</v>
      </c>
      <c r="J1691" s="10">
        <f>(C1691-VLOOKUP(H1691,Riders!$A$2:$E$7777,4,FALSE))/365</f>
        <v>23.602739726027398</v>
      </c>
      <c r="K1691">
        <v>2</v>
      </c>
      <c r="L1691">
        <v>1</v>
      </c>
      <c r="M1691">
        <v>9.8640000000000008</v>
      </c>
      <c r="N1691" s="29">
        <f t="shared" si="27"/>
        <v>72.992700729926995</v>
      </c>
      <c r="O1691">
        <v>29.438999999999901</v>
      </c>
      <c r="P1691">
        <v>30.893999999999998</v>
      </c>
      <c r="Q1691">
        <v>36.362000000000002</v>
      </c>
      <c r="R1691">
        <v>2.734</v>
      </c>
      <c r="S1691">
        <v>2</v>
      </c>
      <c r="T1691" t="s">
        <v>1162</v>
      </c>
    </row>
    <row r="1692" spans="1:20">
      <c r="A1692" t="s">
        <v>1061</v>
      </c>
      <c r="B1692">
        <v>2023</v>
      </c>
      <c r="C1692" s="9">
        <v>44983</v>
      </c>
      <c r="D1692" t="s">
        <v>64</v>
      </c>
      <c r="E1692" t="s">
        <v>538</v>
      </c>
      <c r="F1692">
        <v>1</v>
      </c>
      <c r="G1692">
        <v>2</v>
      </c>
      <c r="H1692" t="s">
        <v>182</v>
      </c>
      <c r="I1692" t="s">
        <v>476</v>
      </c>
      <c r="J1692" s="10">
        <f>(C1692-VLOOKUP(H1692,Riders!$A$2:$E$7777,4,FALSE))/365</f>
        <v>22.5013698630137</v>
      </c>
      <c r="K1692">
        <v>3</v>
      </c>
      <c r="L1692">
        <v>2</v>
      </c>
      <c r="M1692">
        <v>9.8819999999999997</v>
      </c>
      <c r="N1692" s="29">
        <f t="shared" si="27"/>
        <v>72.859744990892537</v>
      </c>
      <c r="O1692">
        <v>29.931999999999999</v>
      </c>
      <c r="P1692">
        <v>28.841000000000001</v>
      </c>
      <c r="Q1692">
        <v>35.225000000000001</v>
      </c>
      <c r="R1692">
        <v>3.1920000000000002</v>
      </c>
      <c r="S1692">
        <v>1</v>
      </c>
      <c r="T1692" t="s">
        <v>1162</v>
      </c>
    </row>
    <row r="1693" spans="1:20">
      <c r="A1693" t="s">
        <v>1061</v>
      </c>
      <c r="B1693">
        <v>2023</v>
      </c>
      <c r="C1693" s="9">
        <v>44983</v>
      </c>
      <c r="D1693" t="s">
        <v>64</v>
      </c>
      <c r="E1693" t="s">
        <v>538</v>
      </c>
      <c r="F1693">
        <v>2</v>
      </c>
      <c r="G1693">
        <v>1</v>
      </c>
      <c r="H1693" t="s">
        <v>90</v>
      </c>
      <c r="I1693" t="s">
        <v>22</v>
      </c>
      <c r="J1693" s="10">
        <f>(C1693-VLOOKUP(H1693,Riders!$A$2:$E$7777,4,FALSE))/365</f>
        <v>25.972602739726028</v>
      </c>
      <c r="K1693">
        <v>1</v>
      </c>
      <c r="L1693">
        <v>1</v>
      </c>
      <c r="M1693">
        <v>10.109</v>
      </c>
      <c r="N1693" s="29">
        <f t="shared" si="27"/>
        <v>71.223662083292112</v>
      </c>
      <c r="O1693">
        <v>39.637</v>
      </c>
      <c r="P1693">
        <v>39.651000000000003</v>
      </c>
      <c r="Q1693">
        <v>41.823</v>
      </c>
      <c r="R1693">
        <v>1.0860000000000001</v>
      </c>
      <c r="S1693">
        <v>1</v>
      </c>
      <c r="T1693" t="s">
        <v>1162</v>
      </c>
    </row>
    <row r="1694" spans="1:20">
      <c r="A1694" t="s">
        <v>1061</v>
      </c>
      <c r="B1694">
        <v>2023</v>
      </c>
      <c r="C1694" s="9">
        <v>44983</v>
      </c>
      <c r="D1694" t="s">
        <v>64</v>
      </c>
      <c r="E1694" t="s">
        <v>538</v>
      </c>
      <c r="F1694">
        <v>2</v>
      </c>
      <c r="G1694">
        <v>1</v>
      </c>
      <c r="H1694" t="s">
        <v>103</v>
      </c>
      <c r="I1694" t="s">
        <v>37</v>
      </c>
      <c r="J1694" s="10">
        <f>(C1694-VLOOKUP(H1694,Riders!$A$2:$E$7777,4,FALSE))/365</f>
        <v>24.158904109589042</v>
      </c>
      <c r="K1694">
        <v>4</v>
      </c>
      <c r="L1694">
        <v>2</v>
      </c>
      <c r="M1694">
        <v>11.622</v>
      </c>
      <c r="N1694" s="29">
        <f t="shared" si="27"/>
        <v>61.951471347444503</v>
      </c>
      <c r="O1694">
        <v>25.513000000000002</v>
      </c>
      <c r="P1694">
        <v>25.486999999999998</v>
      </c>
      <c r="Q1694">
        <v>29.655000000000001</v>
      </c>
      <c r="R1694">
        <v>2.0840000000000001</v>
      </c>
      <c r="S1694">
        <v>2</v>
      </c>
      <c r="T1694" t="s">
        <v>1162</v>
      </c>
    </row>
    <row r="1695" spans="1:20">
      <c r="A1695" t="s">
        <v>1061</v>
      </c>
      <c r="B1695">
        <v>2023</v>
      </c>
      <c r="C1695" s="9">
        <v>44983</v>
      </c>
      <c r="D1695" t="s">
        <v>64</v>
      </c>
      <c r="E1695" t="s">
        <v>538</v>
      </c>
      <c r="F1695">
        <v>2</v>
      </c>
      <c r="G1695">
        <v>2</v>
      </c>
      <c r="H1695" t="s">
        <v>467</v>
      </c>
      <c r="I1695" t="s">
        <v>30</v>
      </c>
      <c r="J1695" s="10">
        <f>(C1695-VLOOKUP(H1695,Riders!$A$2:$E$7777,4,FALSE))/365</f>
        <v>23.602739726027398</v>
      </c>
      <c r="K1695">
        <v>2</v>
      </c>
      <c r="L1695">
        <v>1</v>
      </c>
      <c r="M1695">
        <v>9.8949999999999996</v>
      </c>
      <c r="N1695" s="29">
        <f t="shared" si="27"/>
        <v>72.764022233451243</v>
      </c>
      <c r="O1695">
        <v>30.893999999999998</v>
      </c>
      <c r="P1695">
        <v>31.931000000000001</v>
      </c>
      <c r="Q1695">
        <v>37.151000000000003</v>
      </c>
      <c r="R1695">
        <v>2.61</v>
      </c>
      <c r="S1695">
        <v>1</v>
      </c>
      <c r="T1695" t="s">
        <v>1162</v>
      </c>
    </row>
    <row r="1696" spans="1:20">
      <c r="A1696" t="s">
        <v>1061</v>
      </c>
      <c r="B1696">
        <v>2023</v>
      </c>
      <c r="C1696" s="9">
        <v>44983</v>
      </c>
      <c r="D1696" t="s">
        <v>64</v>
      </c>
      <c r="E1696" t="s">
        <v>538</v>
      </c>
      <c r="F1696">
        <v>2</v>
      </c>
      <c r="G1696">
        <v>2</v>
      </c>
      <c r="H1696" t="s">
        <v>182</v>
      </c>
      <c r="I1696" t="s">
        <v>476</v>
      </c>
      <c r="J1696" s="10">
        <f>(C1696-VLOOKUP(H1696,Riders!$A$2:$E$7777,4,FALSE))/365</f>
        <v>22.5013698630137</v>
      </c>
      <c r="K1696">
        <v>3</v>
      </c>
      <c r="L1696">
        <v>2</v>
      </c>
      <c r="M1696">
        <v>16.259999999999899</v>
      </c>
      <c r="N1696" s="29">
        <f t="shared" si="27"/>
        <v>44.280442804428318</v>
      </c>
      <c r="O1696">
        <v>28.841000000000001</v>
      </c>
      <c r="P1696">
        <v>28.163999999999898</v>
      </c>
      <c r="Q1696">
        <v>34.15</v>
      </c>
      <c r="R1696">
        <v>2.9929999999999999</v>
      </c>
      <c r="S1696">
        <v>2</v>
      </c>
      <c r="T1696" t="s">
        <v>1162</v>
      </c>
    </row>
    <row r="1697" spans="1:20">
      <c r="A1697" t="s">
        <v>1061</v>
      </c>
      <c r="B1697">
        <v>2023</v>
      </c>
      <c r="C1697" s="9">
        <v>44983</v>
      </c>
      <c r="D1697" t="s">
        <v>64</v>
      </c>
      <c r="E1697" t="s">
        <v>62</v>
      </c>
      <c r="F1697">
        <v>1</v>
      </c>
      <c r="G1697" t="s">
        <v>539</v>
      </c>
      <c r="H1697" t="s">
        <v>90</v>
      </c>
      <c r="I1697" t="s">
        <v>22</v>
      </c>
      <c r="J1697" s="10">
        <f>(C1697-VLOOKUP(H1697,Riders!$A$2:$E$7777,4,FALSE))/365</f>
        <v>25.972602739726028</v>
      </c>
      <c r="K1697">
        <v>1</v>
      </c>
      <c r="L1697">
        <v>1</v>
      </c>
      <c r="M1697">
        <v>10.006</v>
      </c>
      <c r="N1697" s="29">
        <f t="shared" si="27"/>
        <v>71.956825904457318</v>
      </c>
      <c r="O1697">
        <v>39.651000000000003</v>
      </c>
      <c r="P1697">
        <v>39.741999999999997</v>
      </c>
      <c r="Q1697">
        <v>41.905999999999999</v>
      </c>
      <c r="R1697">
        <v>1.0820000000000001</v>
      </c>
      <c r="S1697">
        <v>1</v>
      </c>
      <c r="T1697" t="s">
        <v>1162</v>
      </c>
    </row>
    <row r="1698" spans="1:20">
      <c r="A1698" t="s">
        <v>1061</v>
      </c>
      <c r="B1698">
        <v>2023</v>
      </c>
      <c r="C1698" s="9">
        <v>44983</v>
      </c>
      <c r="D1698" t="s">
        <v>64</v>
      </c>
      <c r="E1698" t="s">
        <v>62</v>
      </c>
      <c r="F1698">
        <v>1</v>
      </c>
      <c r="G1698" t="s">
        <v>539</v>
      </c>
      <c r="H1698" t="s">
        <v>467</v>
      </c>
      <c r="I1698" t="s">
        <v>30</v>
      </c>
      <c r="J1698" s="10">
        <f>(C1698-VLOOKUP(H1698,Riders!$A$2:$E$7777,4,FALSE))/365</f>
        <v>23.602739726027398</v>
      </c>
      <c r="K1698">
        <v>2</v>
      </c>
      <c r="L1698">
        <v>2</v>
      </c>
      <c r="M1698">
        <v>10.023999999999999</v>
      </c>
      <c r="N1698" s="29">
        <f t="shared" si="27"/>
        <v>71.827613727055081</v>
      </c>
      <c r="O1698">
        <v>31.931000000000001</v>
      </c>
      <c r="P1698">
        <v>31.657</v>
      </c>
      <c r="Q1698">
        <v>36.673000000000002</v>
      </c>
      <c r="R1698">
        <v>2.508</v>
      </c>
      <c r="S1698">
        <v>2</v>
      </c>
      <c r="T1698" t="s">
        <v>1162</v>
      </c>
    </row>
    <row r="1699" spans="1:20">
      <c r="A1699" t="s">
        <v>1061</v>
      </c>
      <c r="B1699">
        <v>2023</v>
      </c>
      <c r="C1699" s="9">
        <v>44983</v>
      </c>
      <c r="D1699" t="s">
        <v>64</v>
      </c>
      <c r="E1699" t="s">
        <v>62</v>
      </c>
      <c r="F1699">
        <v>1</v>
      </c>
      <c r="G1699" t="s">
        <v>540</v>
      </c>
      <c r="H1699" t="s">
        <v>182</v>
      </c>
      <c r="I1699" t="s">
        <v>476</v>
      </c>
      <c r="J1699" s="10">
        <f>(C1699-VLOOKUP(H1699,Riders!$A$2:$E$7777,4,FALSE))/365</f>
        <v>22.5013698630137</v>
      </c>
      <c r="K1699">
        <v>3</v>
      </c>
      <c r="L1699">
        <v>1</v>
      </c>
      <c r="M1699">
        <v>10.262</v>
      </c>
      <c r="N1699" s="29">
        <f t="shared" si="27"/>
        <v>70.161761839797308</v>
      </c>
      <c r="O1699">
        <v>28.163999999999898</v>
      </c>
      <c r="P1699">
        <v>29.081</v>
      </c>
      <c r="Q1699">
        <v>34.780999999999999</v>
      </c>
      <c r="R1699">
        <v>2.85</v>
      </c>
      <c r="S1699">
        <v>1</v>
      </c>
      <c r="T1699" t="s">
        <v>1162</v>
      </c>
    </row>
    <row r="1700" spans="1:20">
      <c r="A1700" t="s">
        <v>1061</v>
      </c>
      <c r="B1700">
        <v>2023</v>
      </c>
      <c r="C1700" s="9">
        <v>44983</v>
      </c>
      <c r="D1700" t="s">
        <v>64</v>
      </c>
      <c r="E1700" t="s">
        <v>62</v>
      </c>
      <c r="F1700">
        <v>1</v>
      </c>
      <c r="G1700" t="s">
        <v>540</v>
      </c>
      <c r="H1700" t="s">
        <v>103</v>
      </c>
      <c r="I1700" t="s">
        <v>37</v>
      </c>
      <c r="J1700" s="10">
        <f>(C1700-VLOOKUP(H1700,Riders!$A$2:$E$7777,4,FALSE))/365</f>
        <v>24.158904109589042</v>
      </c>
      <c r="K1700">
        <v>4</v>
      </c>
      <c r="L1700">
        <v>2</v>
      </c>
      <c r="M1700">
        <v>10.727</v>
      </c>
      <c r="N1700" s="29">
        <f t="shared" si="27"/>
        <v>67.120350517386029</v>
      </c>
      <c r="O1700">
        <v>25.486999999999998</v>
      </c>
      <c r="P1700">
        <v>25.273</v>
      </c>
      <c r="Q1700">
        <v>29.349</v>
      </c>
      <c r="R1700">
        <v>2.0379999999999998</v>
      </c>
      <c r="S1700">
        <v>2</v>
      </c>
      <c r="T1700" t="s">
        <v>1162</v>
      </c>
    </row>
    <row r="1701" spans="1:20">
      <c r="A1701" t="s">
        <v>1061</v>
      </c>
      <c r="B1701">
        <v>2023</v>
      </c>
      <c r="C1701" s="9">
        <v>44983</v>
      </c>
      <c r="D1701" t="s">
        <v>64</v>
      </c>
      <c r="E1701" t="s">
        <v>62</v>
      </c>
      <c r="F1701">
        <v>2</v>
      </c>
      <c r="G1701" t="s">
        <v>539</v>
      </c>
      <c r="H1701" t="s">
        <v>90</v>
      </c>
      <c r="I1701" t="s">
        <v>22</v>
      </c>
      <c r="J1701" s="10">
        <f>(C1701-VLOOKUP(H1701,Riders!$A$2:$E$7777,4,FALSE))/365</f>
        <v>25.972602739726028</v>
      </c>
      <c r="K1701">
        <v>1</v>
      </c>
      <c r="L1701">
        <v>1</v>
      </c>
      <c r="M1701">
        <v>9.5630000000000006</v>
      </c>
      <c r="N1701" s="29">
        <f t="shared" si="27"/>
        <v>75.290180905573564</v>
      </c>
      <c r="O1701">
        <v>39.741999999999997</v>
      </c>
      <c r="P1701">
        <v>39.825000000000003</v>
      </c>
      <c r="Q1701">
        <v>41.981000000000002</v>
      </c>
      <c r="R1701">
        <v>1.0780000000000001</v>
      </c>
      <c r="S1701">
        <v>1</v>
      </c>
      <c r="T1701" t="s">
        <v>1162</v>
      </c>
    </row>
    <row r="1702" spans="1:20">
      <c r="A1702" t="s">
        <v>1061</v>
      </c>
      <c r="B1702">
        <v>2023</v>
      </c>
      <c r="C1702" s="9">
        <v>44983</v>
      </c>
      <c r="D1702" t="s">
        <v>64</v>
      </c>
      <c r="E1702" t="s">
        <v>62</v>
      </c>
      <c r="F1702">
        <v>2</v>
      </c>
      <c r="G1702" t="s">
        <v>539</v>
      </c>
      <c r="H1702" t="s">
        <v>467</v>
      </c>
      <c r="I1702" t="s">
        <v>30</v>
      </c>
      <c r="J1702" s="10">
        <f>(C1702-VLOOKUP(H1702,Riders!$A$2:$E$7777,4,FALSE))/365</f>
        <v>23.602739726027398</v>
      </c>
      <c r="K1702">
        <v>2</v>
      </c>
      <c r="L1702">
        <v>2</v>
      </c>
      <c r="M1702">
        <v>9.6530000000000005</v>
      </c>
      <c r="N1702" s="29">
        <f t="shared" si="27"/>
        <v>74.588210918885324</v>
      </c>
      <c r="O1702">
        <v>31.657</v>
      </c>
      <c r="P1702">
        <v>31.425999999999998</v>
      </c>
      <c r="Q1702">
        <v>36.270000000000003</v>
      </c>
      <c r="R1702">
        <v>2.4220000000000002</v>
      </c>
      <c r="S1702">
        <v>2</v>
      </c>
      <c r="T1702" t="s">
        <v>1162</v>
      </c>
    </row>
    <row r="1703" spans="1:20">
      <c r="A1703" t="s">
        <v>1061</v>
      </c>
      <c r="B1703">
        <v>2023</v>
      </c>
      <c r="C1703" s="9">
        <v>44983</v>
      </c>
      <c r="D1703" t="s">
        <v>64</v>
      </c>
      <c r="E1703" t="s">
        <v>62</v>
      </c>
      <c r="F1703">
        <v>2</v>
      </c>
      <c r="G1703" t="s">
        <v>540</v>
      </c>
      <c r="H1703" t="s">
        <v>182</v>
      </c>
      <c r="I1703" t="s">
        <v>476</v>
      </c>
      <c r="J1703" s="10">
        <f>(C1703-VLOOKUP(H1703,Riders!$A$2:$E$7777,4,FALSE))/365</f>
        <v>22.5013698630137</v>
      </c>
      <c r="K1703">
        <v>3</v>
      </c>
      <c r="L1703">
        <v>1</v>
      </c>
      <c r="M1703">
        <v>9.875</v>
      </c>
      <c r="N1703" s="29">
        <f t="shared" si="27"/>
        <v>72.911392405063296</v>
      </c>
      <c r="O1703">
        <v>29.081</v>
      </c>
      <c r="P1703">
        <v>29.808</v>
      </c>
      <c r="Q1703">
        <v>35.277999999999999</v>
      </c>
      <c r="R1703">
        <v>2.7349999999999999</v>
      </c>
      <c r="S1703">
        <v>1</v>
      </c>
      <c r="T1703" t="s">
        <v>1162</v>
      </c>
    </row>
    <row r="1704" spans="1:20">
      <c r="A1704" t="s">
        <v>1061</v>
      </c>
      <c r="B1704">
        <v>2023</v>
      </c>
      <c r="C1704" s="9">
        <v>44983</v>
      </c>
      <c r="D1704" t="s">
        <v>64</v>
      </c>
      <c r="E1704" t="s">
        <v>62</v>
      </c>
      <c r="F1704">
        <v>2</v>
      </c>
      <c r="G1704" t="s">
        <v>540</v>
      </c>
      <c r="H1704" t="s">
        <v>103</v>
      </c>
      <c r="I1704" t="s">
        <v>37</v>
      </c>
      <c r="J1704" s="10">
        <f>(C1704-VLOOKUP(H1704,Riders!$A$2:$E$7777,4,FALSE))/365</f>
        <v>24.158904109589042</v>
      </c>
      <c r="K1704">
        <v>4</v>
      </c>
      <c r="L1704">
        <v>2</v>
      </c>
      <c r="M1704">
        <v>9.9649999999999999</v>
      </c>
      <c r="N1704" s="29">
        <f t="shared" si="27"/>
        <v>72.252885097842452</v>
      </c>
      <c r="O1704">
        <v>25.273</v>
      </c>
      <c r="P1704">
        <v>25.099</v>
      </c>
      <c r="Q1704">
        <v>29.094999999999999</v>
      </c>
      <c r="R1704">
        <v>1.998</v>
      </c>
      <c r="S1704">
        <v>2</v>
      </c>
      <c r="T1704" t="s">
        <v>1162</v>
      </c>
    </row>
    <row r="1705" spans="1:20">
      <c r="A1705" t="s">
        <v>1116</v>
      </c>
      <c r="B1705">
        <v>2023</v>
      </c>
      <c r="C1705" s="9">
        <v>45002</v>
      </c>
      <c r="D1705" t="s">
        <v>64</v>
      </c>
      <c r="E1705" t="s">
        <v>533</v>
      </c>
      <c r="F1705">
        <v>1</v>
      </c>
      <c r="G1705">
        <v>1</v>
      </c>
      <c r="H1705" t="s">
        <v>467</v>
      </c>
      <c r="I1705" t="s">
        <v>30</v>
      </c>
      <c r="J1705" s="10">
        <f>(C1705-VLOOKUP(H1705,Riders!$A$2:$E$7777,4,FALSE))/365</f>
        <v>23.654794520547945</v>
      </c>
      <c r="K1705">
        <v>3</v>
      </c>
      <c r="L1705">
        <v>1</v>
      </c>
      <c r="M1705">
        <v>10.775</v>
      </c>
      <c r="N1705" s="29">
        <f t="shared" si="27"/>
        <v>66.821345707656604</v>
      </c>
      <c r="O1705">
        <v>31.425999999999998</v>
      </c>
      <c r="P1705">
        <v>31.646999999999998</v>
      </c>
      <c r="Q1705">
        <v>36.418999999999997</v>
      </c>
      <c r="R1705">
        <v>2.3860000000000001</v>
      </c>
      <c r="S1705">
        <v>1</v>
      </c>
      <c r="T1705" t="s">
        <v>1162</v>
      </c>
    </row>
    <row r="1706" spans="1:20">
      <c r="A1706" t="s">
        <v>18</v>
      </c>
      <c r="B1706">
        <v>2022</v>
      </c>
      <c r="C1706" s="9">
        <v>44849</v>
      </c>
      <c r="D1706" t="s">
        <v>19</v>
      </c>
      <c r="E1706" t="s">
        <v>533</v>
      </c>
      <c r="F1706">
        <v>1</v>
      </c>
      <c r="G1706">
        <v>4</v>
      </c>
      <c r="H1706" t="s">
        <v>97</v>
      </c>
      <c r="I1706" t="s">
        <v>26</v>
      </c>
      <c r="J1706" s="10">
        <f>(C1706-VLOOKUP(H1706,Riders!$A$2:$E$7777,4,FALSE))/365</f>
        <v>25.509589041095889</v>
      </c>
      <c r="K1706">
        <v>11</v>
      </c>
      <c r="L1706">
        <v>1</v>
      </c>
      <c r="M1706">
        <v>10.361000000000001</v>
      </c>
      <c r="N1706" s="29">
        <f t="shared" si="27"/>
        <v>69.491361837660449</v>
      </c>
      <c r="O1706">
        <v>9</v>
      </c>
      <c r="P1706">
        <v>18.149999999999999</v>
      </c>
      <c r="Q1706">
        <v>31.39</v>
      </c>
      <c r="R1706">
        <v>6.62</v>
      </c>
      <c r="S1706">
        <v>2</v>
      </c>
      <c r="T1706" t="s">
        <v>1162</v>
      </c>
    </row>
    <row r="1707" spans="1:20">
      <c r="A1707" t="s">
        <v>1116</v>
      </c>
      <c r="B1707">
        <v>2023</v>
      </c>
      <c r="C1707" s="9">
        <v>45002</v>
      </c>
      <c r="D1707" t="s">
        <v>64</v>
      </c>
      <c r="E1707" t="s">
        <v>533</v>
      </c>
      <c r="F1707">
        <v>1</v>
      </c>
      <c r="G1707">
        <v>2</v>
      </c>
      <c r="H1707" t="s">
        <v>126</v>
      </c>
      <c r="I1707" t="s">
        <v>102</v>
      </c>
      <c r="J1707" s="10">
        <f>(C1707-VLOOKUP(H1707,Riders!$A$2:$E$7777,4,FALSE))/365</f>
        <v>24.495890410958904</v>
      </c>
      <c r="K1707">
        <v>10</v>
      </c>
      <c r="L1707">
        <v>1</v>
      </c>
      <c r="M1707">
        <v>10.505000000000001</v>
      </c>
      <c r="N1707" s="29">
        <f t="shared" si="27"/>
        <v>68.538791051880054</v>
      </c>
      <c r="O1707">
        <v>31.613</v>
      </c>
      <c r="P1707">
        <v>31.623000000000001</v>
      </c>
      <c r="Q1707">
        <v>33.953000000000003</v>
      </c>
      <c r="R1707">
        <v>1.165</v>
      </c>
      <c r="S1707">
        <v>1</v>
      </c>
      <c r="T1707" t="s">
        <v>1162</v>
      </c>
    </row>
    <row r="1708" spans="1:20">
      <c r="A1708" t="s">
        <v>1116</v>
      </c>
      <c r="B1708">
        <v>2023</v>
      </c>
      <c r="C1708" s="9">
        <v>45002</v>
      </c>
      <c r="D1708" t="s">
        <v>64</v>
      </c>
      <c r="E1708" t="s">
        <v>533</v>
      </c>
      <c r="F1708">
        <v>1</v>
      </c>
      <c r="G1708">
        <v>2</v>
      </c>
      <c r="H1708" t="s">
        <v>113</v>
      </c>
      <c r="I1708" t="s">
        <v>114</v>
      </c>
      <c r="J1708" s="10">
        <f>(C1708-VLOOKUP(H1708,Riders!$A$2:$E$7777,4,FALSE))/365</f>
        <v>28.098630136986301</v>
      </c>
      <c r="K1708">
        <v>27</v>
      </c>
      <c r="L1708">
        <v>2</v>
      </c>
      <c r="M1708">
        <v>10.574</v>
      </c>
      <c r="N1708" s="29">
        <f t="shared" si="27"/>
        <v>68.091545299791946</v>
      </c>
      <c r="O1708">
        <v>11.267999999999899</v>
      </c>
      <c r="P1708">
        <v>11.283999999999899</v>
      </c>
      <c r="Q1708">
        <v>19.175999999999998</v>
      </c>
      <c r="R1708">
        <v>3.9460000000000002</v>
      </c>
      <c r="S1708">
        <v>2</v>
      </c>
      <c r="T1708" t="s">
        <v>1162</v>
      </c>
    </row>
    <row r="1709" spans="1:20">
      <c r="A1709" t="s">
        <v>1116</v>
      </c>
      <c r="B1709">
        <v>2023</v>
      </c>
      <c r="C1709" s="9">
        <v>45002</v>
      </c>
      <c r="D1709" t="s">
        <v>64</v>
      </c>
      <c r="E1709" t="s">
        <v>533</v>
      </c>
      <c r="F1709">
        <v>1</v>
      </c>
      <c r="G1709">
        <v>3</v>
      </c>
      <c r="H1709" t="s">
        <v>101</v>
      </c>
      <c r="I1709" t="s">
        <v>102</v>
      </c>
      <c r="J1709" s="10">
        <f>(C1709-VLOOKUP(H1709,Riders!$A$2:$E$7777,4,FALSE))/365</f>
        <v>29.142465753424659</v>
      </c>
      <c r="K1709">
        <v>16</v>
      </c>
      <c r="L1709">
        <v>1</v>
      </c>
      <c r="M1709">
        <v>10.247999999999999</v>
      </c>
      <c r="N1709" s="29">
        <f t="shared" si="27"/>
        <v>70.257611241217802</v>
      </c>
      <c r="O1709">
        <v>12.587999999999999</v>
      </c>
      <c r="P1709">
        <v>19.670000000000002</v>
      </c>
      <c r="Q1709">
        <v>28.821999999999999</v>
      </c>
      <c r="R1709">
        <v>4.5759999999999996</v>
      </c>
      <c r="S1709">
        <v>2</v>
      </c>
      <c r="T1709" t="s">
        <v>1162</v>
      </c>
    </row>
    <row r="1710" spans="1:20">
      <c r="A1710" t="s">
        <v>1116</v>
      </c>
      <c r="B1710">
        <v>2023</v>
      </c>
      <c r="C1710" s="9">
        <v>45002</v>
      </c>
      <c r="D1710" t="s">
        <v>64</v>
      </c>
      <c r="E1710" t="s">
        <v>533</v>
      </c>
      <c r="F1710">
        <v>1</v>
      </c>
      <c r="G1710">
        <v>3</v>
      </c>
      <c r="H1710" t="s">
        <v>103</v>
      </c>
      <c r="I1710" t="s">
        <v>37</v>
      </c>
      <c r="J1710" s="10">
        <f>(C1710-VLOOKUP(H1710,Riders!$A$2:$E$7777,4,FALSE))/365</f>
        <v>24.210958904109589</v>
      </c>
      <c r="K1710">
        <v>17</v>
      </c>
      <c r="L1710">
        <v>2</v>
      </c>
      <c r="M1710" t="s">
        <v>534</v>
      </c>
      <c r="N1710" s="29" t="str">
        <f t="shared" si="27"/>
        <v/>
      </c>
      <c r="O1710">
        <v>25.099</v>
      </c>
      <c r="P1710">
        <v>24.567</v>
      </c>
      <c r="Q1710">
        <v>28.478999999999999</v>
      </c>
      <c r="R1710">
        <v>1.956</v>
      </c>
      <c r="S1710">
        <v>1</v>
      </c>
      <c r="T1710" t="s">
        <v>1162</v>
      </c>
    </row>
    <row r="1711" spans="1:20">
      <c r="A1711" t="s">
        <v>1116</v>
      </c>
      <c r="B1711">
        <v>2023</v>
      </c>
      <c r="C1711" s="9">
        <v>45002</v>
      </c>
      <c r="D1711" t="s">
        <v>64</v>
      </c>
      <c r="E1711" t="s">
        <v>533</v>
      </c>
      <c r="F1711">
        <v>1</v>
      </c>
      <c r="G1711">
        <v>4</v>
      </c>
      <c r="H1711" t="s">
        <v>106</v>
      </c>
      <c r="I1711" t="s">
        <v>107</v>
      </c>
      <c r="J1711" s="10">
        <f>(C1711-VLOOKUP(H1711,Riders!$A$2:$E$7777,4,FALSE))/365</f>
        <v>29.427397260273974</v>
      </c>
      <c r="K1711">
        <v>5</v>
      </c>
      <c r="L1711">
        <v>1</v>
      </c>
      <c r="M1711">
        <v>10.007</v>
      </c>
      <c r="N1711" s="29">
        <f t="shared" si="27"/>
        <v>71.949635255321283</v>
      </c>
      <c r="O1711">
        <v>26.114000000000001</v>
      </c>
      <c r="P1711">
        <v>26.218</v>
      </c>
      <c r="Q1711">
        <v>29.134</v>
      </c>
      <c r="R1711">
        <v>1.458</v>
      </c>
      <c r="S1711">
        <v>1</v>
      </c>
      <c r="T1711" t="s">
        <v>1162</v>
      </c>
    </row>
    <row r="1712" spans="1:20">
      <c r="A1712" t="s">
        <v>1116</v>
      </c>
      <c r="B1712">
        <v>2023</v>
      </c>
      <c r="C1712" s="9">
        <v>45002</v>
      </c>
      <c r="D1712" t="s">
        <v>64</v>
      </c>
      <c r="E1712" t="s">
        <v>533</v>
      </c>
      <c r="F1712">
        <v>1</v>
      </c>
      <c r="G1712">
        <v>4</v>
      </c>
      <c r="H1712" t="s">
        <v>122</v>
      </c>
      <c r="I1712" t="s">
        <v>33</v>
      </c>
      <c r="J1712" s="10">
        <f>(C1712-VLOOKUP(H1712,Riders!$A$2:$E$7777,4,FALSE))/365</f>
        <v>27.435616438356163</v>
      </c>
      <c r="K1712">
        <v>26</v>
      </c>
      <c r="L1712">
        <v>2</v>
      </c>
      <c r="M1712">
        <v>10.202999999999999</v>
      </c>
      <c r="N1712" s="29">
        <f t="shared" si="27"/>
        <v>70.567480152896209</v>
      </c>
      <c r="O1712">
        <v>7.82899999999999</v>
      </c>
      <c r="P1712">
        <v>7.65</v>
      </c>
      <c r="Q1712">
        <v>19.486000000000001</v>
      </c>
      <c r="R1712">
        <v>5.9180000000000001</v>
      </c>
      <c r="S1712">
        <v>2</v>
      </c>
      <c r="T1712" t="s">
        <v>1162</v>
      </c>
    </row>
    <row r="1713" spans="1:20">
      <c r="A1713" t="s">
        <v>1116</v>
      </c>
      <c r="B1713">
        <v>2023</v>
      </c>
      <c r="C1713" s="9">
        <v>45002</v>
      </c>
      <c r="D1713" t="s">
        <v>64</v>
      </c>
      <c r="E1713" t="s">
        <v>533</v>
      </c>
      <c r="F1713">
        <v>1</v>
      </c>
      <c r="G1713">
        <v>5</v>
      </c>
      <c r="H1713" t="s">
        <v>98</v>
      </c>
      <c r="I1713" t="s">
        <v>42</v>
      </c>
      <c r="J1713" s="10">
        <f>(C1713-VLOOKUP(H1713,Riders!$A$2:$E$7777,4,FALSE))/365</f>
        <v>24.4</v>
      </c>
      <c r="K1713">
        <v>11</v>
      </c>
      <c r="L1713">
        <v>1</v>
      </c>
      <c r="M1713">
        <v>10.699</v>
      </c>
      <c r="N1713" s="29">
        <f t="shared" si="27"/>
        <v>67.296008972801204</v>
      </c>
      <c r="O1713">
        <v>24.963999999999999</v>
      </c>
      <c r="P1713">
        <v>25.055</v>
      </c>
      <c r="Q1713">
        <v>27.951000000000001</v>
      </c>
      <c r="R1713">
        <v>1.448</v>
      </c>
      <c r="S1713">
        <v>1</v>
      </c>
      <c r="T1713" t="s">
        <v>1162</v>
      </c>
    </row>
    <row r="1714" spans="1:20">
      <c r="A1714" t="s">
        <v>1116</v>
      </c>
      <c r="B1714">
        <v>2023</v>
      </c>
      <c r="C1714" s="9">
        <v>45002</v>
      </c>
      <c r="D1714" t="s">
        <v>64</v>
      </c>
      <c r="E1714" t="s">
        <v>533</v>
      </c>
      <c r="F1714">
        <v>1</v>
      </c>
      <c r="G1714">
        <v>5</v>
      </c>
      <c r="H1714" t="s">
        <v>55</v>
      </c>
      <c r="I1714" t="s">
        <v>56</v>
      </c>
      <c r="J1714" s="10">
        <f>(C1714-VLOOKUP(H1714,Riders!$A$2:$E$7777,4,FALSE))/365</f>
        <v>23.17808219178082</v>
      </c>
      <c r="K1714">
        <v>25</v>
      </c>
      <c r="L1714">
        <v>2</v>
      </c>
      <c r="M1714">
        <v>10.807</v>
      </c>
      <c r="N1714" s="29">
        <f t="shared" si="27"/>
        <v>66.62348477838438</v>
      </c>
      <c r="O1714">
        <v>11.2259999999999</v>
      </c>
      <c r="P1714">
        <v>11.087999999999999</v>
      </c>
      <c r="Q1714">
        <v>18.661999999999999</v>
      </c>
      <c r="R1714">
        <v>3.7869999999999999</v>
      </c>
      <c r="S1714">
        <v>2</v>
      </c>
      <c r="T1714" t="s">
        <v>1162</v>
      </c>
    </row>
    <row r="1715" spans="1:20">
      <c r="A1715" t="s">
        <v>1116</v>
      </c>
      <c r="B1715">
        <v>2023</v>
      </c>
      <c r="C1715" s="9">
        <v>45002</v>
      </c>
      <c r="D1715" t="s">
        <v>64</v>
      </c>
      <c r="E1715" t="s">
        <v>533</v>
      </c>
      <c r="F1715">
        <v>1</v>
      </c>
      <c r="G1715">
        <v>6</v>
      </c>
      <c r="H1715" t="s">
        <v>123</v>
      </c>
      <c r="I1715" t="s">
        <v>73</v>
      </c>
      <c r="J1715" s="10">
        <f>(C1715-VLOOKUP(H1715,Riders!$A$2:$E$7777,4,FALSE))/365</f>
        <v>26.101369863013698</v>
      </c>
      <c r="K1715">
        <v>6</v>
      </c>
      <c r="L1715">
        <v>1</v>
      </c>
      <c r="M1715">
        <v>10.273</v>
      </c>
      <c r="N1715" s="29">
        <f t="shared" si="27"/>
        <v>70.086634868100845</v>
      </c>
      <c r="O1715">
        <v>23.166</v>
      </c>
      <c r="P1715">
        <v>23.533999999999999</v>
      </c>
      <c r="Q1715">
        <v>28.222000000000001</v>
      </c>
      <c r="R1715">
        <v>2.3439999999999999</v>
      </c>
      <c r="S1715">
        <v>1</v>
      </c>
      <c r="T1715" t="s">
        <v>1162</v>
      </c>
    </row>
    <row r="1716" spans="1:20">
      <c r="A1716" t="s">
        <v>1116</v>
      </c>
      <c r="B1716">
        <v>2023</v>
      </c>
      <c r="C1716" s="9">
        <v>45002</v>
      </c>
      <c r="D1716" t="s">
        <v>64</v>
      </c>
      <c r="E1716" t="s">
        <v>533</v>
      </c>
      <c r="F1716">
        <v>1</v>
      </c>
      <c r="G1716">
        <v>6</v>
      </c>
      <c r="H1716" t="s">
        <v>38</v>
      </c>
      <c r="I1716" t="s">
        <v>28</v>
      </c>
      <c r="J1716" s="10">
        <f>(C1716-VLOOKUP(H1716,Riders!$A$2:$E$7777,4,FALSE))/365</f>
        <v>27.169863013698631</v>
      </c>
      <c r="K1716">
        <v>24</v>
      </c>
      <c r="L1716">
        <v>2</v>
      </c>
      <c r="M1716">
        <v>10.484999999999999</v>
      </c>
      <c r="N1716" s="29">
        <f t="shared" si="27"/>
        <v>68.669527896995717</v>
      </c>
      <c r="O1716">
        <v>11.174999999999899</v>
      </c>
      <c r="P1716">
        <v>10.849</v>
      </c>
      <c r="Q1716">
        <v>19.981000000000002</v>
      </c>
      <c r="R1716">
        <v>4.5659999999999998</v>
      </c>
      <c r="S1716">
        <v>2</v>
      </c>
      <c r="T1716" t="s">
        <v>1162</v>
      </c>
    </row>
    <row r="1717" spans="1:20">
      <c r="A1717" t="s">
        <v>1116</v>
      </c>
      <c r="B1717">
        <v>2023</v>
      </c>
      <c r="C1717" s="9">
        <v>45002</v>
      </c>
      <c r="D1717" t="s">
        <v>64</v>
      </c>
      <c r="E1717" t="s">
        <v>533</v>
      </c>
      <c r="F1717">
        <v>1</v>
      </c>
      <c r="G1717">
        <v>7</v>
      </c>
      <c r="H1717" t="s">
        <v>97</v>
      </c>
      <c r="I1717" t="s">
        <v>26</v>
      </c>
      <c r="J1717" s="10">
        <f>(C1717-VLOOKUP(H1717,Riders!$A$2:$E$7777,4,FALSE))/365</f>
        <v>25.92876712328767</v>
      </c>
      <c r="K1717">
        <v>7</v>
      </c>
      <c r="L1717">
        <v>1</v>
      </c>
      <c r="M1717">
        <v>10.372999999999999</v>
      </c>
      <c r="N1717" s="29">
        <f t="shared" si="27"/>
        <v>69.410970789549793</v>
      </c>
      <c r="O1717">
        <v>30.724999999999898</v>
      </c>
      <c r="P1717">
        <v>30.800999999999998</v>
      </c>
      <c r="Q1717">
        <v>33.011000000000003</v>
      </c>
      <c r="R1717">
        <v>1.105</v>
      </c>
      <c r="S1717">
        <v>1</v>
      </c>
      <c r="T1717" t="s">
        <v>1162</v>
      </c>
    </row>
    <row r="1718" spans="1:20">
      <c r="A1718" t="s">
        <v>1116</v>
      </c>
      <c r="B1718">
        <v>2023</v>
      </c>
      <c r="C1718" s="9">
        <v>45002</v>
      </c>
      <c r="D1718" t="s">
        <v>64</v>
      </c>
      <c r="E1718" t="s">
        <v>533</v>
      </c>
      <c r="F1718">
        <v>1</v>
      </c>
      <c r="G1718">
        <v>7</v>
      </c>
      <c r="H1718" t="s">
        <v>91</v>
      </c>
      <c r="I1718" t="s">
        <v>50</v>
      </c>
      <c r="J1718" s="10">
        <f>(C1718-VLOOKUP(H1718,Riders!$A$2:$E$7777,4,FALSE))/365</f>
        <v>27.323287671232876</v>
      </c>
      <c r="K1718">
        <v>23</v>
      </c>
      <c r="L1718">
        <v>2</v>
      </c>
      <c r="M1718">
        <v>10.61</v>
      </c>
      <c r="N1718" s="29">
        <f t="shared" si="27"/>
        <v>67.86050895381716</v>
      </c>
      <c r="O1718">
        <v>22.327999999999999</v>
      </c>
      <c r="P1718">
        <v>22.166</v>
      </c>
      <c r="Q1718">
        <v>26.542000000000002</v>
      </c>
      <c r="R1718">
        <v>2.1880000000000002</v>
      </c>
      <c r="S1718">
        <v>2</v>
      </c>
      <c r="T1718" t="s">
        <v>1162</v>
      </c>
    </row>
    <row r="1719" spans="1:20">
      <c r="A1719" t="s">
        <v>1116</v>
      </c>
      <c r="B1719">
        <v>2023</v>
      </c>
      <c r="C1719" s="9">
        <v>45002</v>
      </c>
      <c r="D1719" t="s">
        <v>64</v>
      </c>
      <c r="E1719" t="s">
        <v>533</v>
      </c>
      <c r="F1719">
        <v>1</v>
      </c>
      <c r="G1719">
        <v>8</v>
      </c>
      <c r="H1719" t="s">
        <v>169</v>
      </c>
      <c r="I1719" t="s">
        <v>80</v>
      </c>
      <c r="J1719" s="10">
        <f>(C1719-VLOOKUP(H1719,Riders!$A$2:$E$7777,4,FALSE))/365</f>
        <v>32.726027397260275</v>
      </c>
      <c r="K1719">
        <v>15</v>
      </c>
      <c r="L1719">
        <v>1</v>
      </c>
      <c r="M1719">
        <v>10.446999999999999</v>
      </c>
      <c r="N1719" s="29">
        <f t="shared" si="27"/>
        <v>68.919306978079831</v>
      </c>
      <c r="O1719">
        <v>20.106000000000002</v>
      </c>
      <c r="P1719">
        <v>20.263000000000002</v>
      </c>
      <c r="Q1719">
        <v>23.847000000000001</v>
      </c>
      <c r="R1719">
        <v>1.792</v>
      </c>
      <c r="S1719">
        <v>1</v>
      </c>
      <c r="T1719" t="s">
        <v>1162</v>
      </c>
    </row>
    <row r="1720" spans="1:20">
      <c r="A1720" t="s">
        <v>1116</v>
      </c>
      <c r="B1720">
        <v>2023</v>
      </c>
      <c r="C1720" s="9">
        <v>45002</v>
      </c>
      <c r="D1720" t="s">
        <v>64</v>
      </c>
      <c r="E1720" t="s">
        <v>533</v>
      </c>
      <c r="F1720">
        <v>1</v>
      </c>
      <c r="G1720">
        <v>8</v>
      </c>
      <c r="H1720" t="s">
        <v>535</v>
      </c>
      <c r="I1720" t="s">
        <v>226</v>
      </c>
      <c r="J1720" s="10">
        <f>(C1720-VLOOKUP(H1720,Riders!$A$2:$E$7777,4,FALSE))/365</f>
        <v>22.005479452054793</v>
      </c>
      <c r="K1720">
        <v>18</v>
      </c>
      <c r="L1720">
        <v>2</v>
      </c>
      <c r="M1720">
        <v>10.447999999999899</v>
      </c>
      <c r="N1720" s="29">
        <f t="shared" si="27"/>
        <v>68.912710566616283</v>
      </c>
      <c r="O1720">
        <v>5.2769999999999904</v>
      </c>
      <c r="P1720">
        <v>5.1129999999999898</v>
      </c>
      <c r="Q1720">
        <v>14.379</v>
      </c>
      <c r="R1720">
        <v>4.633</v>
      </c>
      <c r="S1720">
        <v>2</v>
      </c>
      <c r="T1720" t="s">
        <v>1162</v>
      </c>
    </row>
    <row r="1721" spans="1:20">
      <c r="A1721" t="s">
        <v>1116</v>
      </c>
      <c r="B1721">
        <v>2023</v>
      </c>
      <c r="C1721" s="9">
        <v>45002</v>
      </c>
      <c r="D1721" t="s">
        <v>64</v>
      </c>
      <c r="E1721" t="s">
        <v>533</v>
      </c>
      <c r="F1721">
        <v>1</v>
      </c>
      <c r="G1721">
        <v>9</v>
      </c>
      <c r="H1721" t="s">
        <v>96</v>
      </c>
      <c r="I1721" t="s">
        <v>166</v>
      </c>
      <c r="J1721" s="10">
        <f>(C1721-VLOOKUP(H1721,Riders!$A$2:$E$7777,4,FALSE))/365</f>
        <v>29.216438356164385</v>
      </c>
      <c r="K1721">
        <v>8</v>
      </c>
      <c r="L1721">
        <v>1</v>
      </c>
      <c r="M1721">
        <v>10.384</v>
      </c>
      <c r="N1721" s="29">
        <f t="shared" si="27"/>
        <v>69.337442218798145</v>
      </c>
      <c r="O1721">
        <v>4.4770000000000003</v>
      </c>
      <c r="P1721">
        <v>14.498999999999899</v>
      </c>
      <c r="Q1721">
        <v>23.120999999999999</v>
      </c>
      <c r="R1721">
        <v>4.3109999999999999</v>
      </c>
      <c r="S1721">
        <v>2</v>
      </c>
      <c r="T1721" t="s">
        <v>1162</v>
      </c>
    </row>
    <row r="1722" spans="1:20">
      <c r="A1722" t="s">
        <v>1116</v>
      </c>
      <c r="B1722">
        <v>2023</v>
      </c>
      <c r="C1722" s="9">
        <v>45002</v>
      </c>
      <c r="D1722" t="s">
        <v>64</v>
      </c>
      <c r="E1722" t="s">
        <v>533</v>
      </c>
      <c r="F1722">
        <v>1</v>
      </c>
      <c r="G1722">
        <v>9</v>
      </c>
      <c r="H1722" t="s">
        <v>41</v>
      </c>
      <c r="I1722" t="s">
        <v>42</v>
      </c>
      <c r="J1722" s="10">
        <f>(C1722-VLOOKUP(H1722,Riders!$A$2:$E$7777,4,FALSE))/365</f>
        <v>22.476712328767125</v>
      </c>
      <c r="K1722">
        <v>19</v>
      </c>
      <c r="L1722">
        <v>2</v>
      </c>
      <c r="M1722">
        <v>10.47</v>
      </c>
      <c r="N1722" s="29">
        <f t="shared" si="27"/>
        <v>68.767908309455578</v>
      </c>
      <c r="O1722">
        <v>25.46</v>
      </c>
      <c r="P1722">
        <v>23.128</v>
      </c>
      <c r="Q1722">
        <v>28.962</v>
      </c>
      <c r="R1722">
        <v>2.9169999999999998</v>
      </c>
      <c r="S1722">
        <v>1</v>
      </c>
      <c r="T1722" t="s">
        <v>1162</v>
      </c>
    </row>
    <row r="1723" spans="1:20">
      <c r="A1723" t="s">
        <v>1116</v>
      </c>
      <c r="B1723">
        <v>2023</v>
      </c>
      <c r="C1723" s="9">
        <v>45002</v>
      </c>
      <c r="D1723" t="s">
        <v>64</v>
      </c>
      <c r="E1723" t="s">
        <v>533</v>
      </c>
      <c r="F1723">
        <v>1</v>
      </c>
      <c r="G1723">
        <v>10</v>
      </c>
      <c r="H1723" t="s">
        <v>130</v>
      </c>
      <c r="I1723" t="s">
        <v>111</v>
      </c>
      <c r="J1723" s="10">
        <f>(C1723-VLOOKUP(H1723,Riders!$A$2:$E$7777,4,FALSE))/365</f>
        <v>23.693150684931506</v>
      </c>
      <c r="K1723">
        <v>14</v>
      </c>
      <c r="L1723">
        <v>1</v>
      </c>
      <c r="M1723">
        <v>10.353</v>
      </c>
      <c r="N1723" s="29">
        <f t="shared" si="27"/>
        <v>69.545059403071576</v>
      </c>
      <c r="O1723">
        <v>21.056000000000001</v>
      </c>
      <c r="P1723">
        <v>21.370999999999999</v>
      </c>
      <c r="Q1723">
        <v>27.689</v>
      </c>
      <c r="R1723">
        <v>3.1589999999999998</v>
      </c>
      <c r="S1723">
        <v>1</v>
      </c>
      <c r="T1723" t="s">
        <v>1162</v>
      </c>
    </row>
    <row r="1724" spans="1:20">
      <c r="A1724" t="s">
        <v>1116</v>
      </c>
      <c r="B1724">
        <v>2023</v>
      </c>
      <c r="C1724" s="9">
        <v>45002</v>
      </c>
      <c r="D1724" t="s">
        <v>64</v>
      </c>
      <c r="E1724" t="s">
        <v>533</v>
      </c>
      <c r="F1724">
        <v>1</v>
      </c>
      <c r="G1724">
        <v>10</v>
      </c>
      <c r="H1724" t="s">
        <v>34</v>
      </c>
      <c r="I1724" t="s">
        <v>35</v>
      </c>
      <c r="J1724" s="10">
        <f>(C1724-VLOOKUP(H1724,Riders!$A$2:$E$7777,4,FALSE))/365</f>
        <v>24.81917808219178</v>
      </c>
      <c r="K1724">
        <v>20</v>
      </c>
      <c r="L1724">
        <v>2</v>
      </c>
      <c r="M1724">
        <v>10.423</v>
      </c>
      <c r="N1724" s="29">
        <f t="shared" si="27"/>
        <v>69.078000575650009</v>
      </c>
      <c r="O1724">
        <v>4.9049999999999896</v>
      </c>
      <c r="P1724">
        <v>4.8849999999999998</v>
      </c>
      <c r="Q1724">
        <v>14.423</v>
      </c>
      <c r="R1724">
        <v>4.7690000000000001</v>
      </c>
      <c r="S1724">
        <v>2</v>
      </c>
      <c r="T1724" t="s">
        <v>1162</v>
      </c>
    </row>
    <row r="1725" spans="1:20">
      <c r="A1725" t="s">
        <v>1116</v>
      </c>
      <c r="B1725">
        <v>2023</v>
      </c>
      <c r="C1725" s="9">
        <v>45002</v>
      </c>
      <c r="D1725" t="s">
        <v>64</v>
      </c>
      <c r="E1725" t="s">
        <v>533</v>
      </c>
      <c r="F1725">
        <v>1</v>
      </c>
      <c r="G1725">
        <v>11</v>
      </c>
      <c r="H1725" t="s">
        <v>110</v>
      </c>
      <c r="I1725" t="s">
        <v>111</v>
      </c>
      <c r="J1725" s="10">
        <f>(C1725-VLOOKUP(H1725,Riders!$A$2:$E$7777,4,FALSE))/365</f>
        <v>25.915068493150685</v>
      </c>
      <c r="K1725">
        <v>13</v>
      </c>
      <c r="L1725">
        <v>1</v>
      </c>
      <c r="M1725">
        <v>10.243</v>
      </c>
      <c r="N1725" s="29">
        <f t="shared" si="27"/>
        <v>70.291906667968362</v>
      </c>
      <c r="O1725">
        <v>32.186</v>
      </c>
      <c r="P1725">
        <v>32.243000000000002</v>
      </c>
      <c r="Q1725">
        <v>34.703000000000003</v>
      </c>
      <c r="R1725">
        <v>1.23</v>
      </c>
      <c r="S1725">
        <v>1</v>
      </c>
      <c r="T1725" t="s">
        <v>1162</v>
      </c>
    </row>
    <row r="1726" spans="1:20">
      <c r="A1726" t="s">
        <v>1116</v>
      </c>
      <c r="B1726">
        <v>2023</v>
      </c>
      <c r="C1726" s="9">
        <v>45002</v>
      </c>
      <c r="D1726" t="s">
        <v>64</v>
      </c>
      <c r="E1726" t="s">
        <v>533</v>
      </c>
      <c r="F1726">
        <v>1</v>
      </c>
      <c r="G1726">
        <v>11</v>
      </c>
      <c r="H1726" t="s">
        <v>105</v>
      </c>
      <c r="I1726" t="s">
        <v>166</v>
      </c>
      <c r="J1726" s="10">
        <f>(C1726-VLOOKUP(H1726,Riders!$A$2:$E$7777,4,FALSE))/365</f>
        <v>30.265753424657536</v>
      </c>
      <c r="K1726">
        <v>21</v>
      </c>
      <c r="L1726">
        <v>2</v>
      </c>
      <c r="M1726">
        <v>10.292</v>
      </c>
      <c r="N1726" s="29">
        <f t="shared" si="27"/>
        <v>69.957248348231644</v>
      </c>
      <c r="O1726">
        <v>19.440999999999999</v>
      </c>
      <c r="P1726">
        <v>19.334</v>
      </c>
      <c r="Q1726">
        <v>25.43</v>
      </c>
      <c r="R1726">
        <v>3.048</v>
      </c>
      <c r="S1726">
        <v>2</v>
      </c>
      <c r="T1726" t="s">
        <v>1162</v>
      </c>
    </row>
    <row r="1727" spans="1:20">
      <c r="A1727" t="s">
        <v>1116</v>
      </c>
      <c r="B1727">
        <v>2023</v>
      </c>
      <c r="C1727" s="9">
        <v>45002</v>
      </c>
      <c r="D1727" t="s">
        <v>64</v>
      </c>
      <c r="E1727" t="s">
        <v>533</v>
      </c>
      <c r="F1727">
        <v>1</v>
      </c>
      <c r="G1727">
        <v>12</v>
      </c>
      <c r="H1727" t="s">
        <v>29</v>
      </c>
      <c r="I1727" t="s">
        <v>30</v>
      </c>
      <c r="J1727" s="10">
        <f>(C1727-VLOOKUP(H1727,Riders!$A$2:$E$7777,4,FALSE))/365</f>
        <v>27.063013698630137</v>
      </c>
      <c r="K1727">
        <v>12</v>
      </c>
      <c r="L1727">
        <v>1</v>
      </c>
      <c r="M1727">
        <v>10.117000000000001</v>
      </c>
      <c r="N1727" s="29">
        <f t="shared" si="27"/>
        <v>71.167342097459709</v>
      </c>
      <c r="O1727">
        <v>18.081</v>
      </c>
      <c r="P1727">
        <v>20.405000000000001</v>
      </c>
      <c r="Q1727">
        <v>27.260999999999999</v>
      </c>
      <c r="R1727">
        <v>3.4279999999999999</v>
      </c>
      <c r="S1727">
        <v>2</v>
      </c>
      <c r="T1727" t="s">
        <v>1162</v>
      </c>
    </row>
    <row r="1728" spans="1:20">
      <c r="A1728" t="s">
        <v>1116</v>
      </c>
      <c r="B1728">
        <v>2023</v>
      </c>
      <c r="C1728" s="9">
        <v>45002</v>
      </c>
      <c r="D1728" t="s">
        <v>64</v>
      </c>
      <c r="E1728" t="s">
        <v>533</v>
      </c>
      <c r="F1728">
        <v>1</v>
      </c>
      <c r="G1728">
        <v>12</v>
      </c>
      <c r="H1728" t="s">
        <v>141</v>
      </c>
      <c r="I1728" t="s">
        <v>93</v>
      </c>
      <c r="J1728" s="10">
        <f>(C1728-VLOOKUP(H1728,Riders!$A$2:$E$7777,4,FALSE))/365</f>
        <v>27.956164383561642</v>
      </c>
      <c r="K1728">
        <v>22</v>
      </c>
      <c r="L1728">
        <v>2</v>
      </c>
      <c r="M1728">
        <v>10.154999999999999</v>
      </c>
      <c r="N1728" s="29">
        <f t="shared" si="27"/>
        <v>70.901033973412112</v>
      </c>
      <c r="O1728">
        <v>21.663</v>
      </c>
      <c r="P1728">
        <v>21.376999999999999</v>
      </c>
      <c r="Q1728">
        <v>24.815000000000001</v>
      </c>
      <c r="R1728">
        <v>1.7190000000000001</v>
      </c>
      <c r="S1728">
        <v>1</v>
      </c>
      <c r="T1728" t="s">
        <v>1162</v>
      </c>
    </row>
    <row r="1729" spans="1:20">
      <c r="A1729" t="s">
        <v>1116</v>
      </c>
      <c r="B1729">
        <v>2023</v>
      </c>
      <c r="C1729" s="9">
        <v>45002</v>
      </c>
      <c r="D1729" t="s">
        <v>64</v>
      </c>
      <c r="E1729" t="s">
        <v>536</v>
      </c>
      <c r="F1729">
        <v>1</v>
      </c>
      <c r="G1729">
        <v>1</v>
      </c>
      <c r="H1729" t="s">
        <v>90</v>
      </c>
      <c r="I1729" t="s">
        <v>22</v>
      </c>
      <c r="J1729" s="10">
        <f>(C1729-VLOOKUP(H1729,Riders!$A$2:$E$7777,4,FALSE))/365</f>
        <v>26.024657534246575</v>
      </c>
      <c r="K1729">
        <v>1</v>
      </c>
      <c r="L1729">
        <v>1</v>
      </c>
      <c r="M1729">
        <v>10.106</v>
      </c>
      <c r="N1729" s="29">
        <f t="shared" si="27"/>
        <v>71.244805066297246</v>
      </c>
      <c r="O1729">
        <v>39.825000000000003</v>
      </c>
      <c r="P1729">
        <v>39.83</v>
      </c>
      <c r="Q1729">
        <v>41.99</v>
      </c>
      <c r="R1729">
        <v>1.08</v>
      </c>
      <c r="S1729">
        <v>1</v>
      </c>
      <c r="T1729" t="s">
        <v>1162</v>
      </c>
    </row>
    <row r="1730" spans="1:20">
      <c r="A1730" t="s">
        <v>1116</v>
      </c>
      <c r="B1730">
        <v>2023</v>
      </c>
      <c r="C1730" s="9">
        <v>45002</v>
      </c>
      <c r="D1730" t="s">
        <v>64</v>
      </c>
      <c r="E1730" t="s">
        <v>536</v>
      </c>
      <c r="F1730">
        <v>1</v>
      </c>
      <c r="G1730">
        <v>1</v>
      </c>
      <c r="H1730" t="s">
        <v>29</v>
      </c>
      <c r="I1730" t="s">
        <v>30</v>
      </c>
      <c r="J1730" s="10">
        <f>(C1730-VLOOKUP(H1730,Riders!$A$2:$E$7777,4,FALSE))/365</f>
        <v>27.063013698630137</v>
      </c>
      <c r="K1730">
        <v>12</v>
      </c>
      <c r="L1730">
        <v>2</v>
      </c>
      <c r="M1730">
        <v>10.555</v>
      </c>
      <c r="N1730" s="29">
        <f t="shared" si="27"/>
        <v>68.214116532449083</v>
      </c>
      <c r="O1730">
        <v>20.405000000000001</v>
      </c>
      <c r="P1730">
        <v>20.405999999999999</v>
      </c>
      <c r="Q1730">
        <v>27.172000000000001</v>
      </c>
      <c r="R1730">
        <v>3.383</v>
      </c>
      <c r="S1730">
        <v>2</v>
      </c>
      <c r="T1730" t="s">
        <v>1162</v>
      </c>
    </row>
    <row r="1731" spans="1:20">
      <c r="A1731" t="s">
        <v>1116</v>
      </c>
      <c r="B1731">
        <v>2023</v>
      </c>
      <c r="C1731" s="9">
        <v>45002</v>
      </c>
      <c r="D1731" t="s">
        <v>64</v>
      </c>
      <c r="E1731" t="s">
        <v>536</v>
      </c>
      <c r="F1731">
        <v>1</v>
      </c>
      <c r="G1731">
        <v>2</v>
      </c>
      <c r="H1731" t="s">
        <v>182</v>
      </c>
      <c r="I1731" t="s">
        <v>476</v>
      </c>
      <c r="J1731" s="10">
        <f>(C1731-VLOOKUP(H1731,Riders!$A$2:$E$7777,4,FALSE))/365</f>
        <v>22.553424657534247</v>
      </c>
      <c r="K1731">
        <v>2</v>
      </c>
      <c r="L1731">
        <v>1</v>
      </c>
      <c r="M1731">
        <v>9.9640000000000004</v>
      </c>
      <c r="N1731" s="29">
        <f t="shared" si="27"/>
        <v>72.260136491368925</v>
      </c>
      <c r="O1731">
        <v>29.808</v>
      </c>
      <c r="P1731">
        <v>31.036999999999999</v>
      </c>
      <c r="Q1731">
        <v>36.198999999999998</v>
      </c>
      <c r="R1731">
        <v>2.581</v>
      </c>
      <c r="S1731">
        <v>2</v>
      </c>
      <c r="T1731" t="s">
        <v>1162</v>
      </c>
    </row>
    <row r="1732" spans="1:20">
      <c r="A1732" t="s">
        <v>1116</v>
      </c>
      <c r="B1732">
        <v>2023</v>
      </c>
      <c r="C1732" s="9">
        <v>45002</v>
      </c>
      <c r="D1732" t="s">
        <v>64</v>
      </c>
      <c r="E1732" t="s">
        <v>536</v>
      </c>
      <c r="F1732">
        <v>1</v>
      </c>
      <c r="G1732">
        <v>2</v>
      </c>
      <c r="H1732" t="s">
        <v>110</v>
      </c>
      <c r="I1732" t="s">
        <v>111</v>
      </c>
      <c r="J1732" s="10">
        <f>(C1732-VLOOKUP(H1732,Riders!$A$2:$E$7777,4,FALSE))/365</f>
        <v>25.915068493150685</v>
      </c>
      <c r="K1732">
        <v>13</v>
      </c>
      <c r="L1732">
        <v>2</v>
      </c>
      <c r="M1732">
        <v>9.9879999999999995</v>
      </c>
      <c r="N1732" s="29">
        <f t="shared" si="27"/>
        <v>72.086503804565481</v>
      </c>
      <c r="O1732">
        <v>32.243000000000002</v>
      </c>
      <c r="P1732">
        <v>32.077999999999903</v>
      </c>
      <c r="Q1732">
        <v>34.515999999999998</v>
      </c>
      <c r="R1732">
        <v>1.2190000000000001</v>
      </c>
      <c r="S1732">
        <v>1</v>
      </c>
      <c r="T1732" t="s">
        <v>1162</v>
      </c>
    </row>
    <row r="1733" spans="1:20">
      <c r="A1733" t="s">
        <v>1116</v>
      </c>
      <c r="B1733">
        <v>2023</v>
      </c>
      <c r="C1733" s="9">
        <v>45002</v>
      </c>
      <c r="D1733" t="s">
        <v>64</v>
      </c>
      <c r="E1733" t="s">
        <v>536</v>
      </c>
      <c r="F1733">
        <v>1</v>
      </c>
      <c r="G1733">
        <v>3</v>
      </c>
      <c r="H1733" t="s">
        <v>200</v>
      </c>
      <c r="I1733" t="s">
        <v>44</v>
      </c>
      <c r="J1733" s="10">
        <f>(C1733-VLOOKUP(H1733,Riders!$A$2:$E$7777,4,FALSE))/365</f>
        <v>27.676712328767124</v>
      </c>
      <c r="K1733">
        <v>4</v>
      </c>
      <c r="L1733">
        <v>1</v>
      </c>
      <c r="M1733">
        <v>10.443</v>
      </c>
      <c r="N1733" s="29">
        <f t="shared" si="27"/>
        <v>68.945705257110035</v>
      </c>
      <c r="O1733">
        <v>31.780999999999899</v>
      </c>
      <c r="P1733">
        <v>31.835999999999999</v>
      </c>
      <c r="Q1733">
        <v>33.774000000000001</v>
      </c>
      <c r="R1733">
        <v>0.96899999999999997</v>
      </c>
      <c r="S1733">
        <v>1</v>
      </c>
      <c r="T1733" t="s">
        <v>1162</v>
      </c>
    </row>
    <row r="1734" spans="1:20">
      <c r="A1734" t="s">
        <v>1116</v>
      </c>
      <c r="B1734">
        <v>2023</v>
      </c>
      <c r="C1734" s="9">
        <v>45002</v>
      </c>
      <c r="D1734" t="s">
        <v>64</v>
      </c>
      <c r="E1734" t="s">
        <v>536</v>
      </c>
      <c r="F1734">
        <v>1</v>
      </c>
      <c r="G1734">
        <v>3</v>
      </c>
      <c r="H1734" t="s">
        <v>130</v>
      </c>
      <c r="I1734" t="s">
        <v>111</v>
      </c>
      <c r="J1734" s="10">
        <f>(C1734-VLOOKUP(H1734,Riders!$A$2:$E$7777,4,FALSE))/365</f>
        <v>23.693150684931506</v>
      </c>
      <c r="K1734">
        <v>14</v>
      </c>
      <c r="L1734">
        <v>2</v>
      </c>
      <c r="M1734">
        <v>10.478</v>
      </c>
      <c r="N1734" s="29">
        <f t="shared" si="27"/>
        <v>68.715403702996753</v>
      </c>
      <c r="O1734">
        <v>21.370999999999999</v>
      </c>
      <c r="P1734">
        <v>21.123000000000001</v>
      </c>
      <c r="Q1734">
        <v>27.135000000000002</v>
      </c>
      <c r="R1734">
        <v>3.0059999999999998</v>
      </c>
      <c r="S1734">
        <v>2</v>
      </c>
      <c r="T1734" t="s">
        <v>1162</v>
      </c>
    </row>
    <row r="1735" spans="1:20">
      <c r="A1735" t="s">
        <v>1116</v>
      </c>
      <c r="B1735">
        <v>2023</v>
      </c>
      <c r="C1735" s="9">
        <v>45002</v>
      </c>
      <c r="D1735" t="s">
        <v>64</v>
      </c>
      <c r="E1735" t="s">
        <v>536</v>
      </c>
      <c r="F1735">
        <v>1</v>
      </c>
      <c r="G1735">
        <v>4</v>
      </c>
      <c r="H1735" t="s">
        <v>96</v>
      </c>
      <c r="I1735" t="s">
        <v>166</v>
      </c>
      <c r="J1735" s="10">
        <f>(C1735-VLOOKUP(H1735,Riders!$A$2:$E$7777,4,FALSE))/365</f>
        <v>29.216438356164385</v>
      </c>
      <c r="K1735">
        <v>8</v>
      </c>
      <c r="L1735">
        <v>1</v>
      </c>
      <c r="M1735">
        <v>10.292</v>
      </c>
      <c r="N1735" s="29">
        <f t="shared" si="27"/>
        <v>69.957248348231644</v>
      </c>
      <c r="O1735">
        <v>14.498999999999899</v>
      </c>
      <c r="P1735">
        <v>17.082999999999998</v>
      </c>
      <c r="Q1735">
        <v>25.067</v>
      </c>
      <c r="R1735">
        <v>3.992</v>
      </c>
      <c r="S1735">
        <v>1</v>
      </c>
      <c r="T1735" t="s">
        <v>1162</v>
      </c>
    </row>
    <row r="1736" spans="1:20">
      <c r="A1736" t="s">
        <v>1116</v>
      </c>
      <c r="B1736">
        <v>2023</v>
      </c>
      <c r="C1736" s="9">
        <v>45002</v>
      </c>
      <c r="D1736" t="s">
        <v>64</v>
      </c>
      <c r="E1736" t="s">
        <v>536</v>
      </c>
      <c r="F1736">
        <v>1</v>
      </c>
      <c r="G1736">
        <v>4</v>
      </c>
      <c r="H1736" t="s">
        <v>670</v>
      </c>
      <c r="I1736" t="s">
        <v>37</v>
      </c>
      <c r="J1736" s="10">
        <f>(C1736-VLOOKUP(H1736,Riders!$A$2:$E$7777,4,FALSE))/365</f>
        <v>25.019178082191782</v>
      </c>
      <c r="K1736">
        <v>9</v>
      </c>
      <c r="L1736">
        <v>2</v>
      </c>
      <c r="M1736">
        <v>10.379</v>
      </c>
      <c r="N1736" s="29">
        <f t="shared" si="27"/>
        <v>69.370844975431169</v>
      </c>
      <c r="O1736">
        <v>12.982999999999899</v>
      </c>
      <c r="P1736">
        <v>10.9679999999999</v>
      </c>
      <c r="Q1736">
        <v>21.303999999999998</v>
      </c>
      <c r="R1736">
        <v>5.1680000000000001</v>
      </c>
      <c r="S1736">
        <v>2</v>
      </c>
      <c r="T1736" t="s">
        <v>1162</v>
      </c>
    </row>
    <row r="1737" spans="1:20">
      <c r="A1737" t="s">
        <v>1116</v>
      </c>
      <c r="B1737">
        <v>2023</v>
      </c>
      <c r="C1737" s="9">
        <v>45002</v>
      </c>
      <c r="D1737" t="s">
        <v>64</v>
      </c>
      <c r="E1737" t="s">
        <v>536</v>
      </c>
      <c r="F1737">
        <v>1</v>
      </c>
      <c r="G1737">
        <v>5</v>
      </c>
      <c r="H1737" t="s">
        <v>467</v>
      </c>
      <c r="I1737" t="s">
        <v>30</v>
      </c>
      <c r="J1737" s="10">
        <f>(C1737-VLOOKUP(H1737,Riders!$A$2:$E$7777,4,FALSE))/365</f>
        <v>23.654794520547945</v>
      </c>
      <c r="K1737">
        <v>3</v>
      </c>
      <c r="L1737">
        <v>1</v>
      </c>
      <c r="M1737">
        <v>10.127000000000001</v>
      </c>
      <c r="N1737" s="29">
        <f t="shared" si="27"/>
        <v>71.097067245976092</v>
      </c>
      <c r="O1737">
        <v>31.646999999999998</v>
      </c>
      <c r="P1737">
        <v>31.765000000000001</v>
      </c>
      <c r="Q1737">
        <v>36.491</v>
      </c>
      <c r="R1737">
        <v>2.363</v>
      </c>
      <c r="S1737">
        <v>1</v>
      </c>
      <c r="T1737" t="s">
        <v>1162</v>
      </c>
    </row>
    <row r="1738" spans="1:20">
      <c r="A1738" t="s">
        <v>1116</v>
      </c>
      <c r="B1738">
        <v>2023</v>
      </c>
      <c r="C1738" s="9">
        <v>45002</v>
      </c>
      <c r="D1738" t="s">
        <v>64</v>
      </c>
      <c r="E1738" t="s">
        <v>536</v>
      </c>
      <c r="F1738">
        <v>1</v>
      </c>
      <c r="G1738">
        <v>5</v>
      </c>
      <c r="H1738" t="s">
        <v>169</v>
      </c>
      <c r="I1738" t="s">
        <v>80</v>
      </c>
      <c r="J1738" s="10">
        <f>(C1738-VLOOKUP(H1738,Riders!$A$2:$E$7777,4,FALSE))/365</f>
        <v>32.726027397260275</v>
      </c>
      <c r="K1738">
        <v>15</v>
      </c>
      <c r="L1738">
        <v>2</v>
      </c>
      <c r="M1738">
        <v>10.345000000000001</v>
      </c>
      <c r="N1738" s="29">
        <f t="shared" si="27"/>
        <v>69.598840019333011</v>
      </c>
      <c r="O1738">
        <v>20.263000000000002</v>
      </c>
      <c r="P1738">
        <v>20.238</v>
      </c>
      <c r="Q1738">
        <v>23.806000000000001</v>
      </c>
      <c r="R1738">
        <v>1.784</v>
      </c>
      <c r="S1738">
        <v>2</v>
      </c>
      <c r="T1738" t="s">
        <v>1162</v>
      </c>
    </row>
    <row r="1739" spans="1:20">
      <c r="A1739" t="s">
        <v>1116</v>
      </c>
      <c r="B1739">
        <v>2023</v>
      </c>
      <c r="C1739" s="9">
        <v>45002</v>
      </c>
      <c r="D1739" t="s">
        <v>64</v>
      </c>
      <c r="E1739" t="s">
        <v>536</v>
      </c>
      <c r="F1739">
        <v>1</v>
      </c>
      <c r="G1739">
        <v>6</v>
      </c>
      <c r="H1739" t="s">
        <v>97</v>
      </c>
      <c r="I1739" t="s">
        <v>26</v>
      </c>
      <c r="J1739" s="10">
        <f>(C1739-VLOOKUP(H1739,Riders!$A$2:$E$7777,4,FALSE))/365</f>
        <v>25.92876712328767</v>
      </c>
      <c r="K1739">
        <v>7</v>
      </c>
      <c r="L1739">
        <v>1</v>
      </c>
      <c r="M1739">
        <v>10.016</v>
      </c>
      <c r="N1739" s="29">
        <f t="shared" si="27"/>
        <v>71.884984025559106</v>
      </c>
      <c r="O1739">
        <v>30.800999999999998</v>
      </c>
      <c r="P1739">
        <v>31.017999999999901</v>
      </c>
      <c r="Q1739">
        <v>33.207999999999998</v>
      </c>
      <c r="R1739">
        <v>1.095</v>
      </c>
      <c r="S1739">
        <v>2</v>
      </c>
      <c r="T1739" t="s">
        <v>1162</v>
      </c>
    </row>
    <row r="1740" spans="1:20">
      <c r="A1740" t="s">
        <v>1116</v>
      </c>
      <c r="B1740">
        <v>2023</v>
      </c>
      <c r="C1740" s="9">
        <v>45002</v>
      </c>
      <c r="D1740" t="s">
        <v>64</v>
      </c>
      <c r="E1740" t="s">
        <v>536</v>
      </c>
      <c r="F1740">
        <v>1</v>
      </c>
      <c r="G1740">
        <v>6</v>
      </c>
      <c r="H1740" t="s">
        <v>126</v>
      </c>
      <c r="I1740" t="s">
        <v>102</v>
      </c>
      <c r="J1740" s="10">
        <f>(C1740-VLOOKUP(H1740,Riders!$A$2:$E$7777,4,FALSE))/365</f>
        <v>24.495890410958904</v>
      </c>
      <c r="K1740">
        <v>10</v>
      </c>
      <c r="L1740">
        <v>2</v>
      </c>
      <c r="M1740">
        <v>10.096</v>
      </c>
      <c r="N1740" s="29">
        <f t="shared" si="27"/>
        <v>71.315372424722668</v>
      </c>
      <c r="O1740">
        <v>31.623000000000001</v>
      </c>
      <c r="P1740">
        <v>31.428000000000001</v>
      </c>
      <c r="Q1740">
        <v>33.734000000000002</v>
      </c>
      <c r="R1740">
        <v>1.153</v>
      </c>
      <c r="S1740">
        <v>1</v>
      </c>
      <c r="T1740" t="s">
        <v>1162</v>
      </c>
    </row>
    <row r="1741" spans="1:20">
      <c r="A1741" t="s">
        <v>1116</v>
      </c>
      <c r="B1741">
        <v>2023</v>
      </c>
      <c r="C1741" s="9">
        <v>45002</v>
      </c>
      <c r="D1741" t="s">
        <v>64</v>
      </c>
      <c r="E1741" t="s">
        <v>536</v>
      </c>
      <c r="F1741">
        <v>1</v>
      </c>
      <c r="G1741">
        <v>7</v>
      </c>
      <c r="H1741" t="s">
        <v>123</v>
      </c>
      <c r="I1741" t="s">
        <v>73</v>
      </c>
      <c r="J1741" s="10">
        <f>(C1741-VLOOKUP(H1741,Riders!$A$2:$E$7777,4,FALSE))/365</f>
        <v>26.101369863013698</v>
      </c>
      <c r="K1741">
        <v>6</v>
      </c>
      <c r="L1741">
        <v>1</v>
      </c>
      <c r="M1741">
        <v>10.303000000000001</v>
      </c>
      <c r="N1741" s="29">
        <f t="shared" si="27"/>
        <v>69.882558478113168</v>
      </c>
      <c r="O1741">
        <v>23.533999999999999</v>
      </c>
      <c r="P1741">
        <v>24.315999999999999</v>
      </c>
      <c r="Q1741">
        <v>28.861999999999998</v>
      </c>
      <c r="R1741">
        <v>2.2730000000000001</v>
      </c>
      <c r="S1741">
        <v>1</v>
      </c>
      <c r="T1741" t="s">
        <v>1162</v>
      </c>
    </row>
    <row r="1742" spans="1:20">
      <c r="A1742" t="s">
        <v>1116</v>
      </c>
      <c r="B1742">
        <v>2023</v>
      </c>
      <c r="C1742" s="9">
        <v>45002</v>
      </c>
      <c r="D1742" t="s">
        <v>64</v>
      </c>
      <c r="E1742" t="s">
        <v>536</v>
      </c>
      <c r="F1742">
        <v>1</v>
      </c>
      <c r="G1742">
        <v>7</v>
      </c>
      <c r="H1742" t="s">
        <v>101</v>
      </c>
      <c r="I1742" t="s">
        <v>102</v>
      </c>
      <c r="J1742" s="10">
        <f>(C1742-VLOOKUP(H1742,Riders!$A$2:$E$7777,4,FALSE))/365</f>
        <v>29.142465753424659</v>
      </c>
      <c r="K1742">
        <v>16</v>
      </c>
      <c r="L1742">
        <v>2</v>
      </c>
      <c r="M1742">
        <v>10.529</v>
      </c>
      <c r="N1742" s="29">
        <f t="shared" si="27"/>
        <v>68.382562446576117</v>
      </c>
      <c r="O1742">
        <v>19.670000000000002</v>
      </c>
      <c r="P1742">
        <v>18.353000000000002</v>
      </c>
      <c r="Q1742">
        <v>26.385000000000002</v>
      </c>
      <c r="R1742">
        <v>4.016</v>
      </c>
      <c r="S1742">
        <v>2</v>
      </c>
      <c r="T1742" t="s">
        <v>1162</v>
      </c>
    </row>
    <row r="1743" spans="1:20">
      <c r="A1743" t="s">
        <v>1116</v>
      </c>
      <c r="B1743">
        <v>2023</v>
      </c>
      <c r="C1743" s="9">
        <v>45002</v>
      </c>
      <c r="D1743" t="s">
        <v>64</v>
      </c>
      <c r="E1743" t="s">
        <v>536</v>
      </c>
      <c r="F1743">
        <v>1</v>
      </c>
      <c r="G1743">
        <v>8</v>
      </c>
      <c r="H1743" t="s">
        <v>106</v>
      </c>
      <c r="I1743" t="s">
        <v>107</v>
      </c>
      <c r="J1743" s="10">
        <f>(C1743-VLOOKUP(H1743,Riders!$A$2:$E$7777,4,FALSE))/365</f>
        <v>29.427397260273974</v>
      </c>
      <c r="K1743">
        <v>5</v>
      </c>
      <c r="L1743">
        <v>1</v>
      </c>
      <c r="M1743">
        <v>10.282999999999999</v>
      </c>
      <c r="N1743" s="29">
        <f t="shared" si="27"/>
        <v>70.018477098123114</v>
      </c>
      <c r="O1743">
        <v>26.218</v>
      </c>
      <c r="P1743">
        <v>26.520999999999901</v>
      </c>
      <c r="Q1743">
        <v>29.390999999999998</v>
      </c>
      <c r="R1743">
        <v>1.4350000000000001</v>
      </c>
      <c r="S1743">
        <v>1</v>
      </c>
      <c r="T1743" t="s">
        <v>1162</v>
      </c>
    </row>
    <row r="1744" spans="1:20">
      <c r="A1744" t="s">
        <v>1116</v>
      </c>
      <c r="B1744">
        <v>2023</v>
      </c>
      <c r="C1744" s="9">
        <v>45002</v>
      </c>
      <c r="D1744" t="s">
        <v>64</v>
      </c>
      <c r="E1744" t="s">
        <v>536</v>
      </c>
      <c r="F1744">
        <v>1</v>
      </c>
      <c r="G1744">
        <v>8</v>
      </c>
      <c r="H1744" t="s">
        <v>98</v>
      </c>
      <c r="I1744" t="s">
        <v>42</v>
      </c>
      <c r="J1744" s="10">
        <f>(C1744-VLOOKUP(H1744,Riders!$A$2:$E$7777,4,FALSE))/365</f>
        <v>24.4</v>
      </c>
      <c r="K1744">
        <v>11</v>
      </c>
      <c r="L1744">
        <v>2</v>
      </c>
      <c r="M1744">
        <v>10.3029999999999</v>
      </c>
      <c r="N1744" s="29">
        <f t="shared" si="27"/>
        <v>69.88255847811385</v>
      </c>
      <c r="O1744">
        <v>25.055</v>
      </c>
      <c r="P1744">
        <v>24.844999999999999</v>
      </c>
      <c r="Q1744">
        <v>27.696999999999999</v>
      </c>
      <c r="R1744">
        <v>1.4259999999999999</v>
      </c>
      <c r="S1744">
        <v>2</v>
      </c>
      <c r="T1744" t="s">
        <v>1162</v>
      </c>
    </row>
    <row r="1745" spans="1:20">
      <c r="A1745" t="s">
        <v>1116</v>
      </c>
      <c r="B1745">
        <v>2023</v>
      </c>
      <c r="C1745" s="9">
        <v>45002</v>
      </c>
      <c r="D1745" t="s">
        <v>64</v>
      </c>
      <c r="E1745" t="s">
        <v>537</v>
      </c>
      <c r="F1745">
        <v>1</v>
      </c>
      <c r="G1745">
        <v>1</v>
      </c>
      <c r="H1745" t="s">
        <v>90</v>
      </c>
      <c r="I1745" t="s">
        <v>22</v>
      </c>
      <c r="J1745" s="10">
        <f>(C1745-VLOOKUP(H1745,Riders!$A$2:$E$7777,4,FALSE))/365</f>
        <v>26.024657534246575</v>
      </c>
      <c r="K1745">
        <v>1</v>
      </c>
      <c r="L1745">
        <v>1</v>
      </c>
      <c r="M1745">
        <v>9.8810000000000002</v>
      </c>
      <c r="N1745" s="29">
        <f t="shared" si="27"/>
        <v>72.867118712680906</v>
      </c>
      <c r="O1745">
        <v>39.83</v>
      </c>
      <c r="P1745">
        <v>39.840000000000003</v>
      </c>
      <c r="Q1745">
        <v>42.002000000000002</v>
      </c>
      <c r="R1745">
        <v>1.081</v>
      </c>
      <c r="S1745">
        <v>1</v>
      </c>
      <c r="T1745" t="s">
        <v>1162</v>
      </c>
    </row>
    <row r="1746" spans="1:20">
      <c r="A1746" t="s">
        <v>1116</v>
      </c>
      <c r="B1746">
        <v>2023</v>
      </c>
      <c r="C1746" s="9">
        <v>45002</v>
      </c>
      <c r="D1746" t="s">
        <v>64</v>
      </c>
      <c r="E1746" t="s">
        <v>537</v>
      </c>
      <c r="F1746">
        <v>1</v>
      </c>
      <c r="G1746">
        <v>1</v>
      </c>
      <c r="H1746" t="s">
        <v>106</v>
      </c>
      <c r="I1746" t="s">
        <v>107</v>
      </c>
      <c r="J1746" s="10">
        <f>(C1746-VLOOKUP(H1746,Riders!$A$2:$E$7777,4,FALSE))/365</f>
        <v>29.427397260273974</v>
      </c>
      <c r="K1746">
        <v>5</v>
      </c>
      <c r="L1746">
        <v>2</v>
      </c>
      <c r="M1746">
        <v>9.9130000000000003</v>
      </c>
      <c r="N1746" s="29">
        <f t="shared" si="27"/>
        <v>72.631897508322396</v>
      </c>
      <c r="O1746">
        <v>26.520999999999901</v>
      </c>
      <c r="P1746">
        <v>26.504999999999999</v>
      </c>
      <c r="Q1746">
        <v>29.369</v>
      </c>
      <c r="R1746">
        <v>1.4319999999999999</v>
      </c>
      <c r="S1746">
        <v>2</v>
      </c>
      <c r="T1746" t="s">
        <v>1162</v>
      </c>
    </row>
    <row r="1747" spans="1:20">
      <c r="A1747" t="s">
        <v>1116</v>
      </c>
      <c r="B1747">
        <v>2023</v>
      </c>
      <c r="C1747" s="9">
        <v>45002</v>
      </c>
      <c r="D1747" t="s">
        <v>64</v>
      </c>
      <c r="E1747" t="s">
        <v>537</v>
      </c>
      <c r="F1747">
        <v>1</v>
      </c>
      <c r="G1747">
        <v>2</v>
      </c>
      <c r="H1747" t="s">
        <v>182</v>
      </c>
      <c r="I1747" t="s">
        <v>476</v>
      </c>
      <c r="J1747" s="10">
        <f>(C1747-VLOOKUP(H1747,Riders!$A$2:$E$7777,4,FALSE))/365</f>
        <v>22.553424657534247</v>
      </c>
      <c r="K1747">
        <v>2</v>
      </c>
      <c r="L1747">
        <v>1</v>
      </c>
      <c r="M1747">
        <v>10.096</v>
      </c>
      <c r="N1747" s="29">
        <f t="shared" si="27"/>
        <v>71.315372424722668</v>
      </c>
      <c r="O1747">
        <v>31.036999999999999</v>
      </c>
      <c r="P1747">
        <v>31.47</v>
      </c>
      <c r="Q1747">
        <v>36.491999999999997</v>
      </c>
      <c r="R1747">
        <v>2.5110000000000001</v>
      </c>
      <c r="S1747">
        <v>1</v>
      </c>
      <c r="T1747" t="s">
        <v>1162</v>
      </c>
    </row>
    <row r="1748" spans="1:20">
      <c r="A1748" t="s">
        <v>1116</v>
      </c>
      <c r="B1748">
        <v>2023</v>
      </c>
      <c r="C1748" s="9">
        <v>45002</v>
      </c>
      <c r="D1748" t="s">
        <v>64</v>
      </c>
      <c r="E1748" t="s">
        <v>537</v>
      </c>
      <c r="F1748">
        <v>1</v>
      </c>
      <c r="G1748">
        <v>2</v>
      </c>
      <c r="H1748" t="s">
        <v>123</v>
      </c>
      <c r="I1748" t="s">
        <v>73</v>
      </c>
      <c r="J1748" s="10">
        <f>(C1748-VLOOKUP(H1748,Riders!$A$2:$E$7777,4,FALSE))/365</f>
        <v>26.101369863013698</v>
      </c>
      <c r="K1748">
        <v>6</v>
      </c>
      <c r="L1748">
        <v>2</v>
      </c>
      <c r="M1748">
        <v>10.182</v>
      </c>
      <c r="N1748" s="29">
        <f t="shared" si="27"/>
        <v>70.713022981732465</v>
      </c>
      <c r="O1748">
        <v>24.315999999999999</v>
      </c>
      <c r="P1748">
        <v>24.181999999999999</v>
      </c>
      <c r="Q1748">
        <v>28.634</v>
      </c>
      <c r="R1748">
        <v>2.226</v>
      </c>
      <c r="S1748">
        <v>2</v>
      </c>
      <c r="T1748" t="s">
        <v>1162</v>
      </c>
    </row>
    <row r="1749" spans="1:20">
      <c r="A1749" t="s">
        <v>1116</v>
      </c>
      <c r="B1749">
        <v>2023</v>
      </c>
      <c r="C1749" s="9">
        <v>45002</v>
      </c>
      <c r="D1749" t="s">
        <v>64</v>
      </c>
      <c r="E1749" t="s">
        <v>537</v>
      </c>
      <c r="F1749">
        <v>1</v>
      </c>
      <c r="G1749">
        <v>3</v>
      </c>
      <c r="H1749" t="s">
        <v>200</v>
      </c>
      <c r="I1749" t="s">
        <v>44</v>
      </c>
      <c r="J1749" s="10">
        <f>(C1749-VLOOKUP(H1749,Riders!$A$2:$E$7777,4,FALSE))/365</f>
        <v>27.676712328767124</v>
      </c>
      <c r="K1749">
        <v>4</v>
      </c>
      <c r="L1749">
        <v>1</v>
      </c>
      <c r="M1749">
        <v>10.28</v>
      </c>
      <c r="N1749" s="29">
        <f t="shared" si="27"/>
        <v>70.038910505836583</v>
      </c>
      <c r="O1749">
        <v>31.835999999999999</v>
      </c>
      <c r="P1749">
        <v>31.971</v>
      </c>
      <c r="Q1749">
        <v>33.901000000000003</v>
      </c>
      <c r="R1749">
        <v>0.96499999999999997</v>
      </c>
      <c r="S1749">
        <v>1</v>
      </c>
      <c r="T1749" t="s">
        <v>1162</v>
      </c>
    </row>
    <row r="1750" spans="1:20">
      <c r="A1750" t="s">
        <v>1116</v>
      </c>
      <c r="B1750">
        <v>2023</v>
      </c>
      <c r="C1750" s="9">
        <v>45002</v>
      </c>
      <c r="D1750" t="s">
        <v>64</v>
      </c>
      <c r="E1750" t="s">
        <v>537</v>
      </c>
      <c r="F1750">
        <v>1</v>
      </c>
      <c r="G1750">
        <v>3</v>
      </c>
      <c r="H1750" t="s">
        <v>97</v>
      </c>
      <c r="I1750" t="s">
        <v>26</v>
      </c>
      <c r="J1750" s="10">
        <f>(C1750-VLOOKUP(H1750,Riders!$A$2:$E$7777,4,FALSE))/365</f>
        <v>25.92876712328767</v>
      </c>
      <c r="K1750">
        <v>7</v>
      </c>
      <c r="L1750">
        <v>2</v>
      </c>
      <c r="M1750">
        <v>10.4279999999999</v>
      </c>
      <c r="N1750" s="29">
        <f t="shared" ref="N1750:N1779" si="28">IF(OR(M1750="REL",M1750="",M1750="DNS",M1750="DSQ"),"",3.6*200/M1750)</f>
        <v>69.044879171462114</v>
      </c>
      <c r="O1750">
        <v>31.017999999999901</v>
      </c>
      <c r="P1750">
        <v>30.872</v>
      </c>
      <c r="Q1750">
        <v>33.045999999999999</v>
      </c>
      <c r="R1750">
        <v>1.087</v>
      </c>
      <c r="S1750">
        <v>2</v>
      </c>
      <c r="T1750" t="s">
        <v>1162</v>
      </c>
    </row>
    <row r="1751" spans="1:20">
      <c r="A1751" t="s">
        <v>1116</v>
      </c>
      <c r="B1751">
        <v>2023</v>
      </c>
      <c r="C1751" s="9">
        <v>45002</v>
      </c>
      <c r="D1751" t="s">
        <v>64</v>
      </c>
      <c r="E1751" t="s">
        <v>537</v>
      </c>
      <c r="F1751">
        <v>1</v>
      </c>
      <c r="G1751">
        <v>4</v>
      </c>
      <c r="H1751" t="s">
        <v>467</v>
      </c>
      <c r="I1751" t="s">
        <v>30</v>
      </c>
      <c r="J1751" s="10">
        <f>(C1751-VLOOKUP(H1751,Riders!$A$2:$E$7777,4,FALSE))/365</f>
        <v>23.654794520547945</v>
      </c>
      <c r="K1751">
        <v>3</v>
      </c>
      <c r="L1751">
        <v>1</v>
      </c>
      <c r="M1751">
        <v>10.11</v>
      </c>
      <c r="N1751" s="29">
        <f t="shared" si="28"/>
        <v>71.2166172106825</v>
      </c>
      <c r="O1751">
        <v>31.765000000000001</v>
      </c>
      <c r="P1751">
        <v>31.937999999999899</v>
      </c>
      <c r="Q1751">
        <v>36.607999999999997</v>
      </c>
      <c r="R1751">
        <v>2.335</v>
      </c>
      <c r="S1751">
        <v>1</v>
      </c>
      <c r="T1751" t="s">
        <v>1162</v>
      </c>
    </row>
    <row r="1752" spans="1:20">
      <c r="A1752" t="s">
        <v>1116</v>
      </c>
      <c r="B1752">
        <v>2023</v>
      </c>
      <c r="C1752" s="9">
        <v>45002</v>
      </c>
      <c r="D1752" t="s">
        <v>64</v>
      </c>
      <c r="E1752" t="s">
        <v>537</v>
      </c>
      <c r="F1752">
        <v>1</v>
      </c>
      <c r="G1752">
        <v>4</v>
      </c>
      <c r="H1752" t="s">
        <v>96</v>
      </c>
      <c r="I1752" t="s">
        <v>166</v>
      </c>
      <c r="J1752" s="10">
        <f>(C1752-VLOOKUP(H1752,Riders!$A$2:$E$7777,4,FALSE))/365</f>
        <v>29.216438356164385</v>
      </c>
      <c r="K1752">
        <v>8</v>
      </c>
      <c r="L1752">
        <v>2</v>
      </c>
      <c r="M1752">
        <v>10.189</v>
      </c>
      <c r="N1752" s="29">
        <f t="shared" si="28"/>
        <v>70.664442045343023</v>
      </c>
      <c r="O1752">
        <v>17.082999999999998</v>
      </c>
      <c r="P1752">
        <v>17.033999999999999</v>
      </c>
      <c r="Q1752">
        <v>24.734000000000002</v>
      </c>
      <c r="R1752">
        <v>3.85</v>
      </c>
      <c r="S1752">
        <v>2</v>
      </c>
      <c r="T1752" t="s">
        <v>1162</v>
      </c>
    </row>
    <row r="1753" spans="1:20">
      <c r="A1753" t="s">
        <v>1116</v>
      </c>
      <c r="B1753">
        <v>2023</v>
      </c>
      <c r="C1753" s="9">
        <v>45002</v>
      </c>
      <c r="D1753" t="s">
        <v>64</v>
      </c>
      <c r="E1753" t="s">
        <v>537</v>
      </c>
      <c r="F1753">
        <v>2</v>
      </c>
      <c r="G1753">
        <v>1</v>
      </c>
      <c r="H1753" t="s">
        <v>90</v>
      </c>
      <c r="I1753" t="s">
        <v>22</v>
      </c>
      <c r="J1753" s="10">
        <f>(C1753-VLOOKUP(H1753,Riders!$A$2:$E$7777,4,FALSE))/365</f>
        <v>26.024657534246575</v>
      </c>
      <c r="K1753">
        <v>1</v>
      </c>
      <c r="L1753">
        <v>1</v>
      </c>
      <c r="M1753">
        <v>10.265000000000001</v>
      </c>
      <c r="N1753" s="29">
        <f t="shared" si="28"/>
        <v>70.141256697515828</v>
      </c>
      <c r="O1753">
        <v>39.840000000000003</v>
      </c>
      <c r="P1753">
        <v>39.85</v>
      </c>
      <c r="Q1753">
        <v>42.014000000000003</v>
      </c>
      <c r="R1753">
        <v>1.0820000000000001</v>
      </c>
      <c r="S1753">
        <v>1</v>
      </c>
      <c r="T1753" t="s">
        <v>1162</v>
      </c>
    </row>
    <row r="1754" spans="1:20">
      <c r="A1754" t="s">
        <v>1116</v>
      </c>
      <c r="B1754">
        <v>2023</v>
      </c>
      <c r="C1754" s="9">
        <v>45002</v>
      </c>
      <c r="D1754" t="s">
        <v>64</v>
      </c>
      <c r="E1754" t="s">
        <v>537</v>
      </c>
      <c r="F1754">
        <v>2</v>
      </c>
      <c r="G1754">
        <v>1</v>
      </c>
      <c r="H1754" t="s">
        <v>106</v>
      </c>
      <c r="I1754" t="s">
        <v>107</v>
      </c>
      <c r="J1754" s="10">
        <f>(C1754-VLOOKUP(H1754,Riders!$A$2:$E$7777,4,FALSE))/365</f>
        <v>29.427397260273974</v>
      </c>
      <c r="K1754">
        <v>5</v>
      </c>
      <c r="L1754">
        <v>2</v>
      </c>
      <c r="M1754">
        <v>10.395</v>
      </c>
      <c r="N1754" s="29">
        <f t="shared" si="28"/>
        <v>69.264069264069263</v>
      </c>
      <c r="O1754">
        <v>26.504999999999999</v>
      </c>
      <c r="P1754">
        <v>26.49</v>
      </c>
      <c r="Q1754">
        <v>29.347999999999999</v>
      </c>
      <c r="R1754">
        <v>1.429</v>
      </c>
      <c r="S1754">
        <v>2</v>
      </c>
      <c r="T1754" t="s">
        <v>1162</v>
      </c>
    </row>
    <row r="1755" spans="1:20">
      <c r="A1755" t="s">
        <v>1116</v>
      </c>
      <c r="B1755">
        <v>2023</v>
      </c>
      <c r="C1755" s="9">
        <v>45002</v>
      </c>
      <c r="D1755" t="s">
        <v>64</v>
      </c>
      <c r="E1755" t="s">
        <v>537</v>
      </c>
      <c r="F1755">
        <v>2</v>
      </c>
      <c r="G1755">
        <v>2</v>
      </c>
      <c r="H1755" t="s">
        <v>182</v>
      </c>
      <c r="I1755" t="s">
        <v>476</v>
      </c>
      <c r="J1755" s="10">
        <f>(C1755-VLOOKUP(H1755,Riders!$A$2:$E$7777,4,FALSE))/365</f>
        <v>22.553424657534247</v>
      </c>
      <c r="K1755">
        <v>2</v>
      </c>
      <c r="L1755">
        <v>1</v>
      </c>
      <c r="M1755">
        <v>10.061</v>
      </c>
      <c r="N1755" s="29">
        <f t="shared" si="28"/>
        <v>71.563462876453627</v>
      </c>
      <c r="O1755">
        <v>31.47</v>
      </c>
      <c r="P1755">
        <v>31.843</v>
      </c>
      <c r="Q1755">
        <v>36.743000000000002</v>
      </c>
      <c r="R1755">
        <v>2.4500000000000002</v>
      </c>
      <c r="S1755">
        <v>1</v>
      </c>
      <c r="T1755" t="s">
        <v>1162</v>
      </c>
    </row>
    <row r="1756" spans="1:20">
      <c r="A1756" t="s">
        <v>1116</v>
      </c>
      <c r="B1756">
        <v>2023</v>
      </c>
      <c r="C1756" s="9">
        <v>45002</v>
      </c>
      <c r="D1756" t="s">
        <v>64</v>
      </c>
      <c r="E1756" t="s">
        <v>537</v>
      </c>
      <c r="F1756">
        <v>2</v>
      </c>
      <c r="G1756">
        <v>2</v>
      </c>
      <c r="H1756" t="s">
        <v>123</v>
      </c>
      <c r="I1756" t="s">
        <v>73</v>
      </c>
      <c r="J1756" s="10">
        <f>(C1756-VLOOKUP(H1756,Riders!$A$2:$E$7777,4,FALSE))/365</f>
        <v>26.101369863013698</v>
      </c>
      <c r="K1756">
        <v>6</v>
      </c>
      <c r="L1756">
        <v>2</v>
      </c>
      <c r="M1756">
        <v>10.125</v>
      </c>
      <c r="N1756" s="29">
        <f t="shared" si="28"/>
        <v>71.111111111111114</v>
      </c>
      <c r="O1756">
        <v>24.181999999999999</v>
      </c>
      <c r="P1756">
        <v>24.068999999999999</v>
      </c>
      <c r="Q1756">
        <v>28.437000000000001</v>
      </c>
      <c r="R1756">
        <v>2.1840000000000002</v>
      </c>
      <c r="S1756">
        <v>2</v>
      </c>
      <c r="T1756" t="s">
        <v>1162</v>
      </c>
    </row>
    <row r="1757" spans="1:20">
      <c r="A1757" t="s">
        <v>1116</v>
      </c>
      <c r="B1757">
        <v>2023</v>
      </c>
      <c r="C1757" s="9">
        <v>45002</v>
      </c>
      <c r="D1757" t="s">
        <v>64</v>
      </c>
      <c r="E1757" t="s">
        <v>537</v>
      </c>
      <c r="F1757">
        <v>2</v>
      </c>
      <c r="G1757">
        <v>3</v>
      </c>
      <c r="H1757" t="s">
        <v>200</v>
      </c>
      <c r="I1757" t="s">
        <v>44</v>
      </c>
      <c r="J1757" s="10">
        <f>(C1757-VLOOKUP(H1757,Riders!$A$2:$E$7777,4,FALSE))/365</f>
        <v>27.676712328767124</v>
      </c>
      <c r="K1757">
        <v>4</v>
      </c>
      <c r="L1757">
        <v>1</v>
      </c>
      <c r="M1757">
        <v>10.361000000000001</v>
      </c>
      <c r="N1757" s="29">
        <f t="shared" si="28"/>
        <v>69.491361837660449</v>
      </c>
      <c r="O1757">
        <v>31.971</v>
      </c>
      <c r="P1757">
        <v>32.1</v>
      </c>
      <c r="Q1757">
        <v>34.021999999999998</v>
      </c>
      <c r="R1757">
        <v>0.96099999999999997</v>
      </c>
      <c r="S1757">
        <v>1</v>
      </c>
      <c r="T1757" t="s">
        <v>1162</v>
      </c>
    </row>
    <row r="1758" spans="1:20">
      <c r="A1758" t="s">
        <v>1116</v>
      </c>
      <c r="B1758">
        <v>2023</v>
      </c>
      <c r="C1758" s="9">
        <v>45002</v>
      </c>
      <c r="D1758" t="s">
        <v>64</v>
      </c>
      <c r="E1758" t="s">
        <v>537</v>
      </c>
      <c r="F1758">
        <v>2</v>
      </c>
      <c r="G1758">
        <v>3</v>
      </c>
      <c r="H1758" t="s">
        <v>97</v>
      </c>
      <c r="I1758" t="s">
        <v>26</v>
      </c>
      <c r="J1758" s="10">
        <f>(C1758-VLOOKUP(H1758,Riders!$A$2:$E$7777,4,FALSE))/365</f>
        <v>25.92876712328767</v>
      </c>
      <c r="K1758">
        <v>7</v>
      </c>
      <c r="L1758">
        <v>2</v>
      </c>
      <c r="M1758">
        <v>10.397</v>
      </c>
      <c r="N1758" s="29">
        <f t="shared" si="28"/>
        <v>69.250745407329035</v>
      </c>
      <c r="O1758">
        <v>30.872</v>
      </c>
      <c r="P1758">
        <v>30.734000000000002</v>
      </c>
      <c r="Q1758">
        <v>32.892000000000003</v>
      </c>
      <c r="R1758">
        <v>1.079</v>
      </c>
      <c r="S1758">
        <v>2</v>
      </c>
      <c r="T1758" t="s">
        <v>1162</v>
      </c>
    </row>
    <row r="1759" spans="1:20">
      <c r="A1759" t="s">
        <v>1116</v>
      </c>
      <c r="B1759">
        <v>2023</v>
      </c>
      <c r="C1759" s="9">
        <v>45002</v>
      </c>
      <c r="D1759" t="s">
        <v>64</v>
      </c>
      <c r="E1759" t="s">
        <v>537</v>
      </c>
      <c r="F1759">
        <v>2</v>
      </c>
      <c r="G1759">
        <v>4</v>
      </c>
      <c r="H1759" t="s">
        <v>467</v>
      </c>
      <c r="I1759" t="s">
        <v>30</v>
      </c>
      <c r="J1759" s="10">
        <f>(C1759-VLOOKUP(H1759,Riders!$A$2:$E$7777,4,FALSE))/365</f>
        <v>23.654794520547945</v>
      </c>
      <c r="K1759">
        <v>3</v>
      </c>
      <c r="L1759">
        <v>1</v>
      </c>
      <c r="M1759">
        <v>10.061</v>
      </c>
      <c r="N1759" s="29">
        <f t="shared" si="28"/>
        <v>71.563462876453627</v>
      </c>
      <c r="O1759">
        <v>31.937999999999899</v>
      </c>
      <c r="P1759">
        <v>32.890999999999998</v>
      </c>
      <c r="Q1759">
        <v>37.326999999999998</v>
      </c>
      <c r="R1759">
        <v>2.218</v>
      </c>
      <c r="S1759">
        <v>1</v>
      </c>
      <c r="T1759" t="s">
        <v>1162</v>
      </c>
    </row>
    <row r="1760" spans="1:20">
      <c r="A1760" t="s">
        <v>1116</v>
      </c>
      <c r="B1760">
        <v>2023</v>
      </c>
      <c r="C1760" s="9">
        <v>45002</v>
      </c>
      <c r="D1760" t="s">
        <v>64</v>
      </c>
      <c r="E1760" t="s">
        <v>537</v>
      </c>
      <c r="F1760">
        <v>2</v>
      </c>
      <c r="G1760">
        <v>4</v>
      </c>
      <c r="H1760" t="s">
        <v>96</v>
      </c>
      <c r="I1760" t="s">
        <v>166</v>
      </c>
      <c r="J1760" s="10">
        <f>(C1760-VLOOKUP(H1760,Riders!$A$2:$E$7777,4,FALSE))/365</f>
        <v>29.216438356164385</v>
      </c>
      <c r="K1760">
        <v>8</v>
      </c>
      <c r="L1760">
        <v>2</v>
      </c>
      <c r="M1760">
        <v>10.119999999999999</v>
      </c>
      <c r="N1760" s="29">
        <f t="shared" si="28"/>
        <v>71.146245059288546</v>
      </c>
      <c r="O1760">
        <v>17.033999999999999</v>
      </c>
      <c r="P1760">
        <v>22.733000000000001</v>
      </c>
      <c r="Q1760">
        <v>29.048999999999999</v>
      </c>
      <c r="R1760">
        <v>3.1579999999999999</v>
      </c>
      <c r="S1760">
        <v>2</v>
      </c>
      <c r="T1760" t="s">
        <v>1162</v>
      </c>
    </row>
    <row r="1761" spans="1:20">
      <c r="A1761" t="s">
        <v>1116</v>
      </c>
      <c r="B1761">
        <v>2023</v>
      </c>
      <c r="C1761" s="9">
        <v>45002</v>
      </c>
      <c r="D1761" t="s">
        <v>64</v>
      </c>
      <c r="E1761" t="s">
        <v>538</v>
      </c>
      <c r="F1761">
        <v>1</v>
      </c>
      <c r="G1761">
        <v>1</v>
      </c>
      <c r="H1761" t="s">
        <v>90</v>
      </c>
      <c r="I1761" t="s">
        <v>22</v>
      </c>
      <c r="J1761" s="10">
        <f>(C1761-VLOOKUP(H1761,Riders!$A$2:$E$7777,4,FALSE))/365</f>
        <v>26.024657534246575</v>
      </c>
      <c r="K1761">
        <v>1</v>
      </c>
      <c r="L1761">
        <v>2</v>
      </c>
      <c r="M1761">
        <v>10.191999999999901</v>
      </c>
      <c r="N1761" s="29">
        <f t="shared" si="28"/>
        <v>70.643642072214192</v>
      </c>
      <c r="O1761">
        <v>39.85</v>
      </c>
      <c r="P1761">
        <v>39.379999999999903</v>
      </c>
      <c r="Q1761">
        <v>41.515999999999998</v>
      </c>
      <c r="R1761">
        <v>1.0680000000000001</v>
      </c>
      <c r="S1761">
        <v>1</v>
      </c>
      <c r="T1761" t="s">
        <v>1162</v>
      </c>
    </row>
    <row r="1762" spans="1:20">
      <c r="A1762" t="s">
        <v>1116</v>
      </c>
      <c r="B1762">
        <v>2023</v>
      </c>
      <c r="C1762" s="9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 s="10">
        <f>(C1762-VLOOKUP(H1762,Riders!$A$2:$E$7777,4,FALSE))/365</f>
        <v>23.654794520547945</v>
      </c>
      <c r="K1762">
        <v>3</v>
      </c>
      <c r="L1762">
        <v>1</v>
      </c>
      <c r="M1762">
        <v>10.180999999999999</v>
      </c>
      <c r="N1762" s="29">
        <f t="shared" si="28"/>
        <v>70.719968568902857</v>
      </c>
      <c r="O1762">
        <v>32.890999999999998</v>
      </c>
      <c r="P1762">
        <v>33.378999999999998</v>
      </c>
      <c r="Q1762">
        <v>37.518999999999998</v>
      </c>
      <c r="R1762">
        <v>2.0699999999999998</v>
      </c>
      <c r="S1762">
        <v>1</v>
      </c>
      <c r="T1762" t="s">
        <v>1162</v>
      </c>
    </row>
    <row r="1763" spans="1:20">
      <c r="A1763" t="s">
        <v>1116</v>
      </c>
      <c r="B1763">
        <v>2023</v>
      </c>
      <c r="C1763" s="9">
        <v>45002</v>
      </c>
      <c r="D1763" t="s">
        <v>64</v>
      </c>
      <c r="E1763" t="s">
        <v>538</v>
      </c>
      <c r="F1763">
        <v>1</v>
      </c>
      <c r="G1763">
        <v>2</v>
      </c>
      <c r="H1763" t="s">
        <v>182</v>
      </c>
      <c r="I1763" t="s">
        <v>476</v>
      </c>
      <c r="J1763" s="10">
        <f>(C1763-VLOOKUP(H1763,Riders!$A$2:$E$7777,4,FALSE))/365</f>
        <v>22.553424657534247</v>
      </c>
      <c r="K1763">
        <v>2</v>
      </c>
      <c r="L1763">
        <v>1</v>
      </c>
      <c r="M1763">
        <v>10.119</v>
      </c>
      <c r="N1763" s="29">
        <f t="shared" si="28"/>
        <v>71.153276015416552</v>
      </c>
      <c r="O1763">
        <v>31.843</v>
      </c>
      <c r="P1763">
        <v>32.616</v>
      </c>
      <c r="Q1763">
        <v>37.118000000000002</v>
      </c>
      <c r="R1763">
        <v>2.2509999999999999</v>
      </c>
      <c r="S1763">
        <v>2</v>
      </c>
      <c r="T1763" t="s">
        <v>1162</v>
      </c>
    </row>
    <row r="1764" spans="1:20">
      <c r="A1764" t="s">
        <v>1116</v>
      </c>
      <c r="B1764">
        <v>2023</v>
      </c>
      <c r="C1764" s="9">
        <v>45002</v>
      </c>
      <c r="D1764" t="s">
        <v>64</v>
      </c>
      <c r="E1764" t="s">
        <v>538</v>
      </c>
      <c r="F1764">
        <v>1</v>
      </c>
      <c r="G1764">
        <v>2</v>
      </c>
      <c r="H1764" t="s">
        <v>200</v>
      </c>
      <c r="I1764" t="s">
        <v>44</v>
      </c>
      <c r="J1764" s="10">
        <f>(C1764-VLOOKUP(H1764,Riders!$A$2:$E$7777,4,FALSE))/365</f>
        <v>27.676712328767124</v>
      </c>
      <c r="K1764">
        <v>4</v>
      </c>
      <c r="L1764">
        <v>2</v>
      </c>
      <c r="M1764">
        <v>11.035</v>
      </c>
      <c r="N1764" s="29">
        <f t="shared" si="28"/>
        <v>65.24694154961486</v>
      </c>
      <c r="O1764">
        <v>32.1</v>
      </c>
      <c r="P1764">
        <v>32.015999999999998</v>
      </c>
      <c r="Q1764">
        <v>33.927999999999997</v>
      </c>
      <c r="R1764">
        <v>0.95599999999999996</v>
      </c>
      <c r="S1764">
        <v>1</v>
      </c>
      <c r="T1764" t="s">
        <v>1162</v>
      </c>
    </row>
    <row r="1765" spans="1:20">
      <c r="A1765" t="s">
        <v>1116</v>
      </c>
      <c r="B1765">
        <v>2023</v>
      </c>
      <c r="C1765" s="9">
        <v>45002</v>
      </c>
      <c r="D1765" t="s">
        <v>64</v>
      </c>
      <c r="E1765" t="s">
        <v>538</v>
      </c>
      <c r="F1765">
        <v>2</v>
      </c>
      <c r="G1765">
        <v>1</v>
      </c>
      <c r="H1765" t="s">
        <v>90</v>
      </c>
      <c r="I1765" t="s">
        <v>22</v>
      </c>
      <c r="J1765" s="10">
        <f>(C1765-VLOOKUP(H1765,Riders!$A$2:$E$7777,4,FALSE))/365</f>
        <v>26.024657534246575</v>
      </c>
      <c r="K1765">
        <v>1</v>
      </c>
      <c r="L1765">
        <v>1</v>
      </c>
      <c r="M1765">
        <v>10.071</v>
      </c>
      <c r="N1765" s="29">
        <f t="shared" si="28"/>
        <v>71.492403932082212</v>
      </c>
      <c r="O1765">
        <v>39.379999999999903</v>
      </c>
      <c r="P1765">
        <v>39.481000000000002</v>
      </c>
      <c r="Q1765">
        <v>41.606999999999999</v>
      </c>
      <c r="R1765">
        <v>1.0629999999999999</v>
      </c>
      <c r="S1765">
        <v>1</v>
      </c>
      <c r="T1765" t="s">
        <v>1162</v>
      </c>
    </row>
    <row r="1766" spans="1:20">
      <c r="A1766" t="s">
        <v>1116</v>
      </c>
      <c r="B1766">
        <v>2023</v>
      </c>
      <c r="C1766" s="9">
        <v>45002</v>
      </c>
      <c r="D1766" t="s">
        <v>64</v>
      </c>
      <c r="E1766" t="s">
        <v>538</v>
      </c>
      <c r="F1766">
        <v>2</v>
      </c>
      <c r="G1766">
        <v>1</v>
      </c>
      <c r="H1766" t="s">
        <v>467</v>
      </c>
      <c r="I1766" t="s">
        <v>30</v>
      </c>
      <c r="J1766" s="10">
        <f>(C1766-VLOOKUP(H1766,Riders!$A$2:$E$7777,4,FALSE))/365</f>
        <v>23.654794520547945</v>
      </c>
      <c r="K1766">
        <v>3</v>
      </c>
      <c r="L1766">
        <v>2</v>
      </c>
      <c r="M1766">
        <v>10.278</v>
      </c>
      <c r="N1766" s="29">
        <f t="shared" si="28"/>
        <v>70.052539404553414</v>
      </c>
      <c r="O1766">
        <v>33.378999999999998</v>
      </c>
      <c r="P1766">
        <v>33.151000000000003</v>
      </c>
      <c r="Q1766">
        <v>37.179000000000002</v>
      </c>
      <c r="R1766">
        <v>2.0139999999999998</v>
      </c>
      <c r="S1766">
        <v>2</v>
      </c>
      <c r="T1766" t="s">
        <v>1162</v>
      </c>
    </row>
    <row r="1767" spans="1:20">
      <c r="A1767" t="s">
        <v>1116</v>
      </c>
      <c r="B1767">
        <v>2023</v>
      </c>
      <c r="C1767" s="9">
        <v>45002</v>
      </c>
      <c r="D1767" t="s">
        <v>64</v>
      </c>
      <c r="E1767" t="s">
        <v>538</v>
      </c>
      <c r="F1767">
        <v>2</v>
      </c>
      <c r="G1767">
        <v>2</v>
      </c>
      <c r="H1767" t="s">
        <v>182</v>
      </c>
      <c r="I1767" t="s">
        <v>476</v>
      </c>
      <c r="J1767" s="10">
        <f>(C1767-VLOOKUP(H1767,Riders!$A$2:$E$7777,4,FALSE))/365</f>
        <v>22.553424657534247</v>
      </c>
      <c r="K1767">
        <v>2</v>
      </c>
      <c r="L1767">
        <v>1</v>
      </c>
      <c r="M1767">
        <v>10.468</v>
      </c>
      <c r="N1767" s="29">
        <f t="shared" si="28"/>
        <v>68.781047000382117</v>
      </c>
      <c r="O1767">
        <v>32.616</v>
      </c>
      <c r="P1767">
        <v>33.222000000000001</v>
      </c>
      <c r="Q1767">
        <v>37.572000000000003</v>
      </c>
      <c r="R1767">
        <v>2.1749999999999998</v>
      </c>
      <c r="S1767">
        <v>1</v>
      </c>
      <c r="T1767" t="s">
        <v>1162</v>
      </c>
    </row>
    <row r="1768" spans="1:20">
      <c r="A1768" t="s">
        <v>1116</v>
      </c>
      <c r="B1768">
        <v>2023</v>
      </c>
      <c r="C1768" s="9">
        <v>45002</v>
      </c>
      <c r="D1768" t="s">
        <v>64</v>
      </c>
      <c r="E1768" t="s">
        <v>538</v>
      </c>
      <c r="F1768">
        <v>2</v>
      </c>
      <c r="G1768">
        <v>2</v>
      </c>
      <c r="H1768" t="s">
        <v>200</v>
      </c>
      <c r="I1768" t="s">
        <v>44</v>
      </c>
      <c r="J1768" s="10">
        <f>(C1768-VLOOKUP(H1768,Riders!$A$2:$E$7777,4,FALSE))/365</f>
        <v>27.676712328767124</v>
      </c>
      <c r="K1768">
        <v>4</v>
      </c>
      <c r="L1768">
        <v>2</v>
      </c>
      <c r="M1768">
        <v>10.4919999999999</v>
      </c>
      <c r="N1768" s="29">
        <f t="shared" si="28"/>
        <v>68.623713305376185</v>
      </c>
      <c r="O1768">
        <v>32.015999999999998</v>
      </c>
      <c r="P1768">
        <v>31.937999999999899</v>
      </c>
      <c r="Q1768">
        <v>33.845999999999997</v>
      </c>
      <c r="R1768">
        <v>0.95399999999999996</v>
      </c>
      <c r="S1768">
        <v>2</v>
      </c>
      <c r="T1768" t="s">
        <v>1162</v>
      </c>
    </row>
    <row r="1769" spans="1:20">
      <c r="A1769" t="s">
        <v>1116</v>
      </c>
      <c r="B1769">
        <v>2023</v>
      </c>
      <c r="C1769" s="9">
        <v>45002</v>
      </c>
      <c r="D1769" t="s">
        <v>64</v>
      </c>
      <c r="E1769" t="s">
        <v>538</v>
      </c>
      <c r="F1769">
        <v>3</v>
      </c>
      <c r="G1769">
        <v>1</v>
      </c>
      <c r="H1769" t="s">
        <v>90</v>
      </c>
      <c r="I1769" t="s">
        <v>22</v>
      </c>
      <c r="J1769" s="10">
        <f>(C1769-VLOOKUP(H1769,Riders!$A$2:$E$7777,4,FALSE))/365</f>
        <v>26.024657534246575</v>
      </c>
      <c r="K1769">
        <v>1</v>
      </c>
      <c r="L1769">
        <v>1</v>
      </c>
      <c r="M1769">
        <v>10.32</v>
      </c>
      <c r="N1769" s="29">
        <f t="shared" si="28"/>
        <v>69.767441860465112</v>
      </c>
      <c r="O1769">
        <v>39.481000000000002</v>
      </c>
      <c r="P1769">
        <v>39.573</v>
      </c>
      <c r="Q1769">
        <v>41.691000000000003</v>
      </c>
      <c r="R1769">
        <v>1.0589999999999999</v>
      </c>
      <c r="S1769">
        <v>1</v>
      </c>
      <c r="T1769" t="s">
        <v>1162</v>
      </c>
    </row>
    <row r="1770" spans="1:20">
      <c r="A1770" t="s">
        <v>1116</v>
      </c>
      <c r="B1770">
        <v>2023</v>
      </c>
      <c r="C1770" s="9">
        <v>45002</v>
      </c>
      <c r="D1770" t="s">
        <v>64</v>
      </c>
      <c r="E1770" t="s">
        <v>538</v>
      </c>
      <c r="F1770">
        <v>3</v>
      </c>
      <c r="G1770">
        <v>1</v>
      </c>
      <c r="H1770" t="s">
        <v>467</v>
      </c>
      <c r="I1770" t="s">
        <v>30</v>
      </c>
      <c r="J1770" s="10">
        <f>(C1770-VLOOKUP(H1770,Riders!$A$2:$E$7777,4,FALSE))/365</f>
        <v>23.654794520547945</v>
      </c>
      <c r="K1770">
        <v>3</v>
      </c>
      <c r="L1770">
        <v>2</v>
      </c>
      <c r="M1770">
        <v>10.459</v>
      </c>
      <c r="N1770" s="29">
        <f t="shared" si="28"/>
        <v>68.840233291901711</v>
      </c>
      <c r="O1770">
        <v>33.151000000000003</v>
      </c>
      <c r="P1770">
        <v>32.948999999999998</v>
      </c>
      <c r="Q1770">
        <v>36.878999999999998</v>
      </c>
      <c r="R1770">
        <v>1.9650000000000001</v>
      </c>
      <c r="S1770">
        <v>2</v>
      </c>
      <c r="T1770" t="s">
        <v>1162</v>
      </c>
    </row>
    <row r="1771" spans="1:20">
      <c r="A1771" t="s">
        <v>1116</v>
      </c>
      <c r="B1771">
        <v>2023</v>
      </c>
      <c r="C1771" s="9">
        <v>45002</v>
      </c>
      <c r="D1771" t="s">
        <v>64</v>
      </c>
      <c r="E1771" t="s">
        <v>62</v>
      </c>
      <c r="F1771">
        <v>1</v>
      </c>
      <c r="G1771" t="s">
        <v>539</v>
      </c>
      <c r="H1771" t="s">
        <v>90</v>
      </c>
      <c r="I1771" t="s">
        <v>22</v>
      </c>
      <c r="J1771" s="10">
        <f>(C1771-VLOOKUP(H1771,Riders!$A$2:$E$7777,4,FALSE))/365</f>
        <v>26.024657534246575</v>
      </c>
      <c r="K1771">
        <v>1</v>
      </c>
      <c r="L1771">
        <v>1</v>
      </c>
      <c r="M1771">
        <v>9.9480000000000004</v>
      </c>
      <c r="N1771" s="29">
        <f t="shared" si="28"/>
        <v>72.376357056694815</v>
      </c>
      <c r="O1771">
        <v>39.573</v>
      </c>
      <c r="P1771">
        <v>39.667999999999999</v>
      </c>
      <c r="Q1771">
        <v>41.777999999999999</v>
      </c>
      <c r="R1771">
        <v>1.0549999999999999</v>
      </c>
      <c r="S1771">
        <v>1</v>
      </c>
      <c r="T1771" t="s">
        <v>1162</v>
      </c>
    </row>
    <row r="1772" spans="1:20">
      <c r="A1772" t="s">
        <v>1116</v>
      </c>
      <c r="B1772">
        <v>2023</v>
      </c>
      <c r="C1772" s="9">
        <v>45002</v>
      </c>
      <c r="D1772" t="s">
        <v>64</v>
      </c>
      <c r="E1772" t="s">
        <v>62</v>
      </c>
      <c r="F1772">
        <v>1</v>
      </c>
      <c r="G1772" t="s">
        <v>539</v>
      </c>
      <c r="H1772" t="s">
        <v>182</v>
      </c>
      <c r="I1772" t="s">
        <v>476</v>
      </c>
      <c r="J1772" s="10">
        <f>(C1772-VLOOKUP(H1772,Riders!$A$2:$E$7777,4,FALSE))/365</f>
        <v>22.553424657534247</v>
      </c>
      <c r="K1772">
        <v>2</v>
      </c>
      <c r="L1772">
        <v>2</v>
      </c>
      <c r="M1772">
        <v>10.013</v>
      </c>
      <c r="N1772" s="29">
        <f t="shared" si="28"/>
        <v>71.906521522021379</v>
      </c>
      <c r="O1772">
        <v>33.222000000000001</v>
      </c>
      <c r="P1772">
        <v>32.982999999999997</v>
      </c>
      <c r="Q1772">
        <v>37.204999999999998</v>
      </c>
      <c r="R1772">
        <v>2.1110000000000002</v>
      </c>
      <c r="S1772">
        <v>2</v>
      </c>
      <c r="T1772" t="s">
        <v>1162</v>
      </c>
    </row>
    <row r="1773" spans="1:20">
      <c r="A1773" t="s">
        <v>1116</v>
      </c>
      <c r="B1773">
        <v>2023</v>
      </c>
      <c r="C1773" s="9">
        <v>45002</v>
      </c>
      <c r="D1773" t="s">
        <v>64</v>
      </c>
      <c r="E1773" t="s">
        <v>62</v>
      </c>
      <c r="F1773">
        <v>1</v>
      </c>
      <c r="G1773" t="s">
        <v>540</v>
      </c>
      <c r="H1773" t="s">
        <v>467</v>
      </c>
      <c r="I1773" t="s">
        <v>30</v>
      </c>
      <c r="J1773" s="10">
        <f>(C1773-VLOOKUP(H1773,Riders!$A$2:$E$7777,4,FALSE))/365</f>
        <v>23.654794520547945</v>
      </c>
      <c r="K1773">
        <v>3</v>
      </c>
      <c r="L1773">
        <v>1</v>
      </c>
      <c r="M1773">
        <v>10.185</v>
      </c>
      <c r="N1773" s="29">
        <f t="shared" si="28"/>
        <v>70.6921944035346</v>
      </c>
      <c r="O1773">
        <v>32.948999999999998</v>
      </c>
      <c r="P1773">
        <v>33.411000000000001</v>
      </c>
      <c r="Q1773">
        <v>37.237000000000002</v>
      </c>
      <c r="R1773">
        <v>1.913</v>
      </c>
      <c r="S1773">
        <v>1</v>
      </c>
      <c r="T1773" t="s">
        <v>1162</v>
      </c>
    </row>
    <row r="1774" spans="1:20">
      <c r="A1774" t="s">
        <v>1116</v>
      </c>
      <c r="B1774">
        <v>2023</v>
      </c>
      <c r="C1774" s="9">
        <v>45002</v>
      </c>
      <c r="D1774" t="s">
        <v>64</v>
      </c>
      <c r="E1774" t="s">
        <v>62</v>
      </c>
      <c r="F1774">
        <v>1</v>
      </c>
      <c r="G1774" t="s">
        <v>540</v>
      </c>
      <c r="H1774" t="s">
        <v>200</v>
      </c>
      <c r="I1774" t="s">
        <v>44</v>
      </c>
      <c r="J1774" s="10">
        <f>(C1774-VLOOKUP(H1774,Riders!$A$2:$E$7777,4,FALSE))/365</f>
        <v>27.676712328767124</v>
      </c>
      <c r="K1774">
        <v>4</v>
      </c>
      <c r="L1774">
        <v>2</v>
      </c>
      <c r="M1774">
        <v>10.363</v>
      </c>
      <c r="N1774" s="29">
        <f t="shared" si="28"/>
        <v>69.477950400463186</v>
      </c>
      <c r="O1774">
        <v>31.937999999999899</v>
      </c>
      <c r="P1774">
        <v>31.856999999999999</v>
      </c>
      <c r="Q1774">
        <v>33.761000000000003</v>
      </c>
      <c r="R1774">
        <v>0.95199999999999996</v>
      </c>
      <c r="S1774">
        <v>2</v>
      </c>
      <c r="T1774" t="s">
        <v>1162</v>
      </c>
    </row>
    <row r="1775" spans="1:20">
      <c r="A1775" t="s">
        <v>18</v>
      </c>
      <c r="B1775">
        <v>2022</v>
      </c>
      <c r="C1775" s="9">
        <v>44849</v>
      </c>
      <c r="D1775" t="s">
        <v>19</v>
      </c>
      <c r="E1775" t="s">
        <v>536</v>
      </c>
      <c r="F1775">
        <v>1</v>
      </c>
      <c r="G1775">
        <v>8</v>
      </c>
      <c r="H1775" t="s">
        <v>97</v>
      </c>
      <c r="I1775" t="s">
        <v>26</v>
      </c>
      <c r="J1775" s="10">
        <f>(C1775-VLOOKUP(H1775,Riders!$A$2:$E$7777,4,FALSE))/365</f>
        <v>25.509589041095889</v>
      </c>
      <c r="K1775">
        <v>11</v>
      </c>
      <c r="L1775">
        <v>2</v>
      </c>
      <c r="M1775">
        <v>9.9909999999999997</v>
      </c>
      <c r="N1775" s="29">
        <f t="shared" si="28"/>
        <v>72.064858372535284</v>
      </c>
      <c r="O1775">
        <v>18.149999999999999</v>
      </c>
      <c r="P1775">
        <v>15.62</v>
      </c>
      <c r="Q1775">
        <v>26.352</v>
      </c>
      <c r="R1775">
        <v>5.3659999999999997</v>
      </c>
      <c r="S1775">
        <v>2</v>
      </c>
      <c r="T1775" t="s">
        <v>1162</v>
      </c>
    </row>
    <row r="1776" spans="1:20">
      <c r="A1776" t="s">
        <v>1116</v>
      </c>
      <c r="B1776">
        <v>2023</v>
      </c>
      <c r="C1776" s="9">
        <v>45002</v>
      </c>
      <c r="D1776" t="s">
        <v>64</v>
      </c>
      <c r="E1776" t="s">
        <v>62</v>
      </c>
      <c r="F1776">
        <v>2</v>
      </c>
      <c r="G1776" t="s">
        <v>539</v>
      </c>
      <c r="H1776" t="s">
        <v>90</v>
      </c>
      <c r="I1776" t="s">
        <v>22</v>
      </c>
      <c r="J1776" s="10">
        <f>(C1776-VLOOKUP(H1776,Riders!$A$2:$E$7777,4,FALSE))/365</f>
        <v>26.024657534246575</v>
      </c>
      <c r="K1776">
        <v>1</v>
      </c>
      <c r="L1776">
        <v>1</v>
      </c>
      <c r="M1776">
        <v>10.019</v>
      </c>
      <c r="N1776" s="29">
        <f t="shared" si="28"/>
        <v>71.863459427088529</v>
      </c>
      <c r="O1776">
        <v>39.667999999999999</v>
      </c>
      <c r="P1776">
        <v>39.615000000000002</v>
      </c>
      <c r="Q1776">
        <v>41.707000000000001</v>
      </c>
      <c r="R1776">
        <v>1.046</v>
      </c>
      <c r="S1776">
        <v>1</v>
      </c>
      <c r="T1776" t="s">
        <v>1162</v>
      </c>
    </row>
    <row r="1777" spans="1:20">
      <c r="A1777" t="s">
        <v>1116</v>
      </c>
      <c r="B1777">
        <v>2023</v>
      </c>
      <c r="C1777" s="9">
        <v>45002</v>
      </c>
      <c r="D1777" t="s">
        <v>64</v>
      </c>
      <c r="E1777" t="s">
        <v>62</v>
      </c>
      <c r="F1777">
        <v>2</v>
      </c>
      <c r="G1777" t="s">
        <v>539</v>
      </c>
      <c r="H1777" t="s">
        <v>182</v>
      </c>
      <c r="I1777" t="s">
        <v>476</v>
      </c>
      <c r="J1777" s="10">
        <f>(C1777-VLOOKUP(H1777,Riders!$A$2:$E$7777,4,FALSE))/365</f>
        <v>22.553424657534247</v>
      </c>
      <c r="K1777">
        <v>2</v>
      </c>
      <c r="L1777">
        <v>2</v>
      </c>
      <c r="M1777">
        <v>11.862</v>
      </c>
      <c r="N1777" s="29">
        <f t="shared" si="28"/>
        <v>60.698027314112288</v>
      </c>
      <c r="O1777">
        <v>32.982999999999997</v>
      </c>
      <c r="P1777">
        <v>32.619</v>
      </c>
      <c r="Q1777">
        <v>36.686999999999998</v>
      </c>
      <c r="R1777">
        <v>2.0339999999999998</v>
      </c>
      <c r="S1777">
        <v>2</v>
      </c>
      <c r="T1777" t="s">
        <v>1162</v>
      </c>
    </row>
    <row r="1778" spans="1:20">
      <c r="A1778" t="s">
        <v>1116</v>
      </c>
      <c r="B1778">
        <v>2023</v>
      </c>
      <c r="C1778" s="9">
        <v>45002</v>
      </c>
      <c r="D1778" t="s">
        <v>64</v>
      </c>
      <c r="E1778" t="s">
        <v>62</v>
      </c>
      <c r="F1778">
        <v>2</v>
      </c>
      <c r="G1778" t="s">
        <v>540</v>
      </c>
      <c r="H1778" t="s">
        <v>467</v>
      </c>
      <c r="I1778" t="s">
        <v>30</v>
      </c>
      <c r="J1778" s="10">
        <f>(C1778-VLOOKUP(H1778,Riders!$A$2:$E$7777,4,FALSE))/365</f>
        <v>23.654794520547945</v>
      </c>
      <c r="K1778">
        <v>3</v>
      </c>
      <c r="L1778">
        <v>1</v>
      </c>
      <c r="M1778">
        <v>10.364000000000001</v>
      </c>
      <c r="N1778" s="29">
        <f t="shared" si="28"/>
        <v>69.471246622925506</v>
      </c>
      <c r="O1778">
        <v>33.411000000000001</v>
      </c>
      <c r="P1778">
        <v>33.82</v>
      </c>
      <c r="Q1778">
        <v>37.554000000000002</v>
      </c>
      <c r="R1778">
        <v>1.867</v>
      </c>
      <c r="S1778">
        <v>1</v>
      </c>
      <c r="T1778" t="s">
        <v>1162</v>
      </c>
    </row>
    <row r="1779" spans="1:20">
      <c r="A1779" t="s">
        <v>1116</v>
      </c>
      <c r="B1779">
        <v>2023</v>
      </c>
      <c r="C1779" s="9">
        <v>45002</v>
      </c>
      <c r="D1779" t="s">
        <v>64</v>
      </c>
      <c r="E1779" t="s">
        <v>62</v>
      </c>
      <c r="F1779">
        <v>2</v>
      </c>
      <c r="G1779" t="s">
        <v>540</v>
      </c>
      <c r="H1779" t="s">
        <v>200</v>
      </c>
      <c r="I1779" t="s">
        <v>44</v>
      </c>
      <c r="J1779" s="10">
        <f>(C1779-VLOOKUP(H1779,Riders!$A$2:$E$7777,4,FALSE))/365</f>
        <v>27.676712328767124</v>
      </c>
      <c r="K1779">
        <v>4</v>
      </c>
      <c r="L1779">
        <v>2</v>
      </c>
      <c r="M1779">
        <v>10.481</v>
      </c>
      <c r="N1779" s="29">
        <f t="shared" si="28"/>
        <v>68.695735139776744</v>
      </c>
      <c r="O1779">
        <v>31.856999999999999</v>
      </c>
      <c r="P1779">
        <v>31.782</v>
      </c>
      <c r="Q1779">
        <v>33.682000000000002</v>
      </c>
      <c r="R1779">
        <v>0.95</v>
      </c>
      <c r="S1779">
        <v>2</v>
      </c>
      <c r="T1779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86" priority="64">
      <formula>$F1779="F"</formula>
    </cfRule>
    <cfRule type="expression" dxfId="285" priority="65">
      <formula>$F1779="SF"</formula>
    </cfRule>
    <cfRule type="expression" dxfId="284" priority="66">
      <formula>$F1779="QF"</formula>
    </cfRule>
    <cfRule type="expression" dxfId="283" priority="67">
      <formula>$F1779="R8"</formula>
    </cfRule>
    <cfRule type="expression" dxfId="282" priority="68">
      <formula>$F1779="R16"</formula>
    </cfRule>
  </conditionalFormatting>
  <conditionalFormatting sqref="K2:N1493 K1494:M1778 N1494:N1779 A2:I1778">
    <cfRule type="expression" dxfId="281" priority="1">
      <formula>$F2="F"</formula>
    </cfRule>
    <cfRule type="expression" dxfId="280" priority="2">
      <formula>$F2="5to8"</formula>
    </cfRule>
    <cfRule type="expression" dxfId="279" priority="3">
      <formula>$F2="SF"</formula>
    </cfRule>
    <cfRule type="expression" dxfId="278" priority="4">
      <formula>$F2="QF"</formula>
    </cfRule>
    <cfRule type="expression" dxfId="277" priority="5">
      <formula>$F2="R8"</formula>
    </cfRule>
    <cfRule type="expression" dxfId="276" priority="6">
      <formula>$F2="Rep8"</formula>
    </cfRule>
    <cfRule type="expression" dxfId="275" priority="7">
      <formula>$F2="Rep32"</formula>
    </cfRule>
    <cfRule type="expression" dxfId="274" priority="8">
      <formula>$F2="R32"</formula>
    </cfRule>
    <cfRule type="expression" dxfId="273" priority="9">
      <formula>$F2="R16"</formula>
    </cfRule>
    <cfRule type="expression" dxfId="272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zoomScale="70" zoomScaleNormal="70" workbookViewId="0">
      <pane ySplit="1" topLeftCell="A629" activePane="bottomLeft" state="frozen"/>
      <selection pane="bottomLeft" activeCell="H650" sqref="H650"/>
    </sheetView>
  </sheetViews>
  <sheetFormatPr defaultColWidth="11.6328125" defaultRowHeight="14.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08984375" bestFit="1" customWidth="1"/>
    <col min="6" max="6" width="8.81640625" bestFit="1" customWidth="1"/>
    <col min="7" max="7" width="11.54296875" bestFit="1" customWidth="1"/>
    <col min="8" max="8" width="39.81640625" bestFit="1" customWidth="1"/>
    <col min="9" max="10" width="39.26953125" bestFit="1" customWidth="1"/>
    <col min="11" max="13" width="9.54296875" bestFit="1" customWidth="1"/>
    <col min="14" max="14" width="9.08984375" bestFit="1" customWidth="1"/>
    <col min="15" max="15" width="8.26953125" bestFit="1" customWidth="1"/>
    <col min="16" max="20" width="7.08984375" bestFit="1" customWidth="1"/>
    <col min="21" max="21" width="9.54296875" bestFit="1" customWidth="1"/>
    <col min="22" max="22" width="11.4531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1175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1190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1190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1813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1267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1267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1998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1998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1998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1713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1998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1998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1998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1175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1998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1998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1234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1998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28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26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 t="shared" ref="U629:U641" si="30"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26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 t="shared" si="30"/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26" t="s">
        <v>20</v>
      </c>
      <c r="G631" t="s">
        <v>111</v>
      </c>
      <c r="H631" t="s">
        <v>1228</v>
      </c>
      <c r="I631" t="s">
        <v>1225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 t="shared" si="30"/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26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 t="shared" si="30"/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26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 t="shared" si="30"/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26" t="s">
        <v>20</v>
      </c>
      <c r="G634" t="s">
        <v>28</v>
      </c>
      <c r="H634" t="s">
        <v>27</v>
      </c>
      <c r="I634" t="s">
        <v>38</v>
      </c>
      <c r="J634" t="s">
        <v>8284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 t="shared" si="30"/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26" t="s">
        <v>20</v>
      </c>
      <c r="G635" t="s">
        <v>40</v>
      </c>
      <c r="H635" t="s">
        <v>8278</v>
      </c>
      <c r="I635" t="s">
        <v>8276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 t="shared" si="30"/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26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 t="shared" si="30"/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26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 t="shared" si="30"/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26" t="s">
        <v>20</v>
      </c>
      <c r="G638" t="s">
        <v>54</v>
      </c>
      <c r="H638" t="s">
        <v>8257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 t="shared" si="30"/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26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 t="shared" si="30"/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26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 t="shared" si="30"/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26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 t="shared" si="30"/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1">SUM(O642:T642)</f>
        <v>43.482999999999997</v>
      </c>
      <c r="V642" s="19">
        <f t="shared" ref="V642:V649" si="32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1"/>
        <v>44.222000000000001</v>
      </c>
      <c r="V643" s="19">
        <f t="shared" si="32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1228</v>
      </c>
      <c r="I644" t="s">
        <v>1225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1"/>
        <v>43.448</v>
      </c>
      <c r="V644" s="19">
        <f t="shared" si="32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t="s">
        <v>89</v>
      </c>
      <c r="F645">
        <v>2</v>
      </c>
      <c r="G645" t="s">
        <v>28</v>
      </c>
      <c r="H645" t="s">
        <v>27</v>
      </c>
      <c r="I645" t="s">
        <v>8284</v>
      </c>
      <c r="J645" t="s">
        <v>1172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1"/>
        <v>43.860999999999997</v>
      </c>
      <c r="V645" s="19">
        <f t="shared" si="32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1"/>
        <v>43.225999999999999</v>
      </c>
      <c r="V646" s="19">
        <f t="shared" si="32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t="s">
        <v>89</v>
      </c>
      <c r="F647">
        <v>3</v>
      </c>
      <c r="G647" t="s">
        <v>40</v>
      </c>
      <c r="H647" t="s">
        <v>8278</v>
      </c>
      <c r="I647" t="s">
        <v>8276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1"/>
        <v>43.853000000000002</v>
      </c>
      <c r="V647" s="19">
        <f t="shared" si="32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1"/>
        <v>42.389000000000003</v>
      </c>
      <c r="V648" s="19">
        <f t="shared" si="32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t="s">
        <v>89</v>
      </c>
      <c r="F649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1"/>
        <v>44.643000000000001</v>
      </c>
      <c r="V649" s="19">
        <f t="shared" si="32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3">SUM(O650:T650)</f>
        <v>42.125</v>
      </c>
      <c r="V650" s="19">
        <f t="shared" ref="V650:V653" si="34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3"/>
        <v>43.122</v>
      </c>
      <c r="V651" s="19">
        <f t="shared" si="34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t="s">
        <v>62</v>
      </c>
      <c r="F652" t="s">
        <v>540</v>
      </c>
      <c r="G652" t="s">
        <v>111</v>
      </c>
      <c r="H652" t="s">
        <v>1228</v>
      </c>
      <c r="I652" t="s">
        <v>1225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3"/>
        <v>43.164999999999999</v>
      </c>
      <c r="V652" s="19">
        <f t="shared" si="34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3"/>
        <v>43.398000000000003</v>
      </c>
      <c r="V653" s="19">
        <f t="shared" si="34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22" priority="1">
      <formula>$E629="R1"</formula>
    </cfRule>
    <cfRule type="expression" dxfId="221" priority="2">
      <formula>$E629="F"</formula>
    </cfRule>
    <cfRule type="expression" dxfId="22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17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31.6328125" bestFit="1" customWidth="1"/>
    <col min="9" max="9" width="29.26953125" bestFit="1" customWidth="1"/>
    <col min="10" max="11" width="32.81640625" bestFit="1" customWidth="1"/>
    <col min="12" max="12" width="12.1796875" bestFit="1" customWidth="1"/>
    <col min="13" max="15" width="7.81640625" bestFit="1" customWidth="1"/>
    <col min="16" max="16" width="7.7265625" bestFit="1" customWidth="1"/>
    <col min="17" max="24" width="8.453125" bestFit="1" customWidth="1"/>
    <col min="25" max="49" width="9.54296875" bestFit="1" customWidth="1"/>
    <col min="50" max="50" width="12.1796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4750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5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5037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5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5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5037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5176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5176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5152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5176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5176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5176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5176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5176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6049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5427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5427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5474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5176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4627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4679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3912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4627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4679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19" priority="40">
      <formula>$E2="R1"</formula>
    </cfRule>
    <cfRule type="expression" dxfId="218" priority="41">
      <formula>$E2="F"</formula>
    </cfRule>
    <cfRule type="expression" dxfId="217" priority="42">
      <formula>$E2="Q"</formula>
    </cfRule>
  </conditionalFormatting>
  <conditionalFormatting sqref="H292:K299">
    <cfRule type="expression" dxfId="216" priority="37">
      <formula>$E292="R1"</formula>
    </cfRule>
    <cfRule type="expression" dxfId="215" priority="38">
      <formula>$E292="F"</formula>
    </cfRule>
    <cfRule type="expression" dxfId="214" priority="39">
      <formula>$E292="Q"</formula>
    </cfRule>
  </conditionalFormatting>
  <conditionalFormatting sqref="A304:D333">
    <cfRule type="expression" dxfId="213" priority="35">
      <formula>$E304="F"</formula>
    </cfRule>
    <cfRule type="expression" dxfId="212" priority="36">
      <formula>$E304="Q"</formula>
    </cfRule>
  </conditionalFormatting>
  <conditionalFormatting sqref="A334:B361 D334:D361">
    <cfRule type="expression" dxfId="211" priority="33">
      <formula>$E334="F"</formula>
    </cfRule>
    <cfRule type="expression" dxfId="210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9" priority="31">
      <formula>$E362="F"</formula>
    </cfRule>
    <cfRule type="expression" dxfId="208" priority="32">
      <formula>$E362="Q"</formula>
    </cfRule>
  </conditionalFormatting>
  <conditionalFormatting sqref="A363:B363 A365:B365 A367:B367 A369:B369 A371:B371 A373:B373 A375:B375 A377:B377 A379:B379 A381:B381 A383:B383">
    <cfRule type="expression" dxfId="207" priority="29">
      <formula>$E363="F"</formula>
    </cfRule>
    <cfRule type="expression" dxfId="206" priority="30">
      <formula>$E363="Q"</formula>
    </cfRule>
  </conditionalFormatting>
  <conditionalFormatting sqref="A385:B406 D385:D406">
    <cfRule type="expression" dxfId="205" priority="27">
      <formula>$E385="F"</formula>
    </cfRule>
    <cfRule type="expression" dxfId="204" priority="28">
      <formula>$E385="Q"</formula>
    </cfRule>
  </conditionalFormatting>
  <conditionalFormatting sqref="D407:D436">
    <cfRule type="expression" dxfId="203" priority="25">
      <formula>#REF!="F"</formula>
    </cfRule>
    <cfRule type="expression" dxfId="202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1" priority="23">
      <formula>#REF!="F"</formula>
    </cfRule>
    <cfRule type="expression" dxfId="200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9" priority="21">
      <formula>#REF!="F"</formula>
    </cfRule>
    <cfRule type="expression" dxfId="198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97" priority="10">
      <formula>$E491="R1"</formula>
    </cfRule>
    <cfRule type="expression" dxfId="196" priority="11">
      <formula>$E491="F"</formula>
    </cfRule>
    <cfRule type="expression" dxfId="195" priority="12">
      <formula>$E491="Q"</formula>
    </cfRule>
  </conditionalFormatting>
  <conditionalFormatting sqref="P505">
    <cfRule type="expression" dxfId="194" priority="7">
      <formula>$E505="R1"</formula>
    </cfRule>
    <cfRule type="expression" dxfId="193" priority="8">
      <formula>$E505="F"</formula>
    </cfRule>
    <cfRule type="expression" dxfId="192" priority="9">
      <formula>$E505="Q"</formula>
    </cfRule>
  </conditionalFormatting>
  <conditionalFormatting sqref="P506">
    <cfRule type="expression" dxfId="191" priority="4">
      <formula>$E506="R1"</formula>
    </cfRule>
    <cfRule type="expression" dxfId="190" priority="5">
      <formula>$E506="F"</formula>
    </cfRule>
    <cfRule type="expression" dxfId="189" priority="6">
      <formula>$E506="Q"</formula>
    </cfRule>
  </conditionalFormatting>
  <conditionalFormatting sqref="D515:D538 A515:B538">
    <cfRule type="expression" dxfId="188" priority="1">
      <formula>$E515="R1"</formula>
    </cfRule>
    <cfRule type="expression" dxfId="187" priority="2">
      <formula>$E515="F"</formula>
    </cfRule>
    <cfRule type="expression" dxfId="186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265625" defaultRowHeight="14.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2.6328125" bestFit="1" customWidth="1"/>
    <col min="6" max="6" width="11.7265625" bestFit="1" customWidth="1"/>
    <col min="7" max="7" width="41.90625" bestFit="1" customWidth="1"/>
    <col min="8" max="8" width="43.26953125" bestFit="1" customWidth="1"/>
    <col min="9" max="9" width="14.90625" bestFit="1" customWidth="1"/>
    <col min="10" max="10" width="14" bestFit="1" customWidth="1"/>
    <col min="11" max="11" width="14" customWidth="1"/>
    <col min="12" max="12" width="12.1796875" bestFit="1" customWidth="1"/>
    <col min="13" max="21" width="14.453125" bestFit="1" customWidth="1"/>
    <col min="22" max="32" width="15.54296875" bestFit="1" customWidth="1"/>
    <col min="33" max="33" width="13.7265625" bestFit="1" customWidth="1"/>
    <col min="34" max="34" width="14" bestFit="1" customWidth="1"/>
    <col min="35" max="36" width="11.7265625" bestFit="1" customWidth="1"/>
    <col min="37" max="37" width="17.6328125" bestFit="1" customWidth="1"/>
    <col min="38" max="38" width="8.453125" bestFit="1" customWidth="1"/>
    <col min="39" max="39" width="7.36328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  <c r="R18" s="121">
        <v>0</v>
      </c>
      <c r="S18" s="121">
        <v>0</v>
      </c>
      <c r="T18" s="121">
        <v>0</v>
      </c>
      <c r="U18" s="121">
        <v>0</v>
      </c>
      <c r="V18" s="121">
        <v>0</v>
      </c>
      <c r="W18" s="121">
        <v>0</v>
      </c>
      <c r="X18" s="121">
        <v>0</v>
      </c>
      <c r="Y18" s="121">
        <v>0</v>
      </c>
      <c r="Z18" s="121">
        <v>0</v>
      </c>
      <c r="AA18" s="121">
        <v>0</v>
      </c>
      <c r="AB18" s="121">
        <v>0</v>
      </c>
      <c r="AC18" s="121">
        <v>0</v>
      </c>
      <c r="AD18" s="121">
        <v>0</v>
      </c>
      <c r="AE18" s="121">
        <v>0</v>
      </c>
      <c r="AF18" s="121">
        <v>0</v>
      </c>
      <c r="AG18" s="121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2135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2135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2135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2135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2135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2135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2135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20">
        <v>0</v>
      </c>
      <c r="N319" s="3">
        <v>3</v>
      </c>
      <c r="O319" s="3">
        <v>3</v>
      </c>
      <c r="P319" s="3">
        <v>2</v>
      </c>
      <c r="Q319" s="3">
        <v>3</v>
      </c>
      <c r="R319" s="120">
        <v>0</v>
      </c>
      <c r="S319" s="120">
        <v>0</v>
      </c>
      <c r="T319" s="3">
        <v>2</v>
      </c>
      <c r="U319" s="120">
        <v>0</v>
      </c>
      <c r="V319" s="3">
        <v>2</v>
      </c>
      <c r="W319" s="120">
        <v>0</v>
      </c>
      <c r="X319" s="3">
        <v>6</v>
      </c>
      <c r="Y319" s="120">
        <v>0</v>
      </c>
      <c r="Z319" s="120">
        <v>0</v>
      </c>
      <c r="AA319" s="120">
        <v>0</v>
      </c>
      <c r="AB319" s="120">
        <v>0</v>
      </c>
      <c r="AC319" s="120">
        <v>0</v>
      </c>
      <c r="AD319" s="120">
        <v>0</v>
      </c>
      <c r="AE319" s="120">
        <v>0</v>
      </c>
      <c r="AF319" s="120">
        <v>0</v>
      </c>
      <c r="AG319" s="120">
        <v>0</v>
      </c>
      <c r="AH319" s="120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20">
        <v>0</v>
      </c>
      <c r="N320" s="3">
        <v>1</v>
      </c>
      <c r="O320" s="120">
        <v>0</v>
      </c>
      <c r="P320" s="3">
        <v>1</v>
      </c>
      <c r="Q320" s="3">
        <v>2</v>
      </c>
      <c r="R320" s="120">
        <v>0</v>
      </c>
      <c r="S320" s="3">
        <v>3</v>
      </c>
      <c r="T320" s="3">
        <v>5</v>
      </c>
      <c r="U320" s="3">
        <v>5</v>
      </c>
      <c r="V320" s="120">
        <v>0</v>
      </c>
      <c r="W320" s="3">
        <v>2</v>
      </c>
      <c r="X320" s="120">
        <v>0</v>
      </c>
      <c r="Y320" s="120">
        <v>0</v>
      </c>
      <c r="Z320" s="120">
        <v>0</v>
      </c>
      <c r="AA320" s="120">
        <v>0</v>
      </c>
      <c r="AB320" s="120">
        <v>0</v>
      </c>
      <c r="AC320" s="120">
        <v>0</v>
      </c>
      <c r="AD320" s="120">
        <v>0</v>
      </c>
      <c r="AE320" s="120">
        <v>0</v>
      </c>
      <c r="AF320" s="120">
        <v>0</v>
      </c>
      <c r="AG320" s="120">
        <v>0</v>
      </c>
      <c r="AH320" s="120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20">
        <v>0</v>
      </c>
      <c r="N321" s="120">
        <v>0</v>
      </c>
      <c r="O321" s="3">
        <v>1</v>
      </c>
      <c r="P321" s="3">
        <v>3</v>
      </c>
      <c r="Q321" s="120">
        <v>0</v>
      </c>
      <c r="R321" s="120">
        <v>0</v>
      </c>
      <c r="S321" s="120">
        <v>0</v>
      </c>
      <c r="T321" s="120">
        <v>0</v>
      </c>
      <c r="U321" s="3">
        <v>3</v>
      </c>
      <c r="V321" s="3">
        <v>3</v>
      </c>
      <c r="W321" s="120">
        <v>0</v>
      </c>
      <c r="X321" s="3">
        <v>4</v>
      </c>
      <c r="Y321" s="120">
        <v>0</v>
      </c>
      <c r="Z321" s="120">
        <v>0</v>
      </c>
      <c r="AA321" s="120">
        <v>0</v>
      </c>
      <c r="AB321" s="120">
        <v>0</v>
      </c>
      <c r="AC321" s="120">
        <v>0</v>
      </c>
      <c r="AD321" s="120">
        <v>0</v>
      </c>
      <c r="AE321" s="120">
        <v>0</v>
      </c>
      <c r="AF321" s="120">
        <v>0</v>
      </c>
      <c r="AG321" s="120">
        <v>0</v>
      </c>
      <c r="AH321" s="120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20">
        <v>0</v>
      </c>
      <c r="N322" s="120">
        <v>0</v>
      </c>
      <c r="O322" s="120">
        <v>0</v>
      </c>
      <c r="P322" s="120">
        <v>0</v>
      </c>
      <c r="Q322" s="120">
        <v>0</v>
      </c>
      <c r="R322" s="3">
        <v>5</v>
      </c>
      <c r="S322" s="3">
        <v>5</v>
      </c>
      <c r="T322" s="120">
        <v>0</v>
      </c>
      <c r="U322" s="120">
        <v>0</v>
      </c>
      <c r="V322" s="120">
        <v>0</v>
      </c>
      <c r="W322" s="120">
        <v>0</v>
      </c>
      <c r="X322" s="120">
        <v>0</v>
      </c>
      <c r="Y322" s="120">
        <v>0</v>
      </c>
      <c r="Z322" s="120">
        <v>0</v>
      </c>
      <c r="AA322" s="120">
        <v>0</v>
      </c>
      <c r="AB322" s="120">
        <v>0</v>
      </c>
      <c r="AC322" s="120">
        <v>0</v>
      </c>
      <c r="AD322" s="120">
        <v>0</v>
      </c>
      <c r="AE322" s="120">
        <v>0</v>
      </c>
      <c r="AF322" s="120">
        <v>0</v>
      </c>
      <c r="AG322" s="120">
        <v>0</v>
      </c>
      <c r="AH322" s="120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20">
        <v>0</v>
      </c>
      <c r="O323" s="120">
        <v>0</v>
      </c>
      <c r="P323" s="120">
        <v>0</v>
      </c>
      <c r="Q323" s="120">
        <v>0</v>
      </c>
      <c r="R323" s="3">
        <v>3</v>
      </c>
      <c r="S323" s="120">
        <v>0</v>
      </c>
      <c r="T323" s="120">
        <v>0</v>
      </c>
      <c r="U323" s="120">
        <v>0</v>
      </c>
      <c r="V323" s="120">
        <v>0</v>
      </c>
      <c r="W323" s="120">
        <v>0</v>
      </c>
      <c r="X323" s="120">
        <v>0</v>
      </c>
      <c r="Y323" s="120">
        <v>0</v>
      </c>
      <c r="Z323" s="120">
        <v>0</v>
      </c>
      <c r="AA323" s="120">
        <v>0</v>
      </c>
      <c r="AB323" s="120">
        <v>0</v>
      </c>
      <c r="AC323" s="120">
        <v>0</v>
      </c>
      <c r="AD323" s="120">
        <v>0</v>
      </c>
      <c r="AE323" s="120">
        <v>0</v>
      </c>
      <c r="AF323" s="120">
        <v>0</v>
      </c>
      <c r="AG323" s="120">
        <v>0</v>
      </c>
      <c r="AH323" s="120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20">
        <v>0</v>
      </c>
      <c r="N324" s="3">
        <v>2</v>
      </c>
      <c r="O324" s="120">
        <v>0</v>
      </c>
      <c r="P324" s="120">
        <v>0</v>
      </c>
      <c r="Q324" s="120">
        <v>0</v>
      </c>
      <c r="R324" s="120">
        <v>0</v>
      </c>
      <c r="S324" s="120">
        <v>0</v>
      </c>
      <c r="T324" s="3">
        <v>3</v>
      </c>
      <c r="U324" s="120">
        <v>0</v>
      </c>
      <c r="V324" s="3">
        <v>1</v>
      </c>
      <c r="W324" s="120">
        <v>0</v>
      </c>
      <c r="X324" s="120">
        <v>0</v>
      </c>
      <c r="Y324" s="120">
        <v>0</v>
      </c>
      <c r="Z324" s="120">
        <v>0</v>
      </c>
      <c r="AA324" s="120">
        <v>0</v>
      </c>
      <c r="AB324" s="120">
        <v>0</v>
      </c>
      <c r="AC324" s="120">
        <v>0</v>
      </c>
      <c r="AD324" s="120">
        <v>0</v>
      </c>
      <c r="AE324" s="120">
        <v>0</v>
      </c>
      <c r="AF324" s="120">
        <v>0</v>
      </c>
      <c r="AG324" s="120">
        <v>0</v>
      </c>
      <c r="AH324" s="120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20">
        <v>0</v>
      </c>
      <c r="N325" s="120">
        <v>0</v>
      </c>
      <c r="O325" s="120">
        <v>0</v>
      </c>
      <c r="P325" s="3">
        <v>5</v>
      </c>
      <c r="Q325" s="120">
        <v>0</v>
      </c>
      <c r="R325" s="120">
        <v>0</v>
      </c>
      <c r="S325" s="120">
        <v>0</v>
      </c>
      <c r="T325" s="120">
        <v>0</v>
      </c>
      <c r="U325" s="120">
        <v>0</v>
      </c>
      <c r="V325" s="120">
        <v>0</v>
      </c>
      <c r="W325" s="120">
        <v>0</v>
      </c>
      <c r="X325" s="120">
        <v>0</v>
      </c>
      <c r="Y325" s="120">
        <v>0</v>
      </c>
      <c r="Z325" s="120">
        <v>0</v>
      </c>
      <c r="AA325" s="120">
        <v>0</v>
      </c>
      <c r="AB325" s="120">
        <v>0</v>
      </c>
      <c r="AC325" s="120">
        <v>0</v>
      </c>
      <c r="AD325" s="120">
        <v>0</v>
      </c>
      <c r="AE325" s="120">
        <v>0</v>
      </c>
      <c r="AF325" s="120">
        <v>0</v>
      </c>
      <c r="AG325" s="120">
        <v>0</v>
      </c>
      <c r="AH325" s="120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20">
        <v>0</v>
      </c>
      <c r="N326" s="120">
        <v>0</v>
      </c>
      <c r="O326" s="3">
        <v>5</v>
      </c>
      <c r="P326" s="120">
        <v>0</v>
      </c>
      <c r="Q326" s="120">
        <v>0</v>
      </c>
      <c r="R326" s="120">
        <v>0</v>
      </c>
      <c r="S326" s="120">
        <v>0</v>
      </c>
      <c r="T326" s="120">
        <v>0</v>
      </c>
      <c r="U326" s="120">
        <v>0</v>
      </c>
      <c r="V326" s="120">
        <v>0</v>
      </c>
      <c r="W326" s="120">
        <v>0</v>
      </c>
      <c r="X326" s="120">
        <v>0</v>
      </c>
      <c r="Y326" s="120">
        <v>0</v>
      </c>
      <c r="Z326" s="120">
        <v>0</v>
      </c>
      <c r="AA326" s="120">
        <v>0</v>
      </c>
      <c r="AB326" s="120">
        <v>0</v>
      </c>
      <c r="AC326" s="120">
        <v>0</v>
      </c>
      <c r="AD326" s="120">
        <v>0</v>
      </c>
      <c r="AE326" s="120">
        <v>0</v>
      </c>
      <c r="AF326" s="120">
        <v>0</v>
      </c>
      <c r="AG326" s="120">
        <v>0</v>
      </c>
      <c r="AH326" s="120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20">
        <v>0</v>
      </c>
      <c r="N327" s="120">
        <v>0</v>
      </c>
      <c r="O327" s="120">
        <v>0</v>
      </c>
      <c r="P327" s="120">
        <v>0</v>
      </c>
      <c r="Q327" s="3">
        <v>1</v>
      </c>
      <c r="R327" s="3">
        <v>1</v>
      </c>
      <c r="S327" s="120">
        <v>0</v>
      </c>
      <c r="T327" s="120">
        <v>0</v>
      </c>
      <c r="U327" s="120">
        <v>0</v>
      </c>
      <c r="V327" s="120">
        <v>0</v>
      </c>
      <c r="W327" s="120">
        <v>0</v>
      </c>
      <c r="X327" s="120">
        <v>0</v>
      </c>
      <c r="Y327" s="120">
        <v>0</v>
      </c>
      <c r="Z327" s="120">
        <v>0</v>
      </c>
      <c r="AA327" s="120">
        <v>0</v>
      </c>
      <c r="AB327" s="120">
        <v>0</v>
      </c>
      <c r="AC327" s="120">
        <v>0</v>
      </c>
      <c r="AD327" s="120">
        <v>0</v>
      </c>
      <c r="AE327" s="120">
        <v>0</v>
      </c>
      <c r="AF327" s="120">
        <v>0</v>
      </c>
      <c r="AG327" s="120">
        <v>0</v>
      </c>
      <c r="AH327" s="120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20">
        <v>0</v>
      </c>
      <c r="N328" s="120">
        <v>0</v>
      </c>
      <c r="O328" s="120">
        <v>0</v>
      </c>
      <c r="P328" s="120">
        <v>0</v>
      </c>
      <c r="Q328" s="120">
        <v>0</v>
      </c>
      <c r="R328" s="120">
        <v>0</v>
      </c>
      <c r="S328" s="120">
        <v>0</v>
      </c>
      <c r="T328" s="120">
        <v>0</v>
      </c>
      <c r="U328" s="3">
        <v>1</v>
      </c>
      <c r="V328" s="120">
        <v>0</v>
      </c>
      <c r="W328" s="120">
        <v>0</v>
      </c>
      <c r="X328" s="120">
        <v>0</v>
      </c>
      <c r="Y328" s="120">
        <v>0</v>
      </c>
      <c r="Z328" s="120">
        <v>0</v>
      </c>
      <c r="AA328" s="120">
        <v>0</v>
      </c>
      <c r="AB328" s="120">
        <v>0</v>
      </c>
      <c r="AC328" s="120">
        <v>0</v>
      </c>
      <c r="AD328" s="120">
        <v>0</v>
      </c>
      <c r="AE328" s="120">
        <v>0</v>
      </c>
      <c r="AF328" s="120">
        <v>0</v>
      </c>
      <c r="AG328" s="120">
        <v>0</v>
      </c>
      <c r="AH328" s="120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20">
        <v>0</v>
      </c>
      <c r="O329" s="120">
        <v>0</v>
      </c>
      <c r="P329" s="120">
        <v>0</v>
      </c>
      <c r="Q329" s="120">
        <v>0</v>
      </c>
      <c r="R329" s="120">
        <v>0</v>
      </c>
      <c r="S329" s="120">
        <v>0</v>
      </c>
      <c r="T329" s="120">
        <v>0</v>
      </c>
      <c r="U329" s="120">
        <v>0</v>
      </c>
      <c r="V329" s="120">
        <v>0</v>
      </c>
      <c r="W329" s="120">
        <v>0</v>
      </c>
      <c r="X329" s="120">
        <v>0</v>
      </c>
      <c r="Y329" s="120">
        <v>0</v>
      </c>
      <c r="Z329" s="120">
        <v>0</v>
      </c>
      <c r="AA329" s="120">
        <v>0</v>
      </c>
      <c r="AB329" s="120">
        <v>0</v>
      </c>
      <c r="AC329" s="120">
        <v>0</v>
      </c>
      <c r="AD329" s="120">
        <v>0</v>
      </c>
      <c r="AE329" s="120">
        <v>0</v>
      </c>
      <c r="AF329" s="120">
        <v>0</v>
      </c>
      <c r="AG329" s="120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20">
        <v>0</v>
      </c>
      <c r="N330" s="120">
        <v>0</v>
      </c>
      <c r="O330" s="120">
        <v>0</v>
      </c>
      <c r="P330" s="120">
        <v>0</v>
      </c>
      <c r="Q330" s="120">
        <v>0</v>
      </c>
      <c r="R330" s="120">
        <v>0</v>
      </c>
      <c r="S330" s="3">
        <v>2</v>
      </c>
      <c r="T330" s="120">
        <v>0</v>
      </c>
      <c r="U330" s="120">
        <v>0</v>
      </c>
      <c r="V330" s="120">
        <v>0</v>
      </c>
      <c r="W330" s="120">
        <v>0</v>
      </c>
      <c r="X330" s="120">
        <v>0</v>
      </c>
      <c r="Y330" s="120">
        <v>0</v>
      </c>
      <c r="Z330" s="120">
        <v>0</v>
      </c>
      <c r="AA330" s="120">
        <v>0</v>
      </c>
      <c r="AB330" s="120">
        <v>0</v>
      </c>
      <c r="AC330" s="120">
        <v>0</v>
      </c>
      <c r="AD330" s="120">
        <v>0</v>
      </c>
      <c r="AE330" s="120">
        <v>0</v>
      </c>
      <c r="AF330" s="120">
        <v>0</v>
      </c>
      <c r="AG330" s="120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20">
        <v>0</v>
      </c>
      <c r="N331" s="120">
        <v>0</v>
      </c>
      <c r="O331" s="120">
        <v>0</v>
      </c>
      <c r="P331" s="120">
        <v>0</v>
      </c>
      <c r="Q331" s="120">
        <v>0</v>
      </c>
      <c r="R331" s="120">
        <v>0</v>
      </c>
      <c r="S331" s="120">
        <v>0</v>
      </c>
      <c r="T331" s="120">
        <v>0</v>
      </c>
      <c r="U331" s="120">
        <v>0</v>
      </c>
      <c r="V331" s="120">
        <v>0</v>
      </c>
      <c r="W331" s="3">
        <v>1</v>
      </c>
      <c r="X331" s="120">
        <v>0</v>
      </c>
      <c r="Y331" s="120">
        <v>0</v>
      </c>
      <c r="Z331" s="120">
        <v>0</v>
      </c>
      <c r="AA331" s="120">
        <v>0</v>
      </c>
      <c r="AB331" s="120">
        <v>0</v>
      </c>
      <c r="AC331" s="120">
        <v>0</v>
      </c>
      <c r="AD331" s="120">
        <v>0</v>
      </c>
      <c r="AE331" s="120">
        <v>0</v>
      </c>
      <c r="AF331" s="120">
        <v>0</v>
      </c>
      <c r="AG331" s="120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20">
        <v>0</v>
      </c>
      <c r="N332" s="120">
        <v>0</v>
      </c>
      <c r="O332" s="120">
        <v>0</v>
      </c>
      <c r="P332" s="120">
        <v>0</v>
      </c>
      <c r="Q332" s="120">
        <v>0</v>
      </c>
      <c r="R332" s="120">
        <v>0</v>
      </c>
      <c r="S332" s="120">
        <v>0</v>
      </c>
      <c r="T332" s="3">
        <v>1</v>
      </c>
      <c r="U332" s="120">
        <v>0</v>
      </c>
      <c r="V332" s="120">
        <v>0</v>
      </c>
      <c r="W332" s="120">
        <v>0</v>
      </c>
      <c r="X332" s="120">
        <v>0</v>
      </c>
      <c r="Y332" s="120">
        <v>0</v>
      </c>
      <c r="Z332" s="120">
        <v>0</v>
      </c>
      <c r="AA332" s="120">
        <v>0</v>
      </c>
      <c r="AB332" s="120">
        <v>0</v>
      </c>
      <c r="AC332" s="120">
        <v>0</v>
      </c>
      <c r="AD332" s="120">
        <v>0</v>
      </c>
      <c r="AE332" s="120">
        <v>0</v>
      </c>
      <c r="AF332" s="120">
        <v>0</v>
      </c>
      <c r="AG332" s="120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20">
        <v>0</v>
      </c>
      <c r="N333" s="120">
        <v>0</v>
      </c>
      <c r="O333" s="120">
        <v>0</v>
      </c>
      <c r="P333" s="120">
        <v>0</v>
      </c>
      <c r="Q333" s="120">
        <v>0</v>
      </c>
      <c r="R333" s="120">
        <v>0</v>
      </c>
      <c r="S333" s="120">
        <v>0</v>
      </c>
      <c r="T333" s="120">
        <v>0</v>
      </c>
      <c r="U333" s="120">
        <v>0</v>
      </c>
      <c r="V333" s="120">
        <v>0</v>
      </c>
      <c r="W333" s="3">
        <v>5</v>
      </c>
      <c r="X333" s="120">
        <v>0</v>
      </c>
      <c r="Y333" s="120">
        <v>0</v>
      </c>
      <c r="Z333" s="120">
        <v>0</v>
      </c>
      <c r="AA333" s="120">
        <v>0</v>
      </c>
      <c r="AB333" s="120">
        <v>0</v>
      </c>
      <c r="AC333" s="120">
        <v>0</v>
      </c>
      <c r="AD333" s="120">
        <v>0</v>
      </c>
      <c r="AE333" s="120">
        <v>0</v>
      </c>
      <c r="AF333" s="120">
        <v>0</v>
      </c>
      <c r="AG333" s="120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20">
        <v>0</v>
      </c>
      <c r="O334" s="120">
        <v>0</v>
      </c>
      <c r="P334" s="120">
        <v>0</v>
      </c>
      <c r="Q334" s="120">
        <v>0</v>
      </c>
      <c r="R334" s="120">
        <v>0</v>
      </c>
      <c r="S334" s="120">
        <v>0</v>
      </c>
      <c r="T334" s="120">
        <v>0</v>
      </c>
      <c r="U334" s="120">
        <v>0</v>
      </c>
      <c r="V334" s="120">
        <v>0</v>
      </c>
      <c r="W334" s="120">
        <v>0</v>
      </c>
      <c r="X334" s="120">
        <v>0</v>
      </c>
      <c r="Y334" s="120">
        <v>0</v>
      </c>
      <c r="Z334" s="120">
        <v>0</v>
      </c>
      <c r="AA334" s="120">
        <v>0</v>
      </c>
      <c r="AB334" s="120">
        <v>0</v>
      </c>
      <c r="AC334" s="120">
        <v>0</v>
      </c>
      <c r="AD334" s="120">
        <v>0</v>
      </c>
      <c r="AE334" s="120">
        <v>0</v>
      </c>
      <c r="AF334" s="120">
        <v>0</v>
      </c>
      <c r="AG334" s="120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3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1348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4658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5" priority="15" operator="between">
      <formula>1</formula>
      <formula>1</formula>
    </cfRule>
    <cfRule type="cellIs" dxfId="184" priority="16" operator="between">
      <formula>2</formula>
      <formula>2</formula>
    </cfRule>
    <cfRule type="cellIs" dxfId="183" priority="17" operator="between">
      <formula>3</formula>
      <formula>3</formula>
    </cfRule>
    <cfRule type="cellIs" dxfId="182" priority="18" operator="between">
      <formula>5</formula>
      <formula>5</formula>
    </cfRule>
  </conditionalFormatting>
  <conditionalFormatting sqref="AF2:AF331 AF333:AF1734">
    <cfRule type="cellIs" dxfId="181" priority="24" operator="between">
      <formula>2</formula>
      <formula>2</formula>
    </cfRule>
    <cfRule type="cellIs" dxfId="180" priority="25" operator="between">
      <formula>4</formula>
      <formula>4</formula>
    </cfRule>
    <cfRule type="cellIs" dxfId="179" priority="26" operator="between">
      <formula>6</formula>
      <formula>6</formula>
    </cfRule>
    <cfRule type="cellIs" dxfId="178" priority="27" operator="between">
      <formula>10</formula>
      <formula>10</formula>
    </cfRule>
  </conditionalFormatting>
  <conditionalFormatting sqref="A319:D334 D335:D352 A335:B352">
    <cfRule type="expression" dxfId="177" priority="4">
      <formula>$E319="R1"</formula>
    </cfRule>
    <cfRule type="expression" dxfId="176" priority="5">
      <formula>$E319="F"</formula>
    </cfRule>
    <cfRule type="expression" dxfId="175" priority="6">
      <formula>$E319="Q"</formula>
    </cfRule>
  </conditionalFormatting>
  <conditionalFormatting sqref="J2:K352">
    <cfRule type="expression" dxfId="174" priority="1">
      <formula>$E2="R1"</formula>
    </cfRule>
    <cfRule type="expression" dxfId="173" priority="2">
      <formula>$E2="F"</formula>
    </cfRule>
    <cfRule type="expression" dxfId="1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5"/>
  <cols>
    <col min="1" max="1" width="7.81640625" bestFit="1" customWidth="1"/>
    <col min="2" max="2" width="4.81640625" bestFit="1" customWidth="1"/>
    <col min="3" max="3" width="10.7265625" bestFit="1" customWidth="1"/>
    <col min="4" max="4" width="5.453125" bestFit="1" customWidth="1"/>
    <col min="5" max="5" width="28.54296875" bestFit="1" customWidth="1"/>
    <col min="6" max="6" width="4.54296875" bestFit="1" customWidth="1"/>
    <col min="8" max="8" width="4.8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2135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5272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1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1796875" defaultRowHeight="14.5"/>
  <cols>
    <col min="1" max="1" width="11.81640625" bestFit="1" customWidth="1"/>
    <col min="2" max="2" width="6.81640625" bestFit="1" customWidth="1"/>
    <col min="3" max="3" width="11" bestFit="1" customWidth="1"/>
    <col min="4" max="4" width="7.7265625" bestFit="1" customWidth="1"/>
    <col min="5" max="5" width="30.81640625" bestFit="1" customWidth="1"/>
    <col min="6" max="6" width="9.7265625" bestFit="1" customWidth="1"/>
    <col min="7" max="7" width="7.453125" bestFit="1" customWidth="1"/>
    <col min="8" max="8" width="7.1796875" bestFit="1" customWidth="1"/>
    <col min="9" max="17" width="1.81640625" bestFit="1" customWidth="1"/>
    <col min="18" max="44" width="2.81640625" bestFit="1" customWidth="1"/>
    <col min="45" max="45" width="8.36328125" bestFit="1" customWidth="1"/>
    <col min="46" max="46" width="9.08984375" bestFit="1" customWidth="1"/>
    <col min="47" max="47" width="7.26953125" bestFit="1" customWidth="1"/>
    <col min="48" max="48" width="7.1796875" bestFit="1" customWidth="1"/>
    <col min="49" max="49" width="11.63281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20">
        <v>0</v>
      </c>
      <c r="T2" s="120">
        <v>0</v>
      </c>
      <c r="U2" s="120">
        <v>0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20">
        <v>0</v>
      </c>
      <c r="AC2" s="120">
        <v>0</v>
      </c>
      <c r="AD2" s="120">
        <v>0</v>
      </c>
      <c r="AE2" s="120">
        <v>0</v>
      </c>
      <c r="AF2" s="120">
        <v>0</v>
      </c>
      <c r="AG2" s="120">
        <v>0</v>
      </c>
      <c r="AH2" s="120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0</v>
      </c>
      <c r="AP2" s="120">
        <v>0</v>
      </c>
      <c r="AQ2" s="120">
        <v>0</v>
      </c>
      <c r="AR2" s="120">
        <v>0</v>
      </c>
      <c r="AS2" s="3">
        <v>20</v>
      </c>
      <c r="AT2" s="120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20">
        <v>0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20">
        <v>0</v>
      </c>
      <c r="AM3" s="120">
        <v>0</v>
      </c>
      <c r="AN3" s="120">
        <v>0</v>
      </c>
      <c r="AO3" s="120">
        <v>0</v>
      </c>
      <c r="AP3" s="120">
        <v>0</v>
      </c>
      <c r="AQ3" s="120">
        <v>0</v>
      </c>
      <c r="AR3" s="120">
        <v>0</v>
      </c>
      <c r="AS3" s="3">
        <v>20</v>
      </c>
      <c r="AT3" s="120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20">
        <v>0</v>
      </c>
      <c r="V4" s="120">
        <v>0</v>
      </c>
      <c r="W4" s="120">
        <v>0</v>
      </c>
      <c r="X4" s="120">
        <v>0</v>
      </c>
      <c r="Y4" s="120">
        <v>0</v>
      </c>
      <c r="Z4" s="120">
        <v>0</v>
      </c>
      <c r="AA4" s="120">
        <v>0</v>
      </c>
      <c r="AB4" s="3">
        <v>1</v>
      </c>
      <c r="AC4" s="120">
        <v>0</v>
      </c>
      <c r="AD4" s="120">
        <v>0</v>
      </c>
      <c r="AE4" s="120">
        <v>0</v>
      </c>
      <c r="AF4" s="120">
        <v>0</v>
      </c>
      <c r="AG4" s="120">
        <v>0</v>
      </c>
      <c r="AH4" s="120">
        <v>0</v>
      </c>
      <c r="AI4" s="120">
        <v>0</v>
      </c>
      <c r="AJ4" s="120">
        <v>0</v>
      </c>
      <c r="AK4" s="120">
        <v>0</v>
      </c>
      <c r="AL4" s="3">
        <v>1</v>
      </c>
      <c r="AM4" s="120">
        <v>0</v>
      </c>
      <c r="AN4" s="3">
        <v>1</v>
      </c>
      <c r="AO4" s="3">
        <v>1</v>
      </c>
      <c r="AP4" s="3">
        <v>1</v>
      </c>
      <c r="AQ4" s="120">
        <v>0</v>
      </c>
      <c r="AR4" s="120">
        <v>0</v>
      </c>
      <c r="AS4" s="120">
        <v>0</v>
      </c>
      <c r="AT4" s="120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120">
        <v>0</v>
      </c>
      <c r="AJ5" s="120">
        <v>0</v>
      </c>
      <c r="AK5" s="120">
        <v>0</v>
      </c>
      <c r="AL5" s="120">
        <v>0</v>
      </c>
      <c r="AM5" s="3">
        <v>1</v>
      </c>
      <c r="AN5" s="120">
        <v>0</v>
      </c>
      <c r="AO5" s="120">
        <v>0</v>
      </c>
      <c r="AP5" s="120">
        <v>0</v>
      </c>
      <c r="AQ5" s="3">
        <v>1</v>
      </c>
      <c r="AR5" s="3">
        <v>1</v>
      </c>
      <c r="AS5" s="120">
        <v>0</v>
      </c>
      <c r="AT5" s="120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120">
        <v>0</v>
      </c>
      <c r="X6" s="3">
        <v>1</v>
      </c>
      <c r="Y6" s="3">
        <v>1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20">
        <v>0</v>
      </c>
      <c r="AT6" s="120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  <c r="Q7" s="120">
        <v>0</v>
      </c>
      <c r="R7" s="120">
        <v>0</v>
      </c>
      <c r="S7" s="120">
        <v>0</v>
      </c>
      <c r="T7" s="3">
        <v>1</v>
      </c>
      <c r="U7" s="3">
        <v>1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20">
        <v>0</v>
      </c>
      <c r="AT7" s="120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20">
        <v>0</v>
      </c>
      <c r="V8" s="120">
        <v>0</v>
      </c>
      <c r="W8" s="120">
        <v>0</v>
      </c>
      <c r="X8" s="120">
        <v>0</v>
      </c>
      <c r="Y8" s="120">
        <v>0</v>
      </c>
      <c r="Z8" s="120">
        <v>0</v>
      </c>
      <c r="AA8" s="3">
        <v>1</v>
      </c>
      <c r="AB8" s="120">
        <v>0</v>
      </c>
      <c r="AC8" s="120">
        <v>0</v>
      </c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20">
        <v>0</v>
      </c>
      <c r="AT8" s="120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20">
        <v>0</v>
      </c>
      <c r="J9" s="120">
        <v>0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20">
        <v>0</v>
      </c>
      <c r="V9" s="120">
        <v>0</v>
      </c>
      <c r="W9" s="3">
        <v>1</v>
      </c>
      <c r="X9" s="120">
        <v>0</v>
      </c>
      <c r="Y9" s="120">
        <v>0</v>
      </c>
      <c r="Z9" s="120">
        <v>0</v>
      </c>
      <c r="AA9" s="120">
        <v>0</v>
      </c>
      <c r="AB9" s="120">
        <v>0</v>
      </c>
      <c r="AC9" s="120">
        <v>0</v>
      </c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20">
        <v>0</v>
      </c>
      <c r="AT9" s="120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3">
        <v>1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20">
        <v>0</v>
      </c>
      <c r="AT10" s="120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3">
        <v>1</v>
      </c>
      <c r="T11" s="120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0</v>
      </c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20">
        <v>0</v>
      </c>
      <c r="AT11" s="120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1</v>
      </c>
      <c r="W12" s="120">
        <v>0</v>
      </c>
      <c r="X12" s="120">
        <v>0</v>
      </c>
      <c r="Y12" s="120">
        <v>0</v>
      </c>
      <c r="Z12" s="120">
        <v>0</v>
      </c>
      <c r="AA12" s="120">
        <v>0</v>
      </c>
      <c r="AB12" s="120">
        <v>0</v>
      </c>
      <c r="AC12" s="120">
        <v>0</v>
      </c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20">
        <v>0</v>
      </c>
      <c r="AT12" s="120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20">
        <v>0</v>
      </c>
      <c r="J13" s="120">
        <v>0</v>
      </c>
      <c r="K13" s="120">
        <v>0</v>
      </c>
      <c r="L13" s="120">
        <v>0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120">
        <v>0</v>
      </c>
      <c r="X13" s="120">
        <v>0</v>
      </c>
      <c r="Y13" s="120">
        <v>0</v>
      </c>
      <c r="Z13" s="120">
        <v>0</v>
      </c>
      <c r="AA13" s="120">
        <v>0</v>
      </c>
      <c r="AB13" s="120">
        <v>0</v>
      </c>
      <c r="AC13" s="120">
        <v>0</v>
      </c>
      <c r="AD13" s="120">
        <v>0</v>
      </c>
      <c r="AE13" s="120">
        <v>0</v>
      </c>
      <c r="AF13" s="120">
        <v>0</v>
      </c>
      <c r="AG13" s="120">
        <v>0</v>
      </c>
      <c r="AH13" s="120">
        <v>0</v>
      </c>
      <c r="AI13" s="120">
        <v>0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20">
        <v>0</v>
      </c>
      <c r="AT13" s="120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20">
        <v>0</v>
      </c>
      <c r="J14" s="120">
        <v>0</v>
      </c>
      <c r="K14" s="120">
        <v>0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0</v>
      </c>
      <c r="Y14" s="120">
        <v>0</v>
      </c>
      <c r="Z14" s="120">
        <v>0</v>
      </c>
      <c r="AA14" s="120">
        <v>0</v>
      </c>
      <c r="AB14" s="120">
        <v>0</v>
      </c>
      <c r="AC14" s="120">
        <v>0</v>
      </c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20">
        <v>0</v>
      </c>
      <c r="AT14" s="120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120">
        <v>0</v>
      </c>
      <c r="Z15" s="120">
        <v>0</v>
      </c>
      <c r="AA15" s="120">
        <v>0</v>
      </c>
      <c r="AB15" s="120">
        <v>0</v>
      </c>
      <c r="AC15" s="120">
        <v>0</v>
      </c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20">
        <v>0</v>
      </c>
      <c r="AT15" s="120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20">
        <v>0</v>
      </c>
      <c r="V16" s="120">
        <v>0</v>
      </c>
      <c r="W16" s="120">
        <v>0</v>
      </c>
      <c r="X16" s="120">
        <v>0</v>
      </c>
      <c r="Y16" s="120">
        <v>0</v>
      </c>
      <c r="Z16" s="120">
        <v>0</v>
      </c>
      <c r="AA16" s="120">
        <v>0</v>
      </c>
      <c r="AB16" s="120">
        <v>0</v>
      </c>
      <c r="AC16" s="120">
        <v>0</v>
      </c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120">
        <v>0</v>
      </c>
      <c r="Z17" s="120">
        <v>0</v>
      </c>
      <c r="AA17" s="120">
        <v>0</v>
      </c>
      <c r="AB17" s="120">
        <v>0</v>
      </c>
      <c r="AC17" s="120">
        <v>0</v>
      </c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20">
        <v>0</v>
      </c>
      <c r="AT17" s="120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20">
        <v>0</v>
      </c>
      <c r="J18" s="120">
        <v>0</v>
      </c>
      <c r="K18" s="120">
        <v>0</v>
      </c>
      <c r="L18" s="120">
        <v>0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20">
        <v>0</v>
      </c>
      <c r="AT18" s="120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20">
        <v>0</v>
      </c>
      <c r="J20" s="120">
        <v>0</v>
      </c>
      <c r="K20" s="120">
        <v>0</v>
      </c>
      <c r="L20" s="120">
        <v>0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120">
        <v>0</v>
      </c>
      <c r="Z20" s="120">
        <v>0</v>
      </c>
      <c r="AA20" s="120">
        <v>0</v>
      </c>
      <c r="AB20" s="120">
        <v>0</v>
      </c>
      <c r="AC20" s="120">
        <v>0</v>
      </c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20">
        <v>0</v>
      </c>
      <c r="AT20" s="120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20">
        <v>0</v>
      </c>
      <c r="J21" s="120">
        <v>0</v>
      </c>
      <c r="K21" s="120">
        <v>0</v>
      </c>
      <c r="L21" s="120">
        <v>0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120">
        <v>0</v>
      </c>
      <c r="W21" s="120">
        <v>0</v>
      </c>
      <c r="X21" s="120">
        <v>0</v>
      </c>
      <c r="Y21" s="120">
        <v>0</v>
      </c>
      <c r="Z21" s="120">
        <v>0</v>
      </c>
      <c r="AA21" s="120">
        <v>0</v>
      </c>
      <c r="AB21" s="120">
        <v>0</v>
      </c>
      <c r="AC21" s="120">
        <v>0</v>
      </c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20">
        <v>0</v>
      </c>
      <c r="AT21" s="120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20">
        <v>0</v>
      </c>
      <c r="J22" s="120">
        <v>0</v>
      </c>
      <c r="K22" s="120">
        <v>0</v>
      </c>
      <c r="L22" s="120">
        <v>0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120">
        <v>0</v>
      </c>
      <c r="Z22" s="120">
        <v>0</v>
      </c>
      <c r="AA22" s="120">
        <v>0</v>
      </c>
      <c r="AB22" s="120">
        <v>0</v>
      </c>
      <c r="AC22" s="120">
        <v>0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20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20">
        <v>0</v>
      </c>
      <c r="J23" s="120">
        <v>0</v>
      </c>
      <c r="K23" s="120">
        <v>0</v>
      </c>
      <c r="L23" s="120">
        <v>0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20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20">
        <v>0</v>
      </c>
      <c r="J24" s="120">
        <v>0</v>
      </c>
      <c r="K24" s="120">
        <v>0</v>
      </c>
      <c r="L24" s="120">
        <v>0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120">
        <v>0</v>
      </c>
      <c r="Z24" s="120">
        <v>0</v>
      </c>
      <c r="AA24" s="120">
        <v>0</v>
      </c>
      <c r="AB24" s="120">
        <v>0</v>
      </c>
      <c r="AC24" s="120">
        <v>0</v>
      </c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20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20">
        <v>0</v>
      </c>
      <c r="J25" s="120">
        <v>0</v>
      </c>
      <c r="K25" s="120">
        <v>0</v>
      </c>
      <c r="L25" s="120">
        <v>0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120">
        <v>0</v>
      </c>
      <c r="Y25" s="120">
        <v>0</v>
      </c>
      <c r="Z25" s="120">
        <v>0</v>
      </c>
      <c r="AA25" s="120">
        <v>0</v>
      </c>
      <c r="AB25" s="120">
        <v>0</v>
      </c>
      <c r="AC25" s="120">
        <v>0</v>
      </c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20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2135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5272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09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8.54296875" bestFit="1" customWidth="1"/>
    <col min="6" max="6" width="4.54296875" bestFit="1" customWidth="1"/>
    <col min="7" max="7" width="5.36328125" bestFit="1" customWidth="1"/>
    <col min="8" max="8" width="4.8164062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2135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5272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05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4" width="6" bestFit="1" customWidth="1"/>
    <col min="5" max="5" width="30.81640625" bestFit="1" customWidth="1"/>
    <col min="6" max="6" width="5.1796875" bestFit="1" customWidth="1"/>
    <col min="7" max="7" width="8.36328125" bestFit="1" customWidth="1"/>
    <col min="8" max="8" width="5.453125" bestFit="1" customWidth="1"/>
    <col min="9" max="9" width="7.54296875" bestFit="1" customWidth="1"/>
    <col min="10" max="10" width="7.26953125" bestFit="1" customWidth="1"/>
    <col min="11" max="11" width="11" bestFit="1" customWidth="1"/>
    <col min="12" max="12" width="9.26953125" bestFit="1" customWidth="1"/>
    <col min="13" max="21" width="7.81640625" bestFit="1" customWidth="1"/>
    <col min="22" max="22" width="9" bestFit="1" customWidth="1"/>
    <col min="23" max="23" width="5.7265625" bestFit="1" customWidth="1"/>
    <col min="24" max="25" width="5.2695312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20">
        <v>0</v>
      </c>
      <c r="N2" s="3">
        <v>5</v>
      </c>
      <c r="O2" s="3">
        <v>1</v>
      </c>
      <c r="P2" s="120">
        <v>0</v>
      </c>
      <c r="Q2" s="3">
        <v>5</v>
      </c>
      <c r="R2" s="120">
        <v>0</v>
      </c>
      <c r="S2" s="3">
        <v>2</v>
      </c>
      <c r="T2" s="3">
        <v>3</v>
      </c>
      <c r="U2" s="3">
        <v>1</v>
      </c>
      <c r="V2" s="120">
        <v>0</v>
      </c>
      <c r="W2" s="3">
        <v>40</v>
      </c>
      <c r="X2" s="120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20">
        <v>0</v>
      </c>
      <c r="N3" s="3">
        <v>1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3">
        <v>5</v>
      </c>
      <c r="V3" s="120">
        <v>0</v>
      </c>
      <c r="W3" s="3">
        <v>40</v>
      </c>
      <c r="X3" s="120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20">
        <v>0</v>
      </c>
      <c r="N4" s="120">
        <v>0</v>
      </c>
      <c r="O4" s="120">
        <v>0</v>
      </c>
      <c r="P4" s="120">
        <v>0</v>
      </c>
      <c r="Q4" s="3">
        <v>3</v>
      </c>
      <c r="R4" s="3">
        <v>5</v>
      </c>
      <c r="S4" s="120">
        <v>0</v>
      </c>
      <c r="T4" s="120">
        <v>0</v>
      </c>
      <c r="U4" s="120">
        <v>0</v>
      </c>
      <c r="V4" s="120">
        <v>0</v>
      </c>
      <c r="W4" s="3">
        <v>40</v>
      </c>
      <c r="X4" s="120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20">
        <v>0</v>
      </c>
      <c r="N5" s="120">
        <v>0</v>
      </c>
      <c r="O5" s="120">
        <v>0</v>
      </c>
      <c r="P5" s="120">
        <v>0</v>
      </c>
      <c r="Q5" s="3">
        <v>1</v>
      </c>
      <c r="R5" s="3">
        <v>1</v>
      </c>
      <c r="S5" s="120">
        <v>0</v>
      </c>
      <c r="T5" s="3">
        <v>5</v>
      </c>
      <c r="U5" s="120">
        <v>0</v>
      </c>
      <c r="V5" s="120">
        <v>0</v>
      </c>
      <c r="W5" s="3">
        <v>40</v>
      </c>
      <c r="X5" s="120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20">
        <v>0</v>
      </c>
      <c r="P6" s="3">
        <v>5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3">
        <v>20</v>
      </c>
      <c r="X6" s="120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8279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20">
        <v>0</v>
      </c>
      <c r="N7" s="120">
        <v>0</v>
      </c>
      <c r="O7" s="3">
        <v>5</v>
      </c>
      <c r="P7" s="3">
        <v>3</v>
      </c>
      <c r="Q7" s="120">
        <v>0</v>
      </c>
      <c r="R7" s="120">
        <v>0</v>
      </c>
      <c r="S7" s="3">
        <v>5</v>
      </c>
      <c r="T7" s="120">
        <v>0</v>
      </c>
      <c r="U7" s="3">
        <v>3</v>
      </c>
      <c r="V7" s="120">
        <v>0</v>
      </c>
      <c r="W7" s="3">
        <v>20</v>
      </c>
      <c r="X7" s="120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20">
        <v>0</v>
      </c>
      <c r="O8" s="3">
        <v>2</v>
      </c>
      <c r="P8" s="3">
        <v>1</v>
      </c>
      <c r="Q8" s="120">
        <v>0</v>
      </c>
      <c r="R8" s="120">
        <v>0</v>
      </c>
      <c r="S8" s="120">
        <v>0</v>
      </c>
      <c r="T8" s="120">
        <v>0</v>
      </c>
      <c r="U8" s="3">
        <v>2</v>
      </c>
      <c r="V8" s="120">
        <v>0</v>
      </c>
      <c r="W8" s="3">
        <v>40</v>
      </c>
      <c r="X8" s="120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20">
        <v>0</v>
      </c>
      <c r="N9" s="120">
        <v>0</v>
      </c>
      <c r="O9" s="3">
        <v>3</v>
      </c>
      <c r="P9" s="3">
        <v>2</v>
      </c>
      <c r="Q9" s="120">
        <v>0</v>
      </c>
      <c r="R9" s="3">
        <v>2</v>
      </c>
      <c r="S9" s="120">
        <v>0</v>
      </c>
      <c r="T9" s="120">
        <v>0</v>
      </c>
      <c r="U9" s="120">
        <v>0</v>
      </c>
      <c r="V9" s="120">
        <v>0</v>
      </c>
      <c r="W9" s="120">
        <v>0</v>
      </c>
      <c r="X9" s="120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20">
        <v>0</v>
      </c>
      <c r="O10" s="120">
        <v>0</v>
      </c>
      <c r="P10" s="120">
        <v>0</v>
      </c>
      <c r="Q10" s="120">
        <v>0</v>
      </c>
      <c r="R10" s="3">
        <v>3</v>
      </c>
      <c r="S10" s="120">
        <v>0</v>
      </c>
      <c r="T10" s="120">
        <v>0</v>
      </c>
      <c r="U10" s="120">
        <v>0</v>
      </c>
      <c r="V10" s="120">
        <v>0</v>
      </c>
      <c r="W10" s="3">
        <v>40</v>
      </c>
      <c r="X10" s="120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20">
        <v>0</v>
      </c>
      <c r="V11" s="120">
        <v>0</v>
      </c>
      <c r="W11" s="3">
        <v>20</v>
      </c>
      <c r="X11" s="120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20">
        <v>0</v>
      </c>
      <c r="N12" s="3">
        <v>2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6</v>
      </c>
      <c r="W12" s="120">
        <v>0</v>
      </c>
      <c r="X12" s="120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3">
        <v>20</v>
      </c>
      <c r="X13" s="120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8280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3">
        <v>3</v>
      </c>
      <c r="T14" s="3">
        <v>1</v>
      </c>
      <c r="U14" s="120">
        <v>0</v>
      </c>
      <c r="V14" s="3">
        <v>10</v>
      </c>
      <c r="W14" s="3">
        <v>20</v>
      </c>
      <c r="X14" s="120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3">
        <v>1</v>
      </c>
      <c r="T16" s="120">
        <v>0</v>
      </c>
      <c r="U16" s="120">
        <v>0</v>
      </c>
      <c r="V16" s="120">
        <v>0</v>
      </c>
      <c r="W16" s="3">
        <v>20</v>
      </c>
      <c r="X16" s="120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8281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8282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20">
        <v>0</v>
      </c>
      <c r="N18" s="120">
        <v>0</v>
      </c>
      <c r="O18" s="120">
        <v>0</v>
      </c>
      <c r="P18" s="120">
        <v>0</v>
      </c>
      <c r="Q18" s="3">
        <v>2</v>
      </c>
      <c r="R18" s="120">
        <v>0</v>
      </c>
      <c r="S18" s="120">
        <v>0</v>
      </c>
      <c r="T18" s="120">
        <v>0</v>
      </c>
      <c r="U18" s="120">
        <v>0</v>
      </c>
      <c r="V18" s="3">
        <v>4</v>
      </c>
      <c r="W18" s="3">
        <v>20</v>
      </c>
      <c r="X18" s="120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3">
        <v>2</v>
      </c>
      <c r="U19" s="120">
        <v>0</v>
      </c>
      <c r="V19" s="120">
        <v>0</v>
      </c>
      <c r="W19" s="120">
        <v>0</v>
      </c>
      <c r="X19" s="120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3">
        <v>2</v>
      </c>
      <c r="W21" s="3">
        <v>20</v>
      </c>
      <c r="X21" s="120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2135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5272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30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30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30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30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30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30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30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30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30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30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30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30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30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30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30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30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30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30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30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30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30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30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30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30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7770" activePane="bottomLeft" state="frozen"/>
      <selection pane="bottomLeft" activeCell="F7779" sqref="F7779"/>
    </sheetView>
  </sheetViews>
  <sheetFormatPr defaultRowHeight="14.5"/>
  <cols>
    <col min="1" max="1" width="43" bestFit="1" customWidth="1"/>
    <col min="2" max="2" width="13.7265625" bestFit="1" customWidth="1"/>
    <col min="3" max="3" width="7.453125" bestFit="1" customWidth="1"/>
    <col min="4" max="4" width="10.453125" bestFit="1" customWidth="1"/>
    <col min="5" max="5" width="8.5429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9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9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9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9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9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9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9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9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9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9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9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9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9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9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9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9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9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9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9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9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9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9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9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9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9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9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9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9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9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9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9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9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9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9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9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9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9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9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9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9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9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9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9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9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9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9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9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9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9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9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9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9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9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9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9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9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9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9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9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9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9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9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9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9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9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9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9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9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9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9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9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9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9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9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9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9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9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9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9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9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9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9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9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9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9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9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9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9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9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9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9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9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9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9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9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9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9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9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9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9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9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9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9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9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9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9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9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9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9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9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9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9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9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9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9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9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9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9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9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9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9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9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9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9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9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9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9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9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9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9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9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9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9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9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9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9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9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9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9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9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9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9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9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9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9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9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9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9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9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9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9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9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9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9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9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9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9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9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9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9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9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9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9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9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9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9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9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9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9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9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9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9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9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9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9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9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9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9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9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9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9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9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9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9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9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9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9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9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9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9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9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9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9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9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9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9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9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9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9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9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9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9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9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9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9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9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9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9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9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9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9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9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9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9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9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9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9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9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9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9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9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9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9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9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9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9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9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9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9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9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9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9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9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9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9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9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9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9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9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9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9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9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9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9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9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9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9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9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9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9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9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9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9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9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9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9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9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9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9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9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9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9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9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9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9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9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9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9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9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9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9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9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9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9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9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9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9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9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9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9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9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9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9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9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9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9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9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9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9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9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9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9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9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9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9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9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9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9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9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9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9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9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9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9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9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9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9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9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9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9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9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9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9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9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9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9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9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9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9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9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9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9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9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9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9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9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9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9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9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9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9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9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9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9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9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9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9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9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9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9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9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9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9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9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9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9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9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9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9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9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9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9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9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9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9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9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9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9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9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9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9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9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9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9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9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9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9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9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9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9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9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9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9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9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9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9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9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9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9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9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9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9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9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9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9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9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9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9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9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9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9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9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9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9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9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9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9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9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9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9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9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9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9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9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9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9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9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9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9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9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9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9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9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9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9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9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9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9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9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9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9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9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9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9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9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9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9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9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9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9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9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9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9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9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9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9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9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9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9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9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9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9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9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9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9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9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9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9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9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9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9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9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9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9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9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9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9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9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9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9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9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9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9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9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9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9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9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9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9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9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9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9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9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9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9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9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9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9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9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9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9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9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9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9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9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9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9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9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9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9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9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9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9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9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9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9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9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9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9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9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9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9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9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9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9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9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9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9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9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9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9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9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9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9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9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9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9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9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9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9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9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9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9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9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9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9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9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9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9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9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9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9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9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9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9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9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9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9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9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9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9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9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9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9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9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9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9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9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9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9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9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9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9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9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9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9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9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9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9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9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9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9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9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9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9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9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9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9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9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9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9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9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9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9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9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9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9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9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9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9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9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9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9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9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9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9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9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9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9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9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9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9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9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9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9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9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9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9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9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9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9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9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9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9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9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9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9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9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9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9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9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9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9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9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9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9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9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9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9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9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9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9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9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9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9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9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9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9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9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9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9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9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9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9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9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9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9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9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9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9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9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9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9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9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9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9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9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9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9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9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9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9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9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9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9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9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9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9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9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9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9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9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9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9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9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9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9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9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9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9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9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9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9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9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9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9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9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9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9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9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9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9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9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9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9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9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9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9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9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9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9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9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9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9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9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9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9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9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9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9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9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9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9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9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9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9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9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9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9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9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9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9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9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9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9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9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9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9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9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9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9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9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9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9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9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9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9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9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9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9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9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9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9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9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9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9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9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9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9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9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9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9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9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9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9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9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9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9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9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9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9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9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9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9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9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9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9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9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9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9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9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9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9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9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9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9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9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9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9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9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9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9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9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9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9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9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9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9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9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9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9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9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9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9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9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9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9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9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9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9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9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9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9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9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9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9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9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9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9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9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9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9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9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9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9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9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9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9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9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9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9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9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9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9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9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9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9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9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9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9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9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9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9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9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9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9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9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9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9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9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9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9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9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9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9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9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9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9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9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9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9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9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9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9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9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9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9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9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9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9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9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9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9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9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9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9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9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9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9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9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9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9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9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9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9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9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9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9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9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9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9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9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9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9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9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9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9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9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9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9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9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9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9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9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9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9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9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9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9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9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9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9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9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9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9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9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9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9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9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9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9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9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9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9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9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9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9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9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9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9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9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9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9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9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9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9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9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9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9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9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9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9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9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9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9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9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9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9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9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9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9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9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9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9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9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9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9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9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9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9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9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9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9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9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9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9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9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9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9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9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9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9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9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9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9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9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9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9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9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9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9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9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9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9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9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9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9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9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9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9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9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9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9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9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9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9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9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9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9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9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9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9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9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9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9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9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9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9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9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9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9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9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9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9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9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9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9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9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9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9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9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9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9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9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9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9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9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9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9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9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9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9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9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9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9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9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9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9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9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9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9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9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9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9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9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9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9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9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9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9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9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9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9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9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9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9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9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9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9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9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9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9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9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9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9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9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9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9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9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9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9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9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9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9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9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9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9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9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9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9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9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9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9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9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9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9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9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9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9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9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9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9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9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9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9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9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9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9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9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9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9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9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9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9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9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9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9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9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9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9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9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9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9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9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9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9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9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9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9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9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9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9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9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9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9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9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9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9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9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9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9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9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9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9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9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9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9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9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9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9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9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9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9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9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9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9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9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9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9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9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9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9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9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9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9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9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9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9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9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9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9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9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9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9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9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9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9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9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9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9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9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9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9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9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9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9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9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9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9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9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9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9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9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9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9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9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9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9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9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9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9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9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9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9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9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9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9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9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9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9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9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9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9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9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9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9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9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9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9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9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9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9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9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9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9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9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9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9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9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9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9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9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9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9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9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9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9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9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9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9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9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9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9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9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9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9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9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9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9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9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9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9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9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9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9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9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9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9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9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9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9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9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9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9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9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9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9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9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9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9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9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9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9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9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9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9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9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9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9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9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9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9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9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9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9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9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9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9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9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9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9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9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9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9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9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9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9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9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9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9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9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9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9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9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9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9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9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9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9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9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9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9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9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9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9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9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9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9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9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9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9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9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9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9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9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9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9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9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9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9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9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9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9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9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9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9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9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9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9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9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9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9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9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9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9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9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9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9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9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9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9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9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9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9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9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9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9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9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9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9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9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9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9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9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9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9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9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9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9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9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9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9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9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9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9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9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9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9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9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9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9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9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9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9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9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9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9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9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9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9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9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9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9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9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9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9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9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9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9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9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9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9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9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9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9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9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9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9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9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9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9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9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9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9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9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9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9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9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9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9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9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9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9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9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9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9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9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9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9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9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9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9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9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9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9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9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9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9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9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9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9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9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9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9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9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9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9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9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9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9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9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9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9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9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9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9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9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9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9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9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9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9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9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9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9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9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9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9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9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9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9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9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9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9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9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9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9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9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9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9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9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9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9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9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9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9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9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9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9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9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9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9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9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9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9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9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9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9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9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9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9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9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9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9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9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9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9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9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9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9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9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9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9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9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9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9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9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9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9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9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9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9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9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9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9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9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9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9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9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9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9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9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9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9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9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9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9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9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9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9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9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9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9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9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9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9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9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9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9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9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9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9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9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9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9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9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9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9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9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9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9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9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9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9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9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9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9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9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9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9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9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9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9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9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9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9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9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9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9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9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9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9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9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9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9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9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9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9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9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9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9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9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9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9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9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9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9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9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9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9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9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9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9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9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9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9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9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9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9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9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9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9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9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9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9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9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9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9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9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9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9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9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9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9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9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9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9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9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9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9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9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9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9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9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9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9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9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9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9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9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9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9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9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9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9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9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9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9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9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9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9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9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9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9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9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9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9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9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9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9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9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9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9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9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9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9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9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9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9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9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9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9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9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9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9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9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9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9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9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9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9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9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9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9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9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9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9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9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9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9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9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9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9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9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9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9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9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9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9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9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9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9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9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9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9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9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9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9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9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9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9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9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9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9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9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9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9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9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9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9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9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9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9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9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9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9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9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9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9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9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9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9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9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9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9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9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9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9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9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9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9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9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9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9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9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9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9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9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9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9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9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9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9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9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9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9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9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9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9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9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9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9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9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9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9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9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9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9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9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9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9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9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9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9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9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9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9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9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9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9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9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9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9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9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9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9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9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9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9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9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9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9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9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9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9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9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9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9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9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9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9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9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9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9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9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9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9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9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9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9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9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9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9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9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9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9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9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9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9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9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9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9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9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9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9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9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9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9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9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9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9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9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9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9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9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9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9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9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9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9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9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9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9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9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9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9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9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9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9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9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9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9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9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9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9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9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9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9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9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9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9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9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9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9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9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9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9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9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9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9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9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9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9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9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9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9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9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9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9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9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9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9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9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9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9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9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9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9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9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9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9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9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9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9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9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9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9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9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9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9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9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9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9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9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9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9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9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9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9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9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9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9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9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9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9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9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9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9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9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9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9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9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9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9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9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9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9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9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9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9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9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9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9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9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9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9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9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9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9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9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9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9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9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9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9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9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9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9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9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9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9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9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9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9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9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9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9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9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9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9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9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9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9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9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9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9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9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9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9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9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9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9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9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9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9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9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9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9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9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9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9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9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9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9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9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9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9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9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9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9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9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9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9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9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9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9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9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9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9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9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9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9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9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9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9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9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9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9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9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9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9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9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9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9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9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9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9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9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9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9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9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9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9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9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9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9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9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9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9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9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9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9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9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9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9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9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9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9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9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9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9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9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9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9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9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9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9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9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9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9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9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9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9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9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9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9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9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9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9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9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9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9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9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9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9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9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9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9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9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9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9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9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9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9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9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9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9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9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9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9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9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9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9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9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9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9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9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9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9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9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9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9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9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9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9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9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9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9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9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9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9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9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9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9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9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9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9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9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9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9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9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9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9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9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9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9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9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9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9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9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9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9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9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9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9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9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9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9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9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9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9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9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9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9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9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9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9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9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9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9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9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9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9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9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9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9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9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9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9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9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9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9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9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9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9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9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9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9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9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9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9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9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9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9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9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9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9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9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9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9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9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9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9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9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9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9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9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9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9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9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9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9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9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9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9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9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9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9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9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9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9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9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9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9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9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9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9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9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9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9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9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9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9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9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9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9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9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9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9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9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9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9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9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9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9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9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9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9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9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9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9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9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9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9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9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9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9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9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9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9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9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9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9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9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9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9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9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9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9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9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9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9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9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9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9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9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9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9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9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9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9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9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9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9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9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9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9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9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9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9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9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9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9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9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9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9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9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9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9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9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9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9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9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9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9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9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9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9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9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9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9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9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9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9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9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9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9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9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9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9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9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9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9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9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9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9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9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9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9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9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9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9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9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9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9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9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9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9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9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9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9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9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9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9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9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9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9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9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9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9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9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9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9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9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9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9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9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9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9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9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9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9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9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9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9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9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9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9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9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9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9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9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9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9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9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9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9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9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9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9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9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9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9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9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9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9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9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9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9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9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9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9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9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9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9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9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9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9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9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9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9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9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9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9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9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9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9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9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9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9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9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9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9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9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9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9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9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9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9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9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9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9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9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9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9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9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9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9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9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9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9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9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9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9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9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9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9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9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9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9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9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9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9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9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9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9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9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9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9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9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9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9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9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9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9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9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9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9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9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9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9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9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9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9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9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9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9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9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9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9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9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9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9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9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9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9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9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9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9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9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9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9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9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9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9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9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9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9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9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9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9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9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9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9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9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9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9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9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9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9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9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9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9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9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9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9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9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9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9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9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9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9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9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9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9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9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9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9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9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9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9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9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9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9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9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9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9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9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9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9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9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9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9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9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9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9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9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9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9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9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9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9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9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9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9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9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9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9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9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9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9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9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9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9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9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9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9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9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9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9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9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9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9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9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9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9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9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9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9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9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9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9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9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9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9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9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9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9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9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9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9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9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9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9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9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9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9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9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9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9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9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9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9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9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9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9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9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9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9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9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9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9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9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9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9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9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9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9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9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9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9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9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9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9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9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9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9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9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9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9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9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9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9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9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9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9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9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9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9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9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9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9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9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9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9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9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9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9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9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9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9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9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9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9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9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9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9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9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9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9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9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9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9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9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9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9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9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9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9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9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9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9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9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9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9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9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9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9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9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9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9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9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9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9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9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9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9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9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9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9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9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9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9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9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9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9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9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9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9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9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9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9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9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9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9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9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9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9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9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9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9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9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9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9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9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9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9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9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9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9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9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9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9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9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9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9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9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9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9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9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9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9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9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9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9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9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9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9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9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9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9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9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9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9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9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9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9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9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9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9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9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9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9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9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9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9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9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9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9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9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9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9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9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9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9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9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9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9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9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9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9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9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9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9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9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9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9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9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9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9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9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9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9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9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9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9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9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9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9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9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9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9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9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9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9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9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9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9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9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9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9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9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9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9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9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9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9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9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9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9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9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9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9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9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9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9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9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9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9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9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9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9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9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9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9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9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9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9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9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9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9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9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9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9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9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9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9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9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9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9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9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9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9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9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9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9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9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9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9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9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9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9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9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9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9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9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9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9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9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9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9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9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9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9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9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9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9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9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9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9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9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9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9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9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9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9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9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9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9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9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9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9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9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9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9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9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9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9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9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9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9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9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9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9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9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9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9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9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9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9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9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9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9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9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9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9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9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9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9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9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9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9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9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9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9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9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9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9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9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9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9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9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9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9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9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9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9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9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9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9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9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9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9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9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9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9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9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9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9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9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9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9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9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9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9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9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9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9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9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9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9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9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9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9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9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9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9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9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9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9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9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9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9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9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9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9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9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9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9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9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9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9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9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9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9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9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9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9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9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9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9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9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9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9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9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9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9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9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9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9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9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9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9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9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9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9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9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9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9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9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9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9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9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9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9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9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9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9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9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9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9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9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9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9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9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9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9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9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9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9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9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9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9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9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9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9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9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9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9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9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9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9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9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9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9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9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9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9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9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9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9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9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9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9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9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9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9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9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9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9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9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9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9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9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9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9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9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9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9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9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9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9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9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9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9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9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9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9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9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9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9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9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9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9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9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9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9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9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9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9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9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9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9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9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9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9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9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9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9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9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9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9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9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9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9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9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9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9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9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9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9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9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9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9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9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9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9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9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9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9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9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9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9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9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9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9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9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9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9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9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9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9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9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9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9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9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9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9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9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9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9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9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9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9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9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9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9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9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9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9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9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9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9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9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9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9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9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9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9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9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9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9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9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9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9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9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9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9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9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9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9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9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9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9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9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9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9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9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9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9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9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9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9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9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9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9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9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9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9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9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9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9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9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9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9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9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9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9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9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9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9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9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9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9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9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9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9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9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9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9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9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9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9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9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9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9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9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9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9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9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9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9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9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9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9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9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9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9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9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9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9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9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9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9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9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9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9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9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9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9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9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9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9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9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9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9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9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9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9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9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9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9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9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9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9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9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9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9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9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9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9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9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9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9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9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9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9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9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9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9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9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9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9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9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9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9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9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9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9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9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9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9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9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9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9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9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9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9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9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9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9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9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9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9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9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9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9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9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9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9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9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9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9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9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9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9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9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9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9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9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9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9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9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9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9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9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9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9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9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9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9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9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9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9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9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9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9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9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9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9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9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9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9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9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9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9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9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9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9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9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9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9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9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9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9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9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9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9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9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9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9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9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9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9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9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9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9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9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9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9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9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9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9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9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9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9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9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9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9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9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9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9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9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9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9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9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9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9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9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9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9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9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9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9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9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9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9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9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9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9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9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9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9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9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9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9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9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9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9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9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9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9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9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9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9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9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9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9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9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9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9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9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9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9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9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9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9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9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9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9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9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9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9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9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9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9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9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9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9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9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9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9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9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9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9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9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9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9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9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9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9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9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9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9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9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9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9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9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9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9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9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9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9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9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9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9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9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9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9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9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9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9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9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9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9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9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9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9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9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9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9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9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9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9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9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9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9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9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9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9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9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9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9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9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9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9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9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9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9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9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9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9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9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9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9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9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9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9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9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9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9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9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9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9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9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9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9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9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9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9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9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9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9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9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9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9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9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9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9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9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9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9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9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9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9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9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9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9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9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9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9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9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9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9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9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9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9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9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9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9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9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9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9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9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9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9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9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9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9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9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9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9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9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9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9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9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9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9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9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9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9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9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9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9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9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9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9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9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9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9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9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9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9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9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9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9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9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9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9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9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9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9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9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9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9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9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9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9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9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9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9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9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9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9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9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9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9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9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9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9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9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9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9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9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9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9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9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9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9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9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9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9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9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9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9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9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9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9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9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9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9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9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9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9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9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9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9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9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9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9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9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9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9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9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9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9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9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9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9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9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9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9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9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9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9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9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9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9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9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9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9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9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9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9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9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9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9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9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9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9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9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9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9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9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9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9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9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9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9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9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9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9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9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9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9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9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9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9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9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9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9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9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9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9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9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9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9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9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9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9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9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9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9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9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9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9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9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9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9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9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9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9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9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9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9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9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9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9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9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9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9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9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9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9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9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9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9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9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9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9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9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9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9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9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9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9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9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9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9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9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9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9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9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9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9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9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9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9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9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9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9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9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9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9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9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9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9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9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9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9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9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9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9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9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9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9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9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9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9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9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9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9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9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9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9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9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9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9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9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9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9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9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9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9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9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9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9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9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9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9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9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9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9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9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9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9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9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9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9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9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9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9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9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9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9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9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9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9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9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9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9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9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9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9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9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9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9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9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9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9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9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9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9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9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9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9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9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9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9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9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9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9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9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9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9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9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9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9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9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9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9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9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9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9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9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9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9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9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9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9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9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9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9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9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9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9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9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9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9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9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9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9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9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9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9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9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9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9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9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9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9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9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9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9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9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9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9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9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9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9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9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9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9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9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9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9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9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9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9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9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9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9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9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9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9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9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9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9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9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9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9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9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9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9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9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9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9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9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9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9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9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9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9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9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9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9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9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9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9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9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9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9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9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9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9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9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9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9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9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9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9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9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9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9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9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9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9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9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9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9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9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9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9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9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9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9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9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9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9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9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9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9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9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9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9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9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9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9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9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9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9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9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9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9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9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9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9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9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9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9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9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9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9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9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9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9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9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9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9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9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9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9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9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9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9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9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9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9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9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9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9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9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9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9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9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9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9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9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9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9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9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9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9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9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9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9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9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9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9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9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9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9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9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9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9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9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9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9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9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9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9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9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9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9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9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9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9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9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9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9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9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9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9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9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9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9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9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9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9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9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9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9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9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9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9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9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9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9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9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9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9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9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9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9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9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9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9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9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9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9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9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9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9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9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9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9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9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9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9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9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9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9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9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9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9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9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9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9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9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9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9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9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9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9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9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9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9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9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9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9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9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9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9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9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9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9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9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9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9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9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9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9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9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9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9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9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9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9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9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9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9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9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9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9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9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9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9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9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9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9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9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9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9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9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9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9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9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9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9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9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9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9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9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9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9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9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9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9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9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9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9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9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9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9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9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9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9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9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9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9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9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9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9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9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9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9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9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9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9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9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9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9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9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9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9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9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9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9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9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9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9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9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9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9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9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9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9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9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9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9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9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9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9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9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9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9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9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9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9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9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9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9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9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9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9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9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9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9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9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9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9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9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9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9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9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9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9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9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9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9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9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9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9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9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9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9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9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9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9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9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9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9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9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9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9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9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9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9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9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9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9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9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9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9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9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9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9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9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9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9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9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9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9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9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9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9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9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9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9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9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9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9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9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9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9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9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9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9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9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9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9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9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9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9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9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9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9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9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9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9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9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9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9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9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9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9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9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9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9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9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9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9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9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9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9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9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9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9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9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9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9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9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9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9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9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9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9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9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9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9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9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9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9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9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9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9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9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9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9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9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9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9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9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9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9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9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9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9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9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9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9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9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9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9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9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9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9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9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9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9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9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9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9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9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9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9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9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9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9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9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9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9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9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9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9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9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9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9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9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9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9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9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9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9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9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9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9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9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9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9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9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9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9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9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9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9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9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9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9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9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9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9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9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9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9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9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9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9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9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9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9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9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9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9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9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9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9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9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9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9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9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9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9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9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9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9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9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9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9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9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9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9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9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9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9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9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9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9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9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9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9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9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9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9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9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9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9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9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9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9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9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9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9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9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9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9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9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9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9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9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9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9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9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9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9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9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9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9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9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9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9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9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9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9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9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9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9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9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9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9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9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9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9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9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9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9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9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9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9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9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9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9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9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9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9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9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9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9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9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9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9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9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9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9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9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9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9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9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9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9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9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9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9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9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9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9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9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9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9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9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9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9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9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9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9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9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9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9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9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9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9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9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9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9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9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9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9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9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9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9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9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9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9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9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9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9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9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9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9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9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9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9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9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9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9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9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9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9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9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9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9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9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9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9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9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9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9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9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9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9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9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9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9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9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9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9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9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9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9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9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9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9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9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9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9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9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9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9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9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9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9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9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9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9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9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9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9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9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9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9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9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9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9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9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9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9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9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9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9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9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9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9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9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9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9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9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9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9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9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9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9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9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9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9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9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9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9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9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9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9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9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9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9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9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9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9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9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9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9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9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9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9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9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9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9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9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9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9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9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9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9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9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9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9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9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9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9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9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9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9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9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9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9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9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9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9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9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9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9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9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9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9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9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9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9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9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9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9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9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9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9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9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9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9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9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9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9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9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9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9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9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9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9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9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9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9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9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9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9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9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9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9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9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9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9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9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9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9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9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9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9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9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9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9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9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9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9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9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9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9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9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9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9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9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9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9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9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9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9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9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9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9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9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9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9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9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9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9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9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9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9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9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9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9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9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9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9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9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9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9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9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9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9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9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9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9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9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9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9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9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9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9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9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9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9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9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9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9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9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9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9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9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9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9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9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9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9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9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9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9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9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9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9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9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9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9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9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9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9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9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9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9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9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9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9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9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9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9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9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9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9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9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9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9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9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9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9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9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9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9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9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9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9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9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9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9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9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9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9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9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9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9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9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9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9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9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9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9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9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9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9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9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9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9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9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9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9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9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9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9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9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9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9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9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9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9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9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9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9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9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9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9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9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9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9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9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9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9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9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9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9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9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9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9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9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9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9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9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9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9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9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9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9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9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9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9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9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9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9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9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9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9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9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9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9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9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9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9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9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9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9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9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9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9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9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9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9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9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9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9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9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9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9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9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9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9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9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9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9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9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9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9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9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9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9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9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9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9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9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9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9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9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9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9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9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9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9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9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9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9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9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9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9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9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9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9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9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9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9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9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9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9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9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9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9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9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9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9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9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9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9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9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9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9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9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9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9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9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9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9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9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9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9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9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9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9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9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9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9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9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9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9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9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9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9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9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9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9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9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9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9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9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9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9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9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9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9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9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9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9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9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9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9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9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9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9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9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9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9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9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9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9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9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9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9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9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9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9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9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9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9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9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9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9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9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9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9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9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9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9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9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9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9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9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9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9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9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9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9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9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9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9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9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9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9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9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9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9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9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9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9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9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9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9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9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9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9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9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9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9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9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9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9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9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9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9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9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9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9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9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9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9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9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9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9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9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9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9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9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9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9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9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9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9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9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9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9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9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9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9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9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9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9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9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9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9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9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9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9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9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9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9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9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9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9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9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9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9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9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9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9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9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9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9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9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9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9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9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9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9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9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9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9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9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9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9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9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9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9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9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9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9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9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9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9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9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9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9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9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9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9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9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9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9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9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9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9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9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9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9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9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9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9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9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9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9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9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9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9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9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9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9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9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9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9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9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9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9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9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9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9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9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9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9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9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9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9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9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9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9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9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9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9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9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9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9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9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9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9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9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9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9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9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9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9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9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9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9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9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9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9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9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9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9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9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9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9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9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9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9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9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9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9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9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9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9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9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9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9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9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9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9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9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9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9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9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9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9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9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9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9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9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9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9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9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9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9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9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9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9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9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9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9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9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9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9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9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9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9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9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9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9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9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9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9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9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9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9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9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9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9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9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9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9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9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9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9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9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9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9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9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9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9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9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9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9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9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9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9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9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9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9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9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9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9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9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9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9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9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9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9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9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9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9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9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9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9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9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9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9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9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9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9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9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9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9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9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9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9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9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9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9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9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9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9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9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9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9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9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9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9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9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9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9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9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9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9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9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9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9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9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9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9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9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9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9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9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9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9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9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9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9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9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9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9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9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9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9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9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9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9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9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9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9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9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9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9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9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9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9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9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9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9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9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9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9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9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9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9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9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9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9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9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9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9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9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9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9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9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9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9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9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9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9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9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9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9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9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9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9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9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9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9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9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9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9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9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9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9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9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9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9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9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9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9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9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9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9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9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9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9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9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9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9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9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9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9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9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9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9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9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9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9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9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9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9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9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9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9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9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9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9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9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9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9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9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9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9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9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9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9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9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9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9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9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9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9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9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9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9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9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9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9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9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9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9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9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9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9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9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9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9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9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9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9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9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9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9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9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9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9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9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9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9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9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9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9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9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9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9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9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9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9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9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9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9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9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9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9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9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9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9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9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9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9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9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9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9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9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9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9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9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9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9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9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9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9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9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9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9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9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9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9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9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9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9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9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9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9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9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9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9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9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9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9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9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9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9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9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9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9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9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9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9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9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9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9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9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9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9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9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9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9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9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9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9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9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9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9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9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9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9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9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9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9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9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9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9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9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9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9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9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9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9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9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9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9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9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9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9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9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9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9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9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9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9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9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9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9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9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9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9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9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9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9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9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9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9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9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9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9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9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9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9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9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9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9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9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9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9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9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9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9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9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9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9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9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9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9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9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9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9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9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9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9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9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9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9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9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9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9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9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9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9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9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9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9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9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9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9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9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9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9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9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9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9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9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9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9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9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9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9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9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9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9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9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9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9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9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9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9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9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9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9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9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9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9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9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9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9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9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9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9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9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9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9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9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9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9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9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9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9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9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9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9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9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9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9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9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9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9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9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9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9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9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9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9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9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9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9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9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9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9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9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9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9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9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9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9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9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9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9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9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9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9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9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9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9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9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9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9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9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9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9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9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9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9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9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9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9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9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9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9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9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9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9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9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9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9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9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9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9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9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9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9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9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9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9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9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9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9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9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9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9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9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9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9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9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9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9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9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9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9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9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9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9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9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9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9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9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9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9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9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9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9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9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9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9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9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9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9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9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9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9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9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9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9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9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9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9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9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9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9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9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9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9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9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9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9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9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9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9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9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9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9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9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9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9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9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9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9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9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9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9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9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9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9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9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9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9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9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9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9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9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9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9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9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9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9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9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9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9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9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9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9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9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9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9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9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9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9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9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9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9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9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9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9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9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9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9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9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9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9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9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9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9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9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9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9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9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9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9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9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9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9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9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9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9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9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9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9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9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9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9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9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9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9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9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9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9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9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9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9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9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9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9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9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9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9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9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9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9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9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9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9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9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9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9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9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9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9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9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9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9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9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9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9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9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9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9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9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9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9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9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9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9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9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9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9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9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9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9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9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9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9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9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9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9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9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9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9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9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9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9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9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9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9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9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9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9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9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9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9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9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9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9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9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9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9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9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9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9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9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9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9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9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9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9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9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9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9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9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9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9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9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9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9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9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9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9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9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9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9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9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9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9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9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9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9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9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9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9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9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9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9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9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9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9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9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9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9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9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9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9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9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9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9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9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9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9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9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9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9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9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9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9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9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9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9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9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9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9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9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9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9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9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9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9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9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9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9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9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9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9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9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9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9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9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9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9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9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9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9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9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9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9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9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9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9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9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9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9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9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9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9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9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9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9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9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9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9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9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9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9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9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9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9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9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9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9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9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9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9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9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9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9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9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9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9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9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9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9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9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9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9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9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9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9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9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9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9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9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9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9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9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9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9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9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9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9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9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9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9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9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9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9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9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9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9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9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9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9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9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9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9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9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9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9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9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9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9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9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9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9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9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9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9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9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9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9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9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9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9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9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9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9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9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9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9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9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9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9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9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9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9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9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9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9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9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9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9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9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9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9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9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9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9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9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9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9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9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9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9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9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9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9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9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9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9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9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9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9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9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9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9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9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9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9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9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9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9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9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9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9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9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9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9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9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9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9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9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9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9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9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9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9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9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9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9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9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9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9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9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9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9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9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9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9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9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9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9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9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9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9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9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9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9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9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9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9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9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9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9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9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9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9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9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9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9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9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9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9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9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9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9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9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9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9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9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9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9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9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9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9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9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9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9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9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9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9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9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9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9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9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9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9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9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9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9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9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9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9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9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9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9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9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9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9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9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9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9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9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9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9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9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9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9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9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9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9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9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9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9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9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9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9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9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9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9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9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9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9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9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9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9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9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9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9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9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9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9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9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9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9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9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9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9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9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9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9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9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9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9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9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9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9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9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9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9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9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9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9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9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9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9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9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9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9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9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9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9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9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9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9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9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9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9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9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9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9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9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9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9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9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9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9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9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9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9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9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9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9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9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9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9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9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9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9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9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9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9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9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9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9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9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9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9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9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9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9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9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9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9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9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9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9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9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9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9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9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9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9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9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9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9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9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9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9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9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9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9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9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9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9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9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9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9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9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9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9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9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9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9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9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9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9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9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9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9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9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9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9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9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9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9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9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9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9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9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9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9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9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9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9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9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9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9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9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9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9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9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9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9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9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9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9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9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9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9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9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9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9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9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9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9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9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9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9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9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9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9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9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9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9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9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9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9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9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9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9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9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9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9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9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9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9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9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9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9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9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9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9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9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9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9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9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9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9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9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9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9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9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9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9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9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9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9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9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9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9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9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9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9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9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9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9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9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9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9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9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9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9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9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9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9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9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9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9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9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9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9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9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9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9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9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9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9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9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9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9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9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9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9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9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9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9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9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9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9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9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9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9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9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9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9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9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9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9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9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9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9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9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9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9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9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9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9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9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9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9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9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9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9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9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9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9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9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9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9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9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9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9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9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9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9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9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9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9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9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9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9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9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9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9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9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9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9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9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9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9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9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9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9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9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9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9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9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9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9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9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9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9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9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9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9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9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9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9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9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9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9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9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9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9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9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9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9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9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9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9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9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9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9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9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9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9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9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9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9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9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9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9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9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9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9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9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9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9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9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9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9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9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9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9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9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9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9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9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9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9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9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9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9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9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9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9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9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9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9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9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9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9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9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9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9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9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9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9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9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9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9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9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9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9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9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9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9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9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9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9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9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9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9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9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9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9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9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9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9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9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9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9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9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9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9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9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9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9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9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9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9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9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9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9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9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9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9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9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9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9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9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9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9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9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9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9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9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9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9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9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9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9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9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9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9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9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9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9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9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9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9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9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9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9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9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9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9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9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9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9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9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9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9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9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9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9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9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9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9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9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9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9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9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9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9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9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9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9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9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9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9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9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9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9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9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9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9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9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9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9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9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9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9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9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9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9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9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9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9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9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9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9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9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9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9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9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9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9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9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9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9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9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9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9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9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9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9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9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9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9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9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9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9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9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9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9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9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9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9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9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9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9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9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9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9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9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9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9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9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9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9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9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9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9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9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9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9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9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9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9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9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9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9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9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9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9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9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9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9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9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9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9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9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9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9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9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9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9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9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9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9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9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9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9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9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9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9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9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9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9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9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9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9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9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9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9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9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9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9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9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9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9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9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9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9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9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9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9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9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9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9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9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9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9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9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9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9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9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9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9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9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9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9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9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9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9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9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9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9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9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9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9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9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9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9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9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9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9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9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9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9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9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9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9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9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9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9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9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9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9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9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9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9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9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9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9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9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9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9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9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9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9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9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9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9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9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9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9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9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9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9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9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9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9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9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9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9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9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9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9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9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9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9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9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9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9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9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9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9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9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9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9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9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9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9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9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9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9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9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9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9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9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9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9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9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9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9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9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9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9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9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9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9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9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9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9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9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9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9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9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9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9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9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9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9">
        <v>25975</v>
      </c>
      <c r="E7620" t="s">
        <v>1167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9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9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9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9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9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9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9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9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9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9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9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9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9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9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9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9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9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9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9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9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9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9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9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9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9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9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9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9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9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9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9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9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9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9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9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9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9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9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9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9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9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9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9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9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9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9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9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9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9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9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9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9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9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9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9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9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9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9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9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9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9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9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9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9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9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9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9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9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9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9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9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9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9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9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9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9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9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9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9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9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9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9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9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9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9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9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9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9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9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9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9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9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9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9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9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9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9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9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9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9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9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9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9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9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9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9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9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9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9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9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9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9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9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9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9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9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9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9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9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9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9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9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9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9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9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9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9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9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9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9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9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9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9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9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9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9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9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9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9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9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9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9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9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9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9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9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9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9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9">
        <v>38310</v>
      </c>
      <c r="E7778" t="s">
        <v>1165</v>
      </c>
    </row>
    <row r="7779" spans="1:5" ht="15.5">
      <c r="A7779" s="129" t="s">
        <v>1076</v>
      </c>
      <c r="B7779">
        <v>10096154767</v>
      </c>
      <c r="C7779" t="s">
        <v>162</v>
      </c>
      <c r="D7779" s="9">
        <v>38115</v>
      </c>
      <c r="E7779" t="s">
        <v>1165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8155</v>
      </c>
    </row>
    <row r="7783" spans="1:5">
      <c r="B7783" s="104">
        <v>10006666596</v>
      </c>
    </row>
    <row r="7784" spans="1:5">
      <c r="B7784" s="104" t="s">
        <v>8156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8157</v>
      </c>
    </row>
    <row r="7790" spans="1:5">
      <c r="B7790" s="103" t="s">
        <v>8158</v>
      </c>
    </row>
    <row r="7791" spans="1:5">
      <c r="B7791" s="104">
        <v>10006108083</v>
      </c>
    </row>
    <row r="7792" spans="1:5">
      <c r="B7792" s="103" t="s">
        <v>8159</v>
      </c>
    </row>
    <row r="7793" spans="2:2">
      <c r="B7793" s="104" t="s">
        <v>8160</v>
      </c>
    </row>
    <row r="7794" spans="2:2">
      <c r="B7794" s="104" t="s">
        <v>8161</v>
      </c>
    </row>
    <row r="7795" spans="2:2">
      <c r="B7795" s="104" t="s">
        <v>8162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8163</v>
      </c>
    </row>
    <row r="7801" spans="2:2">
      <c r="B7801" s="104" t="s">
        <v>8164</v>
      </c>
    </row>
    <row r="7802" spans="2:2">
      <c r="B7802" s="104" t="s">
        <v>8165</v>
      </c>
    </row>
    <row r="7803" spans="2:2">
      <c r="B7803" s="104" t="s">
        <v>8166</v>
      </c>
    </row>
    <row r="7804" spans="2:2">
      <c r="B7804" s="104" t="s">
        <v>8167</v>
      </c>
    </row>
    <row r="7805" spans="2:2">
      <c r="B7805" s="103" t="s">
        <v>8168</v>
      </c>
    </row>
    <row r="7806" spans="2:2">
      <c r="B7806" s="104" t="s">
        <v>8169</v>
      </c>
    </row>
    <row r="7807" spans="2:2">
      <c r="B7807" s="103" t="s">
        <v>8170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8171</v>
      </c>
    </row>
    <row r="7815" spans="2:2">
      <c r="B7815" s="104" t="s">
        <v>8172</v>
      </c>
    </row>
    <row r="7816" spans="2:2">
      <c r="B7816" s="104" t="s">
        <v>8173</v>
      </c>
    </row>
    <row r="7817" spans="2:2">
      <c r="B7817" s="103" t="s">
        <v>8174</v>
      </c>
    </row>
    <row r="7818" spans="2:2">
      <c r="B7818" s="104" t="s">
        <v>8175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8176</v>
      </c>
    </row>
    <row r="7823" spans="2:2">
      <c r="B7823" s="104" t="s">
        <v>8177</v>
      </c>
    </row>
    <row r="7824" spans="2:2">
      <c r="B7824" s="104" t="s">
        <v>8178</v>
      </c>
    </row>
    <row r="7825" spans="2:2">
      <c r="B7825" s="104" t="s">
        <v>8179</v>
      </c>
    </row>
    <row r="7826" spans="2:2">
      <c r="B7826" s="103" t="s">
        <v>8180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8181</v>
      </c>
    </row>
    <row r="7836" spans="2:2">
      <c r="B7836" s="104" t="s">
        <v>8182</v>
      </c>
    </row>
    <row r="7837" spans="2:2">
      <c r="B7837" s="103">
        <v>10111152354</v>
      </c>
    </row>
    <row r="7838" spans="2:2">
      <c r="B7838" s="103" t="s">
        <v>8183</v>
      </c>
    </row>
    <row r="7839" spans="2:2">
      <c r="B7839" s="104" t="s">
        <v>8184</v>
      </c>
    </row>
    <row r="7840" spans="2:2">
      <c r="B7840" s="103" t="s">
        <v>8185</v>
      </c>
    </row>
    <row r="7841" spans="2:2">
      <c r="B7841" s="104" t="s">
        <v>8186</v>
      </c>
    </row>
    <row r="7842" spans="2:2">
      <c r="B7842" s="104" t="s">
        <v>8187</v>
      </c>
    </row>
    <row r="7843" spans="2:2">
      <c r="B7843" s="103" t="s">
        <v>8188</v>
      </c>
    </row>
    <row r="7844" spans="2:2">
      <c r="B7844" s="104">
        <v>10163279447</v>
      </c>
    </row>
    <row r="7845" spans="2:2">
      <c r="B7845" s="104" t="s">
        <v>8189</v>
      </c>
    </row>
    <row r="7846" spans="2:2">
      <c r="B7846" s="103" t="s">
        <v>8190</v>
      </c>
    </row>
    <row r="7847" spans="2:2">
      <c r="B7847" s="104">
        <v>10084168092</v>
      </c>
    </row>
    <row r="7848" spans="2:2">
      <c r="B7848" s="103" t="s">
        <v>8191</v>
      </c>
    </row>
    <row r="7849" spans="2:2">
      <c r="B7849" s="103" t="s">
        <v>8192</v>
      </c>
    </row>
    <row r="7850" spans="2:2">
      <c r="B7850" s="103" t="s">
        <v>8193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8194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8195</v>
      </c>
    </row>
    <row r="7873" spans="2:2">
      <c r="B7873" s="104" t="s">
        <v>8196</v>
      </c>
    </row>
    <row r="7874" spans="2:2">
      <c r="B7874" s="103" t="s">
        <v>8197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8198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8199</v>
      </c>
    </row>
    <row r="7883" spans="2:2">
      <c r="B7883" s="104" t="s">
        <v>8200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8201</v>
      </c>
    </row>
    <row r="7888" spans="2:2">
      <c r="B7888" s="103" t="s">
        <v>8202</v>
      </c>
    </row>
    <row r="7889" spans="2:2">
      <c r="B7889" s="104" t="s">
        <v>8203</v>
      </c>
    </row>
    <row r="7890" spans="2:2">
      <c r="B7890" s="104" t="s">
        <v>8204</v>
      </c>
    </row>
    <row r="7891" spans="2:2">
      <c r="B7891" s="103" t="s">
        <v>8205</v>
      </c>
    </row>
    <row r="7892" spans="2:2">
      <c r="B7892" s="104" t="s">
        <v>8206</v>
      </c>
    </row>
    <row r="7893" spans="2:2">
      <c r="B7893" s="104" t="s">
        <v>8207</v>
      </c>
    </row>
    <row r="7894" spans="2:2">
      <c r="B7894" s="103" t="s">
        <v>8208</v>
      </c>
    </row>
    <row r="7895" spans="2:2">
      <c r="B7895" s="104" t="s">
        <v>8209</v>
      </c>
    </row>
    <row r="7896" spans="2:2">
      <c r="B7896" s="103" t="s">
        <v>8210</v>
      </c>
    </row>
    <row r="7897" spans="2:2">
      <c r="B7897" s="103" t="s">
        <v>8211</v>
      </c>
    </row>
    <row r="7898" spans="2:2">
      <c r="B7898" s="103" t="s">
        <v>8212</v>
      </c>
    </row>
    <row r="7899" spans="2:2">
      <c r="B7899" s="104" t="s">
        <v>8213</v>
      </c>
    </row>
    <row r="7900" spans="2:2">
      <c r="B7900" s="104">
        <v>10097209138</v>
      </c>
    </row>
    <row r="7901" spans="2:2">
      <c r="B7901" s="103" t="s">
        <v>8214</v>
      </c>
    </row>
    <row r="7902" spans="2:2">
      <c r="B7902" s="103" t="s">
        <v>8215</v>
      </c>
    </row>
    <row r="7903" spans="2:2">
      <c r="B7903" s="104">
        <v>10123151988</v>
      </c>
    </row>
    <row r="7904" spans="2:2">
      <c r="B7904" s="104" t="s">
        <v>8216</v>
      </c>
    </row>
    <row r="7905" spans="2:2">
      <c r="B7905" s="104" t="s">
        <v>8217</v>
      </c>
    </row>
    <row r="7906" spans="2:2">
      <c r="B7906" s="104" t="s">
        <v>8218</v>
      </c>
    </row>
    <row r="7907" spans="2:2">
      <c r="B7907" s="104" t="s">
        <v>8219</v>
      </c>
    </row>
    <row r="7908" spans="2:2">
      <c r="B7908" s="104" t="s">
        <v>8220</v>
      </c>
    </row>
    <row r="7909" spans="2:2">
      <c r="B7909" s="103" t="s">
        <v>8221</v>
      </c>
    </row>
    <row r="7910" spans="2:2">
      <c r="B7910" s="104" t="s">
        <v>8222</v>
      </c>
    </row>
    <row r="7911" spans="2:2">
      <c r="B7911" s="103" t="s">
        <v>8223</v>
      </c>
    </row>
    <row r="7912" spans="2:2">
      <c r="B7912" s="104" t="s">
        <v>8224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8225</v>
      </c>
    </row>
    <row r="7921" spans="2:2">
      <c r="B7921" s="104" t="s">
        <v>8226</v>
      </c>
    </row>
    <row r="7922" spans="2:2">
      <c r="B7922" s="104" t="s">
        <v>8227</v>
      </c>
    </row>
    <row r="7923" spans="2:2">
      <c r="B7923" s="103" t="s">
        <v>8228</v>
      </c>
    </row>
    <row r="7924" spans="2:2">
      <c r="B7924" s="104" t="s">
        <v>8229</v>
      </c>
    </row>
    <row r="7925" spans="2:2">
      <c r="B7925" s="103" t="s">
        <v>8230</v>
      </c>
    </row>
    <row r="7926" spans="2:2">
      <c r="B7926" s="103" t="s">
        <v>8231</v>
      </c>
    </row>
    <row r="7927" spans="2:2">
      <c r="B7927" s="103" t="s">
        <v>8232</v>
      </c>
    </row>
    <row r="7928" spans="2:2">
      <c r="B7928" s="103" t="s">
        <v>8233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6.81640625" bestFit="1" customWidth="1"/>
    <col min="6" max="6" width="29.26953125" bestFit="1" customWidth="1"/>
    <col min="7" max="7" width="8.26953125" bestFit="1" customWidth="1"/>
    <col min="8" max="8" width="7.81640625" bestFit="1" customWidth="1"/>
    <col min="9" max="9" width="5.7265625" bestFit="1" customWidth="1"/>
    <col min="10" max="15" width="8.26953125" bestFit="1" customWidth="1"/>
    <col min="16" max="16" width="9.54296875" bestFit="1" customWidth="1"/>
    <col min="17" max="41" width="9.6328125" bestFit="1" customWidth="1"/>
    <col min="43" max="43" width="11.4531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5614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5.26953125" bestFit="1" customWidth="1"/>
    <col min="6" max="6" width="5.26953125" customWidth="1"/>
    <col min="7" max="7" width="22.81640625" bestFit="1" customWidth="1"/>
    <col min="8" max="8" width="7.453125" bestFit="1" customWidth="1"/>
    <col min="9" max="9" width="7.81640625" bestFit="1" customWidth="1"/>
    <col min="10" max="10" width="4.81640625" bestFit="1" customWidth="1"/>
    <col min="11" max="11" width="9.08984375" bestFit="1" customWidth="1"/>
    <col min="12" max="12" width="9.45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1348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7.81640625" bestFit="1" customWidth="1"/>
    <col min="6" max="6" width="4.54296875" bestFit="1" customWidth="1"/>
    <col min="7" max="7" width="7.81640625" bestFit="1" customWidth="1"/>
    <col min="8" max="8" width="4.81640625" bestFit="1" customWidth="1"/>
    <col min="9" max="17" width="7.1796875" bestFit="1" customWidth="1"/>
    <col min="18" max="24" width="8.1796875" bestFit="1" customWidth="1"/>
    <col min="25" max="25" width="6.1796875" bestFit="1" customWidth="1"/>
    <col min="26" max="26" width="6.81640625" bestFit="1" customWidth="1"/>
    <col min="27" max="27" width="5" bestFit="1" customWidth="1"/>
    <col min="28" max="28" width="7.90625" bestFit="1" customWidth="1"/>
    <col min="29" max="29" width="9.4531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5"/>
  <cols>
    <col min="1" max="1" width="9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5.90625" bestFit="1" customWidth="1"/>
    <col min="6" max="6" width="7.453125" bestFit="1" customWidth="1"/>
    <col min="7" max="7" width="5.36328125" bestFit="1" customWidth="1"/>
    <col min="8" max="8" width="4.90625" bestFit="1" customWidth="1"/>
    <col min="9" max="9" width="5.36328125" bestFit="1" customWidth="1"/>
    <col min="10" max="10" width="9.3632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6953125" defaultRowHeight="14.5"/>
  <cols>
    <col min="1" max="1" width="12.08984375" bestFit="1" customWidth="1"/>
    <col min="2" max="2" width="6.7265625" customWidth="1"/>
    <col min="3" max="3" width="11" bestFit="1" customWidth="1"/>
    <col min="4" max="4" width="7.7265625" customWidth="1"/>
    <col min="5" max="5" width="7.6328125" customWidth="1"/>
    <col min="6" max="6" width="33.1796875" bestFit="1" customWidth="1"/>
    <col min="7" max="7" width="9.6328125" customWidth="1"/>
    <col min="8" max="8" width="8" bestFit="1" customWidth="1"/>
    <col min="9" max="9" width="7.08984375" customWidth="1"/>
    <col min="10" max="17" width="9.54296875" bestFit="1" customWidth="1"/>
    <col min="18" max="18" width="9.54296875" customWidth="1"/>
    <col min="19" max="19" width="11.7265625" customWidth="1"/>
    <col min="20" max="38" width="9.54296875" bestFit="1" customWidth="1"/>
    <col min="39" max="39" width="8.453125" bestFit="1" customWidth="1"/>
    <col min="40" max="51" width="9.54296875" bestFit="1" customWidth="1"/>
    <col min="52" max="52" width="8.453125" bestFit="1" customWidth="1"/>
    <col min="53" max="57" width="9.54296875" bestFit="1" customWidth="1"/>
    <col min="58" max="58" width="8.453125" bestFit="1" customWidth="1"/>
    <col min="59" max="81" width="9.54296875" bestFit="1" customWidth="1"/>
    <col min="82" max="82" width="8.453125" bestFit="1" customWidth="1"/>
    <col min="83" max="87" width="9.54296875" bestFit="1" customWidth="1"/>
    <col min="88" max="88" width="8.453125" bestFit="1" customWidth="1"/>
    <col min="89" max="103" width="9.54296875" bestFit="1" customWidth="1"/>
    <col min="104" max="104" width="8.453125" bestFit="1" customWidth="1"/>
    <col min="105" max="112" width="9.54296875" bestFit="1" customWidth="1"/>
    <col min="113" max="113" width="8.453125" bestFit="1" customWidth="1"/>
    <col min="114" max="114" width="9.54296875" bestFit="1" customWidth="1"/>
    <col min="115" max="115" width="8.453125" bestFit="1" customWidth="1"/>
    <col min="116" max="116" width="9.54296875" bestFit="1" customWidth="1"/>
    <col min="117" max="117" width="8.453125" bestFit="1" customWidth="1"/>
    <col min="118" max="146" width="9.54296875" bestFit="1" customWidth="1"/>
    <col min="147" max="147" width="8.453125" bestFit="1" customWidth="1"/>
    <col min="148" max="156" width="9.54296875" bestFit="1" customWidth="1"/>
    <col min="157" max="157" width="8.453125" bestFit="1" customWidth="1"/>
    <col min="158" max="167" width="9.54296875" bestFit="1" customWidth="1"/>
    <col min="168" max="168" width="8.453125" bestFit="1" customWidth="1"/>
    <col min="169" max="174" width="9.54296875" bestFit="1" customWidth="1"/>
    <col min="175" max="175" width="8.453125" bestFit="1" customWidth="1"/>
    <col min="176" max="200" width="9.54296875" bestFit="1" customWidth="1"/>
    <col min="201" max="201" width="8.453125" bestFit="1" customWidth="1"/>
    <col min="202" max="204" width="9.54296875" bestFit="1" customWidth="1"/>
    <col min="205" max="205" width="8.453125" bestFit="1" customWidth="1"/>
    <col min="206" max="224" width="9.54296875" bestFit="1" customWidth="1"/>
    <col min="225" max="225" width="8.453125" bestFit="1" customWidth="1"/>
    <col min="226" max="243" width="9.54296875" bestFit="1" customWidth="1"/>
    <col min="244" max="245" width="8.453125" bestFit="1" customWidth="1"/>
    <col min="246" max="250" width="9.54296875" bestFit="1" customWidth="1"/>
    <col min="251" max="251" width="10.8164062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1813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topLeftCell="F1" zoomScaleNormal="100" workbookViewId="0">
      <pane ySplit="1" topLeftCell="A2" activePane="bottomLeft" state="frozen"/>
      <selection pane="bottomLeft" activeCell="G221" sqref="G221"/>
    </sheetView>
  </sheetViews>
  <sheetFormatPr defaultRowHeight="14.5"/>
  <cols>
    <col min="1" max="1" width="19.26953125" bestFit="1" customWidth="1"/>
    <col min="2" max="2" width="5.453125" bestFit="1" customWidth="1"/>
    <col min="3" max="3" width="11.453125" bestFit="1" customWidth="1"/>
    <col min="4" max="4" width="6" bestFit="1" customWidth="1"/>
    <col min="5" max="5" width="6.81640625" bestFit="1" customWidth="1"/>
    <col min="6" max="6" width="5.26953125" bestFit="1" customWidth="1"/>
    <col min="7" max="7" width="5.453125" bestFit="1" customWidth="1"/>
    <col min="8" max="8" width="35.1796875" bestFit="1" customWidth="1"/>
    <col min="9" max="9" width="8.1796875" bestFit="1" customWidth="1"/>
    <col min="10" max="10" width="13.26953125" bestFit="1" customWidth="1"/>
    <col min="11" max="11" width="6.179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160</v>
      </c>
      <c r="B2">
        <v>2023</v>
      </c>
      <c r="C2" s="9">
        <v>45038</v>
      </c>
      <c r="D2" t="s">
        <v>64</v>
      </c>
      <c r="E2" t="s">
        <v>89</v>
      </c>
      <c r="F2">
        <v>1</v>
      </c>
      <c r="G2">
        <v>1</v>
      </c>
      <c r="H2" t="s">
        <v>99</v>
      </c>
      <c r="I2" t="s">
        <v>100</v>
      </c>
      <c r="K2" s="3"/>
    </row>
    <row r="3" spans="1:11">
      <c r="A3" t="s">
        <v>160</v>
      </c>
      <c r="B3">
        <v>2023</v>
      </c>
      <c r="C3" s="9">
        <v>45038</v>
      </c>
      <c r="D3" t="s">
        <v>64</v>
      </c>
      <c r="E3" t="s">
        <v>89</v>
      </c>
      <c r="F3">
        <v>1</v>
      </c>
      <c r="G3">
        <v>2</v>
      </c>
      <c r="H3" t="s">
        <v>209</v>
      </c>
      <c r="I3" t="s">
        <v>210</v>
      </c>
      <c r="K3" s="3"/>
    </row>
    <row r="4" spans="1:11">
      <c r="A4" t="s">
        <v>160</v>
      </c>
      <c r="B4">
        <v>2023</v>
      </c>
      <c r="C4" s="9">
        <v>45038</v>
      </c>
      <c r="D4" t="s">
        <v>64</v>
      </c>
      <c r="E4" t="s">
        <v>89</v>
      </c>
      <c r="F4">
        <v>1</v>
      </c>
      <c r="G4">
        <v>3</v>
      </c>
      <c r="H4" t="s">
        <v>45</v>
      </c>
      <c r="I4" t="s">
        <v>1067</v>
      </c>
      <c r="K4" s="3"/>
    </row>
    <row r="5" spans="1:11">
      <c r="A5" t="s">
        <v>160</v>
      </c>
      <c r="B5">
        <v>2023</v>
      </c>
      <c r="C5" s="9">
        <v>45038</v>
      </c>
      <c r="D5" t="s">
        <v>64</v>
      </c>
      <c r="E5" t="s">
        <v>89</v>
      </c>
      <c r="F5">
        <v>1</v>
      </c>
      <c r="G5">
        <v>4</v>
      </c>
      <c r="H5" t="s">
        <v>8276</v>
      </c>
      <c r="I5" t="s">
        <v>40</v>
      </c>
      <c r="K5" s="3"/>
    </row>
    <row r="6" spans="1:11">
      <c r="A6" t="s">
        <v>160</v>
      </c>
      <c r="B6">
        <v>2023</v>
      </c>
      <c r="C6" s="9">
        <v>45038</v>
      </c>
      <c r="D6" t="s">
        <v>64</v>
      </c>
      <c r="E6" t="s">
        <v>89</v>
      </c>
      <c r="F6">
        <v>1</v>
      </c>
      <c r="G6">
        <v>5</v>
      </c>
      <c r="H6" t="s">
        <v>57</v>
      </c>
      <c r="I6" t="s">
        <v>35</v>
      </c>
      <c r="K6" s="3"/>
    </row>
    <row r="7" spans="1:11">
      <c r="A7" t="s">
        <v>160</v>
      </c>
      <c r="B7">
        <v>2023</v>
      </c>
      <c r="C7" s="9">
        <v>45038</v>
      </c>
      <c r="D7" t="s">
        <v>64</v>
      </c>
      <c r="E7" t="s">
        <v>89</v>
      </c>
      <c r="F7">
        <v>2</v>
      </c>
      <c r="G7">
        <v>1</v>
      </c>
      <c r="H7" t="s">
        <v>98</v>
      </c>
      <c r="I7" t="s">
        <v>42</v>
      </c>
      <c r="K7" s="3"/>
    </row>
    <row r="8" spans="1:11">
      <c r="A8" t="s">
        <v>160</v>
      </c>
      <c r="B8">
        <v>2023</v>
      </c>
      <c r="C8" s="9">
        <v>45038</v>
      </c>
      <c r="D8" t="s">
        <v>64</v>
      </c>
      <c r="E8" t="s">
        <v>89</v>
      </c>
      <c r="F8">
        <v>2</v>
      </c>
      <c r="G8">
        <v>2</v>
      </c>
      <c r="H8" t="s">
        <v>169</v>
      </c>
      <c r="I8" t="s">
        <v>80</v>
      </c>
      <c r="K8" s="3"/>
    </row>
    <row r="9" spans="1:11">
      <c r="A9" t="s">
        <v>160</v>
      </c>
      <c r="B9">
        <v>2023</v>
      </c>
      <c r="C9" s="9">
        <v>45038</v>
      </c>
      <c r="D9" t="s">
        <v>64</v>
      </c>
      <c r="E9" t="s">
        <v>89</v>
      </c>
      <c r="F9">
        <v>2</v>
      </c>
      <c r="G9">
        <v>3</v>
      </c>
      <c r="H9" t="s">
        <v>122</v>
      </c>
      <c r="I9" t="s">
        <v>33</v>
      </c>
      <c r="K9" s="3"/>
    </row>
    <row r="10" spans="1:11">
      <c r="A10" t="s">
        <v>160</v>
      </c>
      <c r="B10">
        <v>2023</v>
      </c>
      <c r="C10" s="9">
        <v>45038</v>
      </c>
      <c r="D10" t="s">
        <v>64</v>
      </c>
      <c r="E10" t="s">
        <v>89</v>
      </c>
      <c r="F10">
        <v>2</v>
      </c>
      <c r="G10">
        <v>4</v>
      </c>
      <c r="H10" t="s">
        <v>23</v>
      </c>
      <c r="I10" t="s">
        <v>24</v>
      </c>
      <c r="K10" s="3"/>
    </row>
    <row r="11" spans="1:11">
      <c r="A11" t="s">
        <v>160</v>
      </c>
      <c r="B11">
        <v>2023</v>
      </c>
      <c r="C11" s="9">
        <v>45038</v>
      </c>
      <c r="D11" t="s">
        <v>64</v>
      </c>
      <c r="E11" t="s">
        <v>89</v>
      </c>
      <c r="F11">
        <v>2</v>
      </c>
      <c r="G11">
        <v>5</v>
      </c>
      <c r="H11" t="s">
        <v>165</v>
      </c>
      <c r="I11" t="s">
        <v>44</v>
      </c>
      <c r="K11" s="3"/>
    </row>
    <row r="12" spans="1:11">
      <c r="A12" t="s">
        <v>160</v>
      </c>
      <c r="B12">
        <v>2023</v>
      </c>
      <c r="C12" s="9">
        <v>45038</v>
      </c>
      <c r="D12" t="s">
        <v>64</v>
      </c>
      <c r="E12" t="s">
        <v>89</v>
      </c>
      <c r="F12">
        <v>2</v>
      </c>
      <c r="G12">
        <v>6</v>
      </c>
      <c r="H12" t="s">
        <v>230</v>
      </c>
      <c r="I12" t="s">
        <v>210</v>
      </c>
      <c r="K12" s="3"/>
    </row>
    <row r="13" spans="1:11">
      <c r="A13" t="s">
        <v>160</v>
      </c>
      <c r="B13">
        <v>2023</v>
      </c>
      <c r="C13" s="9">
        <v>45038</v>
      </c>
      <c r="D13" t="s">
        <v>64</v>
      </c>
      <c r="E13" t="s">
        <v>89</v>
      </c>
      <c r="F13">
        <v>3</v>
      </c>
      <c r="G13">
        <v>1</v>
      </c>
      <c r="H13" t="s">
        <v>47</v>
      </c>
      <c r="I13" t="s">
        <v>37</v>
      </c>
      <c r="K13" s="3"/>
    </row>
    <row r="14" spans="1:11">
      <c r="A14" t="s">
        <v>160</v>
      </c>
      <c r="B14">
        <v>2023</v>
      </c>
      <c r="C14" s="9">
        <v>45038</v>
      </c>
      <c r="D14" t="s">
        <v>64</v>
      </c>
      <c r="E14" t="s">
        <v>89</v>
      </c>
      <c r="F14">
        <v>3</v>
      </c>
      <c r="G14">
        <v>2</v>
      </c>
      <c r="H14" t="s">
        <v>38</v>
      </c>
      <c r="I14" t="s">
        <v>28</v>
      </c>
      <c r="K14" s="3"/>
    </row>
    <row r="15" spans="1:11">
      <c r="A15" t="s">
        <v>160</v>
      </c>
      <c r="B15">
        <v>2023</v>
      </c>
      <c r="C15" s="9">
        <v>45038</v>
      </c>
      <c r="D15" t="s">
        <v>64</v>
      </c>
      <c r="E15" t="s">
        <v>89</v>
      </c>
      <c r="F15">
        <v>3</v>
      </c>
      <c r="G15">
        <v>3</v>
      </c>
      <c r="H15" t="s">
        <v>48</v>
      </c>
      <c r="I15" t="s">
        <v>42</v>
      </c>
      <c r="K15" s="3"/>
    </row>
    <row r="16" spans="1:11">
      <c r="A16" t="s">
        <v>160</v>
      </c>
      <c r="B16">
        <v>2023</v>
      </c>
      <c r="C16" s="9">
        <v>45038</v>
      </c>
      <c r="D16" t="s">
        <v>64</v>
      </c>
      <c r="E16" t="s">
        <v>89</v>
      </c>
      <c r="F16">
        <v>3</v>
      </c>
      <c r="G16">
        <v>4</v>
      </c>
      <c r="H16" t="s">
        <v>142</v>
      </c>
      <c r="I16" t="s">
        <v>143</v>
      </c>
      <c r="K16" s="3"/>
    </row>
    <row r="17" spans="1:11">
      <c r="A17" t="s">
        <v>160</v>
      </c>
      <c r="B17">
        <v>2023</v>
      </c>
      <c r="C17" s="9">
        <v>45038</v>
      </c>
      <c r="D17" t="s">
        <v>64</v>
      </c>
      <c r="E17" t="s">
        <v>89</v>
      </c>
      <c r="F17">
        <v>3</v>
      </c>
      <c r="G17">
        <v>5</v>
      </c>
      <c r="H17" t="s">
        <v>55</v>
      </c>
      <c r="I17" t="s">
        <v>8277</v>
      </c>
      <c r="K17" s="3"/>
    </row>
    <row r="18" spans="1:11">
      <c r="A18" t="s">
        <v>160</v>
      </c>
      <c r="B18">
        <v>2023</v>
      </c>
      <c r="C18" s="9">
        <v>45038</v>
      </c>
      <c r="D18" t="s">
        <v>64</v>
      </c>
      <c r="E18" t="s">
        <v>89</v>
      </c>
      <c r="F18">
        <v>3</v>
      </c>
      <c r="G18">
        <v>6</v>
      </c>
      <c r="H18" t="s">
        <v>1117</v>
      </c>
      <c r="I18" t="s">
        <v>24</v>
      </c>
      <c r="K18" s="3"/>
    </row>
    <row r="19" spans="1:11">
      <c r="A19" t="s">
        <v>160</v>
      </c>
      <c r="B19">
        <v>2023</v>
      </c>
      <c r="C19" s="9">
        <v>45038</v>
      </c>
      <c r="D19" t="s">
        <v>64</v>
      </c>
      <c r="E19" t="s">
        <v>89</v>
      </c>
      <c r="F19">
        <v>4</v>
      </c>
      <c r="G19">
        <v>1</v>
      </c>
      <c r="H19" t="s">
        <v>113</v>
      </c>
      <c r="I19" t="s">
        <v>114</v>
      </c>
      <c r="K19" s="3"/>
    </row>
    <row r="20" spans="1:11">
      <c r="A20" t="s">
        <v>160</v>
      </c>
      <c r="B20">
        <v>2023</v>
      </c>
      <c r="C20" s="9">
        <v>45038</v>
      </c>
      <c r="D20" t="s">
        <v>64</v>
      </c>
      <c r="E20" t="s">
        <v>89</v>
      </c>
      <c r="F20">
        <v>4</v>
      </c>
      <c r="G20">
        <v>2</v>
      </c>
      <c r="H20" t="s">
        <v>141</v>
      </c>
      <c r="I20" t="s">
        <v>93</v>
      </c>
      <c r="K20" s="3"/>
    </row>
    <row r="21" spans="1:11">
      <c r="A21" t="s">
        <v>160</v>
      </c>
      <c r="B21">
        <v>2023</v>
      </c>
      <c r="C21" s="9">
        <v>45038</v>
      </c>
      <c r="D21" t="s">
        <v>64</v>
      </c>
      <c r="E21" t="s">
        <v>89</v>
      </c>
      <c r="F21">
        <v>4</v>
      </c>
      <c r="G21">
        <v>3</v>
      </c>
      <c r="H21" t="s">
        <v>53</v>
      </c>
      <c r="I21" t="s">
        <v>54</v>
      </c>
      <c r="K21" s="3"/>
    </row>
    <row r="22" spans="1:11">
      <c r="A22" t="s">
        <v>160</v>
      </c>
      <c r="B22">
        <v>2023</v>
      </c>
      <c r="C22" s="9">
        <v>45038</v>
      </c>
      <c r="D22" t="s">
        <v>64</v>
      </c>
      <c r="E22" t="s">
        <v>89</v>
      </c>
      <c r="F22">
        <v>4</v>
      </c>
      <c r="G22">
        <v>4</v>
      </c>
      <c r="H22" t="s">
        <v>101</v>
      </c>
      <c r="I22" t="s">
        <v>102</v>
      </c>
      <c r="K22" s="3"/>
    </row>
    <row r="23" spans="1:11">
      <c r="A23" t="s">
        <v>160</v>
      </c>
      <c r="B23">
        <v>2023</v>
      </c>
      <c r="C23" s="9">
        <v>45038</v>
      </c>
      <c r="D23" t="s">
        <v>64</v>
      </c>
      <c r="E23" t="s">
        <v>89</v>
      </c>
      <c r="F23">
        <v>4</v>
      </c>
      <c r="G23">
        <v>5</v>
      </c>
      <c r="H23" t="s">
        <v>149</v>
      </c>
      <c r="I23" t="s">
        <v>150</v>
      </c>
      <c r="K23" s="3"/>
    </row>
    <row r="24" spans="1:11">
      <c r="A24" t="s">
        <v>160</v>
      </c>
      <c r="B24">
        <v>2023</v>
      </c>
      <c r="C24" s="9">
        <v>45038</v>
      </c>
      <c r="D24" t="s">
        <v>64</v>
      </c>
      <c r="E24" t="s">
        <v>89</v>
      </c>
      <c r="F24">
        <v>4</v>
      </c>
      <c r="G24">
        <v>6</v>
      </c>
      <c r="H24" t="s">
        <v>49</v>
      </c>
      <c r="I24" t="s">
        <v>50</v>
      </c>
      <c r="K24" s="3"/>
    </row>
    <row r="25" spans="1:11">
      <c r="A25" t="s">
        <v>160</v>
      </c>
      <c r="B25">
        <v>2023</v>
      </c>
      <c r="C25" s="9">
        <v>45038</v>
      </c>
      <c r="D25" t="s">
        <v>64</v>
      </c>
      <c r="E25" t="s">
        <v>89</v>
      </c>
      <c r="F25">
        <v>5</v>
      </c>
      <c r="G25">
        <v>1</v>
      </c>
      <c r="H25" t="s">
        <v>27</v>
      </c>
      <c r="I25" t="s">
        <v>28</v>
      </c>
      <c r="K25" s="3"/>
    </row>
    <row r="26" spans="1:11">
      <c r="A26" t="s">
        <v>160</v>
      </c>
      <c r="B26">
        <v>2023</v>
      </c>
      <c r="C26" s="9">
        <v>45038</v>
      </c>
      <c r="D26" t="s">
        <v>64</v>
      </c>
      <c r="E26" t="s">
        <v>89</v>
      </c>
      <c r="F26">
        <v>5</v>
      </c>
      <c r="G26">
        <v>2</v>
      </c>
      <c r="H26" t="s">
        <v>36</v>
      </c>
      <c r="I26" t="s">
        <v>37</v>
      </c>
      <c r="K26" s="3"/>
    </row>
    <row r="27" spans="1:11">
      <c r="A27" t="s">
        <v>160</v>
      </c>
      <c r="B27">
        <v>2023</v>
      </c>
      <c r="C27" s="9">
        <v>45038</v>
      </c>
      <c r="D27" t="s">
        <v>64</v>
      </c>
      <c r="E27" t="s">
        <v>89</v>
      </c>
      <c r="F27">
        <v>5</v>
      </c>
      <c r="G27">
        <v>3</v>
      </c>
      <c r="H27" t="s">
        <v>106</v>
      </c>
      <c r="I27" t="s">
        <v>107</v>
      </c>
      <c r="K27" s="3"/>
    </row>
    <row r="28" spans="1:11">
      <c r="A28" t="s">
        <v>160</v>
      </c>
      <c r="B28">
        <v>2023</v>
      </c>
      <c r="C28" s="9">
        <v>45038</v>
      </c>
      <c r="D28" t="s">
        <v>64</v>
      </c>
      <c r="E28" t="s">
        <v>89</v>
      </c>
      <c r="F28">
        <v>5</v>
      </c>
      <c r="G28">
        <v>4</v>
      </c>
      <c r="H28" t="s">
        <v>108</v>
      </c>
      <c r="I28" t="s">
        <v>8277</v>
      </c>
      <c r="K28" s="3"/>
    </row>
    <row r="29" spans="1:11">
      <c r="A29" t="s">
        <v>160</v>
      </c>
      <c r="B29">
        <v>2023</v>
      </c>
      <c r="C29" s="9">
        <v>45038</v>
      </c>
      <c r="D29" t="s">
        <v>64</v>
      </c>
      <c r="E29" t="s">
        <v>89</v>
      </c>
      <c r="F29">
        <v>5</v>
      </c>
      <c r="G29">
        <v>5</v>
      </c>
      <c r="H29" t="s">
        <v>31</v>
      </c>
      <c r="I29" t="s">
        <v>1067</v>
      </c>
      <c r="K29" s="3"/>
    </row>
    <row r="30" spans="1:11">
      <c r="A30" t="s">
        <v>160</v>
      </c>
      <c r="B30">
        <v>2023</v>
      </c>
      <c r="C30" s="9">
        <v>45038</v>
      </c>
      <c r="D30" t="s">
        <v>64</v>
      </c>
      <c r="E30" t="s">
        <v>89</v>
      </c>
      <c r="F30">
        <v>5</v>
      </c>
      <c r="G30">
        <v>6</v>
      </c>
      <c r="H30" t="s">
        <v>146</v>
      </c>
      <c r="I30" t="s">
        <v>54</v>
      </c>
      <c r="K30" s="3"/>
    </row>
    <row r="31" spans="1:11">
      <c r="A31" t="s">
        <v>160</v>
      </c>
      <c r="B31">
        <v>2023</v>
      </c>
      <c r="C31" s="9">
        <v>45038</v>
      </c>
      <c r="D31" t="s">
        <v>64</v>
      </c>
      <c r="E31" t="s">
        <v>89</v>
      </c>
      <c r="F31">
        <v>6</v>
      </c>
      <c r="G31">
        <v>1</v>
      </c>
      <c r="H31" t="s">
        <v>104</v>
      </c>
      <c r="I31" t="s">
        <v>100</v>
      </c>
      <c r="K31" s="3"/>
    </row>
    <row r="32" spans="1:11">
      <c r="A32" t="s">
        <v>160</v>
      </c>
      <c r="B32">
        <v>2023</v>
      </c>
      <c r="C32" s="9">
        <v>45038</v>
      </c>
      <c r="D32" t="s">
        <v>64</v>
      </c>
      <c r="E32" t="s">
        <v>89</v>
      </c>
      <c r="F32">
        <v>6</v>
      </c>
      <c r="G32">
        <v>2</v>
      </c>
      <c r="H32" t="s">
        <v>132</v>
      </c>
      <c r="I32" t="s">
        <v>32</v>
      </c>
      <c r="K32" s="3"/>
    </row>
    <row r="33" spans="1:11">
      <c r="A33" t="s">
        <v>160</v>
      </c>
      <c r="B33">
        <v>2023</v>
      </c>
      <c r="C33" s="9">
        <v>45038</v>
      </c>
      <c r="D33" t="s">
        <v>64</v>
      </c>
      <c r="E33" t="s">
        <v>89</v>
      </c>
      <c r="F33">
        <v>6</v>
      </c>
      <c r="G33">
        <v>3</v>
      </c>
      <c r="H33" t="s">
        <v>8278</v>
      </c>
      <c r="I33" t="s">
        <v>40</v>
      </c>
      <c r="K33" s="3"/>
    </row>
    <row r="34" spans="1:11">
      <c r="A34" t="s">
        <v>160</v>
      </c>
      <c r="B34">
        <v>2023</v>
      </c>
      <c r="C34" s="9">
        <v>45038</v>
      </c>
      <c r="D34" t="s">
        <v>64</v>
      </c>
      <c r="E34" t="s">
        <v>89</v>
      </c>
      <c r="F34">
        <v>6</v>
      </c>
      <c r="G34">
        <v>4</v>
      </c>
      <c r="H34" t="s">
        <v>126</v>
      </c>
      <c r="I34" t="s">
        <v>102</v>
      </c>
      <c r="K34" s="3"/>
    </row>
    <row r="35" spans="1:11">
      <c r="A35" t="s">
        <v>160</v>
      </c>
      <c r="B35">
        <v>2023</v>
      </c>
      <c r="C35" s="9">
        <v>45038</v>
      </c>
      <c r="D35" t="s">
        <v>64</v>
      </c>
      <c r="E35" t="s">
        <v>89</v>
      </c>
      <c r="F35">
        <v>6</v>
      </c>
      <c r="G35">
        <v>5</v>
      </c>
      <c r="H35" t="s">
        <v>155</v>
      </c>
      <c r="I35" t="s">
        <v>140</v>
      </c>
      <c r="K35" s="3"/>
    </row>
    <row r="36" spans="1:11">
      <c r="A36" t="s">
        <v>160</v>
      </c>
      <c r="B36">
        <v>2023</v>
      </c>
      <c r="C36" s="9">
        <v>45038</v>
      </c>
      <c r="D36" t="s">
        <v>64</v>
      </c>
      <c r="E36" t="s">
        <v>89</v>
      </c>
      <c r="F36">
        <v>6</v>
      </c>
      <c r="G36">
        <v>6</v>
      </c>
      <c r="H36" t="s">
        <v>34</v>
      </c>
      <c r="I36" t="s">
        <v>35</v>
      </c>
      <c r="K36" s="3"/>
    </row>
    <row r="37" spans="1:11">
      <c r="A37" t="s">
        <v>160</v>
      </c>
      <c r="B37">
        <v>2023</v>
      </c>
      <c r="C37" s="9">
        <v>45038</v>
      </c>
      <c r="D37" t="s">
        <v>64</v>
      </c>
      <c r="E37" t="s">
        <v>115</v>
      </c>
      <c r="F37">
        <v>1</v>
      </c>
      <c r="G37">
        <v>1</v>
      </c>
      <c r="H37" t="s">
        <v>8278</v>
      </c>
      <c r="I37" t="s">
        <v>40</v>
      </c>
      <c r="K37" s="3"/>
    </row>
    <row r="38" spans="1:11">
      <c r="A38" t="s">
        <v>160</v>
      </c>
      <c r="B38">
        <v>2023</v>
      </c>
      <c r="C38" s="9">
        <v>45038</v>
      </c>
      <c r="D38" t="s">
        <v>64</v>
      </c>
      <c r="E38" t="s">
        <v>115</v>
      </c>
      <c r="F38">
        <v>1</v>
      </c>
      <c r="G38">
        <v>2</v>
      </c>
      <c r="H38" t="s">
        <v>108</v>
      </c>
      <c r="I38" t="s">
        <v>8277</v>
      </c>
      <c r="K38" s="3"/>
    </row>
    <row r="39" spans="1:11">
      <c r="A39" t="s">
        <v>160</v>
      </c>
      <c r="B39">
        <v>2023</v>
      </c>
      <c r="C39" s="9">
        <v>45038</v>
      </c>
      <c r="D39" t="s">
        <v>64</v>
      </c>
      <c r="E39" t="s">
        <v>115</v>
      </c>
      <c r="F39">
        <v>1</v>
      </c>
      <c r="G39">
        <v>3</v>
      </c>
      <c r="H39" t="s">
        <v>209</v>
      </c>
      <c r="I39" t="s">
        <v>210</v>
      </c>
      <c r="K39" s="3"/>
    </row>
    <row r="40" spans="1:11">
      <c r="A40" t="s">
        <v>160</v>
      </c>
      <c r="B40">
        <v>2023</v>
      </c>
      <c r="C40" s="9">
        <v>45038</v>
      </c>
      <c r="D40" t="s">
        <v>64</v>
      </c>
      <c r="E40" t="s">
        <v>115</v>
      </c>
      <c r="F40">
        <v>1</v>
      </c>
      <c r="G40">
        <v>4</v>
      </c>
      <c r="H40" t="s">
        <v>1117</v>
      </c>
      <c r="I40" t="s">
        <v>24</v>
      </c>
      <c r="K40" s="3"/>
    </row>
    <row r="41" spans="1:11">
      <c r="A41" t="s">
        <v>160</v>
      </c>
      <c r="B41">
        <v>2023</v>
      </c>
      <c r="C41" s="9">
        <v>45038</v>
      </c>
      <c r="D41" t="s">
        <v>64</v>
      </c>
      <c r="E41" t="s">
        <v>115</v>
      </c>
      <c r="F41">
        <v>1</v>
      </c>
      <c r="G41">
        <v>5</v>
      </c>
      <c r="H41" t="s">
        <v>149</v>
      </c>
      <c r="I41" t="s">
        <v>150</v>
      </c>
      <c r="K41" s="3"/>
    </row>
    <row r="42" spans="1:11">
      <c r="A42" t="s">
        <v>160</v>
      </c>
      <c r="B42">
        <v>2023</v>
      </c>
      <c r="C42" s="9">
        <v>45038</v>
      </c>
      <c r="D42" t="s">
        <v>64</v>
      </c>
      <c r="E42" t="s">
        <v>115</v>
      </c>
      <c r="F42">
        <v>2</v>
      </c>
      <c r="G42">
        <v>1</v>
      </c>
      <c r="H42" t="s">
        <v>126</v>
      </c>
      <c r="I42" t="s">
        <v>102</v>
      </c>
      <c r="K42" s="3"/>
    </row>
    <row r="43" spans="1:11">
      <c r="A43" t="s">
        <v>160</v>
      </c>
      <c r="B43">
        <v>2023</v>
      </c>
      <c r="C43" s="9">
        <v>45038</v>
      </c>
      <c r="D43" t="s">
        <v>64</v>
      </c>
      <c r="E43" t="s">
        <v>115</v>
      </c>
      <c r="F43">
        <v>2</v>
      </c>
      <c r="G43">
        <v>2</v>
      </c>
      <c r="H43" t="s">
        <v>169</v>
      </c>
      <c r="I43" t="s">
        <v>80</v>
      </c>
      <c r="K43" s="3"/>
    </row>
    <row r="44" spans="1:11">
      <c r="A44" t="s">
        <v>160</v>
      </c>
      <c r="B44">
        <v>2023</v>
      </c>
      <c r="C44" s="9">
        <v>45038</v>
      </c>
      <c r="D44" t="s">
        <v>64</v>
      </c>
      <c r="E44" t="s">
        <v>115</v>
      </c>
      <c r="F44">
        <v>2</v>
      </c>
      <c r="G44">
        <v>3</v>
      </c>
      <c r="H44" t="s">
        <v>45</v>
      </c>
      <c r="I44" t="s">
        <v>1067</v>
      </c>
      <c r="K44" s="3"/>
    </row>
    <row r="45" spans="1:11">
      <c r="A45" t="s">
        <v>160</v>
      </c>
      <c r="B45">
        <v>2023</v>
      </c>
      <c r="C45" s="9">
        <v>45038</v>
      </c>
      <c r="D45" t="s">
        <v>64</v>
      </c>
      <c r="E45" t="s">
        <v>115</v>
      </c>
      <c r="F45">
        <v>2</v>
      </c>
      <c r="G45">
        <v>4</v>
      </c>
      <c r="H45" t="s">
        <v>49</v>
      </c>
      <c r="I45" t="s">
        <v>50</v>
      </c>
      <c r="K45" s="3"/>
    </row>
    <row r="46" spans="1:11">
      <c r="A46" t="s">
        <v>160</v>
      </c>
      <c r="B46">
        <v>2023</v>
      </c>
      <c r="C46" s="9">
        <v>45038</v>
      </c>
      <c r="D46" t="s">
        <v>64</v>
      </c>
      <c r="E46" t="s">
        <v>115</v>
      </c>
      <c r="F46">
        <v>2</v>
      </c>
      <c r="G46">
        <v>5</v>
      </c>
      <c r="H46" t="s">
        <v>155</v>
      </c>
      <c r="I46" t="s">
        <v>140</v>
      </c>
      <c r="K46" s="3"/>
    </row>
    <row r="47" spans="1:11">
      <c r="A47" t="s">
        <v>160</v>
      </c>
      <c r="B47">
        <v>2023</v>
      </c>
      <c r="C47" s="9">
        <v>45038</v>
      </c>
      <c r="D47" t="s">
        <v>64</v>
      </c>
      <c r="E47" t="s">
        <v>115</v>
      </c>
      <c r="F47">
        <v>3</v>
      </c>
      <c r="G47">
        <v>1</v>
      </c>
      <c r="H47" t="s">
        <v>31</v>
      </c>
      <c r="I47" t="s">
        <v>1067</v>
      </c>
      <c r="K47" s="3"/>
    </row>
    <row r="48" spans="1:11">
      <c r="A48" t="s">
        <v>160</v>
      </c>
      <c r="B48">
        <v>2023</v>
      </c>
      <c r="C48" s="9">
        <v>45038</v>
      </c>
      <c r="D48" t="s">
        <v>64</v>
      </c>
      <c r="E48" t="s">
        <v>115</v>
      </c>
      <c r="F48">
        <v>3</v>
      </c>
      <c r="G48">
        <v>2</v>
      </c>
      <c r="H48" t="s">
        <v>38</v>
      </c>
      <c r="I48" t="s">
        <v>28</v>
      </c>
      <c r="K48" s="3"/>
    </row>
    <row r="49" spans="1:11">
      <c r="A49" t="s">
        <v>160</v>
      </c>
      <c r="B49">
        <v>2023</v>
      </c>
      <c r="C49" s="9">
        <v>45038</v>
      </c>
      <c r="D49" t="s">
        <v>64</v>
      </c>
      <c r="E49" t="s">
        <v>115</v>
      </c>
      <c r="F49">
        <v>3</v>
      </c>
      <c r="G49">
        <v>3</v>
      </c>
      <c r="H49" t="s">
        <v>8276</v>
      </c>
      <c r="I49" t="s">
        <v>40</v>
      </c>
      <c r="K49" s="3"/>
    </row>
    <row r="50" spans="1:11">
      <c r="A50" t="s">
        <v>160</v>
      </c>
      <c r="B50">
        <v>2023</v>
      </c>
      <c r="C50" s="9">
        <v>45038</v>
      </c>
      <c r="D50" t="s">
        <v>64</v>
      </c>
      <c r="E50" t="s">
        <v>115</v>
      </c>
      <c r="F50">
        <v>3</v>
      </c>
      <c r="G50">
        <v>4</v>
      </c>
      <c r="H50" t="s">
        <v>122</v>
      </c>
      <c r="I50" t="s">
        <v>33</v>
      </c>
      <c r="K50" s="3"/>
    </row>
    <row r="51" spans="1:11">
      <c r="A51" t="s">
        <v>160</v>
      </c>
      <c r="B51">
        <v>2023</v>
      </c>
      <c r="C51" s="9">
        <v>45038</v>
      </c>
      <c r="D51" t="s">
        <v>64</v>
      </c>
      <c r="E51" t="s">
        <v>115</v>
      </c>
      <c r="F51">
        <v>3</v>
      </c>
      <c r="G51">
        <v>5</v>
      </c>
      <c r="H51" t="s">
        <v>146</v>
      </c>
      <c r="I51" t="s">
        <v>54</v>
      </c>
      <c r="K51" s="3"/>
    </row>
    <row r="52" spans="1:11">
      <c r="A52" t="s">
        <v>160</v>
      </c>
      <c r="B52">
        <v>2023</v>
      </c>
      <c r="C52" s="9">
        <v>45038</v>
      </c>
      <c r="D52" t="s">
        <v>64</v>
      </c>
      <c r="E52" t="s">
        <v>115</v>
      </c>
      <c r="F52">
        <v>4</v>
      </c>
      <c r="G52">
        <v>1</v>
      </c>
      <c r="H52" t="s">
        <v>48</v>
      </c>
      <c r="I52" t="s">
        <v>42</v>
      </c>
      <c r="K52" s="3"/>
    </row>
    <row r="53" spans="1:11">
      <c r="A53" t="s">
        <v>160</v>
      </c>
      <c r="B53">
        <v>2023</v>
      </c>
      <c r="C53" s="9">
        <v>45038</v>
      </c>
      <c r="D53" t="s">
        <v>64</v>
      </c>
      <c r="E53" t="s">
        <v>115</v>
      </c>
      <c r="F53">
        <v>4</v>
      </c>
      <c r="G53">
        <v>2</v>
      </c>
      <c r="H53" t="s">
        <v>141</v>
      </c>
      <c r="I53" t="s">
        <v>93</v>
      </c>
      <c r="K53" s="3"/>
    </row>
    <row r="54" spans="1:11">
      <c r="A54" t="s">
        <v>160</v>
      </c>
      <c r="B54">
        <v>2023</v>
      </c>
      <c r="C54" s="9">
        <v>45038</v>
      </c>
      <c r="D54" t="s">
        <v>64</v>
      </c>
      <c r="E54" t="s">
        <v>115</v>
      </c>
      <c r="F54">
        <v>4</v>
      </c>
      <c r="G54">
        <v>3</v>
      </c>
      <c r="H54" t="s">
        <v>23</v>
      </c>
      <c r="I54" t="s">
        <v>24</v>
      </c>
      <c r="K54" s="3"/>
    </row>
    <row r="55" spans="1:11">
      <c r="A55" t="s">
        <v>160</v>
      </c>
      <c r="B55">
        <v>2023</v>
      </c>
      <c r="C55" s="9">
        <v>45038</v>
      </c>
      <c r="D55" t="s">
        <v>64</v>
      </c>
      <c r="E55" t="s">
        <v>115</v>
      </c>
      <c r="F55">
        <v>4</v>
      </c>
      <c r="G55">
        <v>4</v>
      </c>
      <c r="H55" t="s">
        <v>57</v>
      </c>
      <c r="I55" t="s">
        <v>35</v>
      </c>
      <c r="K55" s="3"/>
    </row>
    <row r="56" spans="1:11">
      <c r="A56" t="s">
        <v>160</v>
      </c>
      <c r="B56">
        <v>2023</v>
      </c>
      <c r="C56" s="9">
        <v>45038</v>
      </c>
      <c r="D56" t="s">
        <v>64</v>
      </c>
      <c r="E56" t="s">
        <v>115</v>
      </c>
      <c r="F56">
        <v>5</v>
      </c>
      <c r="G56">
        <v>1</v>
      </c>
      <c r="H56" t="s">
        <v>36</v>
      </c>
      <c r="I56" t="s">
        <v>37</v>
      </c>
      <c r="K56" s="3"/>
    </row>
    <row r="57" spans="1:11">
      <c r="A57" t="s">
        <v>160</v>
      </c>
      <c r="B57">
        <v>2023</v>
      </c>
      <c r="C57" s="9">
        <v>45038</v>
      </c>
      <c r="D57" t="s">
        <v>64</v>
      </c>
      <c r="E57" t="s">
        <v>115</v>
      </c>
      <c r="F57">
        <v>5</v>
      </c>
      <c r="G57">
        <v>2</v>
      </c>
      <c r="H57" t="s">
        <v>53</v>
      </c>
      <c r="I57" t="s">
        <v>54</v>
      </c>
      <c r="K57" s="3"/>
    </row>
    <row r="58" spans="1:11">
      <c r="A58" t="s">
        <v>160</v>
      </c>
      <c r="B58">
        <v>2023</v>
      </c>
      <c r="C58" s="9">
        <v>45038</v>
      </c>
      <c r="D58" t="s">
        <v>64</v>
      </c>
      <c r="E58" t="s">
        <v>115</v>
      </c>
      <c r="F58">
        <v>5</v>
      </c>
      <c r="G58">
        <v>3</v>
      </c>
      <c r="H58" t="s">
        <v>34</v>
      </c>
      <c r="I58" t="s">
        <v>35</v>
      </c>
      <c r="K58" s="3"/>
    </row>
    <row r="59" spans="1:11">
      <c r="A59" t="s">
        <v>160</v>
      </c>
      <c r="B59">
        <v>2023</v>
      </c>
      <c r="C59" s="9">
        <v>45038</v>
      </c>
      <c r="D59" t="s">
        <v>64</v>
      </c>
      <c r="E59" t="s">
        <v>115</v>
      </c>
      <c r="F59">
        <v>5</v>
      </c>
      <c r="G59">
        <v>4</v>
      </c>
      <c r="H59" t="s">
        <v>165</v>
      </c>
      <c r="I59" t="s">
        <v>44</v>
      </c>
      <c r="K59" s="3"/>
    </row>
    <row r="60" spans="1:11">
      <c r="A60" t="s">
        <v>160</v>
      </c>
      <c r="B60">
        <v>2023</v>
      </c>
      <c r="C60" s="9">
        <v>45038</v>
      </c>
      <c r="D60" t="s">
        <v>64</v>
      </c>
      <c r="E60" t="s">
        <v>115</v>
      </c>
      <c r="F60">
        <v>5</v>
      </c>
      <c r="G60">
        <v>5</v>
      </c>
      <c r="H60" t="s">
        <v>142</v>
      </c>
      <c r="I60" t="s">
        <v>143</v>
      </c>
      <c r="K60" s="3"/>
    </row>
    <row r="61" spans="1:11">
      <c r="A61" t="s">
        <v>160</v>
      </c>
      <c r="B61">
        <v>2023</v>
      </c>
      <c r="C61" s="9">
        <v>45038</v>
      </c>
      <c r="D61" t="s">
        <v>64</v>
      </c>
      <c r="E61" t="s">
        <v>115</v>
      </c>
      <c r="F61">
        <v>6</v>
      </c>
      <c r="G61">
        <v>1</v>
      </c>
      <c r="H61" t="s">
        <v>106</v>
      </c>
      <c r="I61" t="s">
        <v>107</v>
      </c>
      <c r="K61" s="3"/>
    </row>
    <row r="62" spans="1:11">
      <c r="A62" t="s">
        <v>160</v>
      </c>
      <c r="B62">
        <v>2023</v>
      </c>
      <c r="C62" s="9">
        <v>45038</v>
      </c>
      <c r="D62" t="s">
        <v>64</v>
      </c>
      <c r="E62" t="s">
        <v>115</v>
      </c>
      <c r="F62">
        <v>6</v>
      </c>
      <c r="G62">
        <v>2</v>
      </c>
      <c r="H62" t="s">
        <v>101</v>
      </c>
      <c r="I62" t="s">
        <v>102</v>
      </c>
      <c r="K62" s="3"/>
    </row>
    <row r="63" spans="1:11">
      <c r="A63" t="s">
        <v>160</v>
      </c>
      <c r="B63">
        <v>2023</v>
      </c>
      <c r="C63" s="9">
        <v>45038</v>
      </c>
      <c r="D63" t="s">
        <v>64</v>
      </c>
      <c r="E63" t="s">
        <v>115</v>
      </c>
      <c r="F63">
        <v>6</v>
      </c>
      <c r="G63">
        <v>3</v>
      </c>
      <c r="H63" t="s">
        <v>132</v>
      </c>
      <c r="I63" t="s">
        <v>32</v>
      </c>
      <c r="K63" s="3"/>
    </row>
    <row r="64" spans="1:11">
      <c r="A64" t="s">
        <v>160</v>
      </c>
      <c r="B64">
        <v>2023</v>
      </c>
      <c r="C64" s="9">
        <v>45038</v>
      </c>
      <c r="D64" t="s">
        <v>64</v>
      </c>
      <c r="E64" t="s">
        <v>115</v>
      </c>
      <c r="F64">
        <v>6</v>
      </c>
      <c r="G64">
        <v>4</v>
      </c>
      <c r="H64" t="s">
        <v>55</v>
      </c>
      <c r="I64" t="s">
        <v>8277</v>
      </c>
      <c r="K64" s="3"/>
    </row>
    <row r="65" spans="1:11">
      <c r="A65" t="s">
        <v>160</v>
      </c>
      <c r="B65">
        <v>2023</v>
      </c>
      <c r="C65" s="9">
        <v>45038</v>
      </c>
      <c r="D65" t="s">
        <v>64</v>
      </c>
      <c r="E65" t="s">
        <v>115</v>
      </c>
      <c r="F65">
        <v>6</v>
      </c>
      <c r="G65">
        <v>5</v>
      </c>
      <c r="H65" t="s">
        <v>230</v>
      </c>
      <c r="I65" t="s">
        <v>210</v>
      </c>
      <c r="K65" s="3"/>
    </row>
    <row r="66" spans="1:11">
      <c r="A66" t="s">
        <v>160</v>
      </c>
      <c r="B66">
        <v>2023</v>
      </c>
      <c r="C66" s="9">
        <v>45038</v>
      </c>
      <c r="D66" t="s">
        <v>64</v>
      </c>
      <c r="E66" t="s">
        <v>117</v>
      </c>
      <c r="F66">
        <v>1</v>
      </c>
      <c r="G66">
        <v>1</v>
      </c>
      <c r="H66" t="s">
        <v>27</v>
      </c>
      <c r="I66" t="s">
        <v>28</v>
      </c>
      <c r="K66" s="3"/>
    </row>
    <row r="67" spans="1:11">
      <c r="A67" t="s">
        <v>160</v>
      </c>
      <c r="B67">
        <v>2023</v>
      </c>
      <c r="C67" s="9">
        <v>45038</v>
      </c>
      <c r="D67" t="s">
        <v>64</v>
      </c>
      <c r="E67" t="s">
        <v>117</v>
      </c>
      <c r="F67">
        <v>1</v>
      </c>
      <c r="G67">
        <v>2</v>
      </c>
      <c r="H67" t="s">
        <v>99</v>
      </c>
      <c r="I67" t="s">
        <v>100</v>
      </c>
      <c r="K67" s="3"/>
    </row>
    <row r="68" spans="1:11">
      <c r="A68" t="s">
        <v>160</v>
      </c>
      <c r="B68">
        <v>2023</v>
      </c>
      <c r="C68" s="9">
        <v>45038</v>
      </c>
      <c r="D68" t="s">
        <v>64</v>
      </c>
      <c r="E68" t="s">
        <v>117</v>
      </c>
      <c r="F68">
        <v>1</v>
      </c>
      <c r="G68">
        <v>3</v>
      </c>
      <c r="H68" t="s">
        <v>126</v>
      </c>
      <c r="I68" t="s">
        <v>102</v>
      </c>
      <c r="K68" s="3"/>
    </row>
    <row r="69" spans="1:11">
      <c r="A69" t="s">
        <v>160</v>
      </c>
      <c r="B69">
        <v>2023</v>
      </c>
      <c r="C69" s="9">
        <v>45038</v>
      </c>
      <c r="D69" t="s">
        <v>64</v>
      </c>
      <c r="E69" t="s">
        <v>117</v>
      </c>
      <c r="F69">
        <v>1</v>
      </c>
      <c r="G69">
        <v>4</v>
      </c>
      <c r="H69" t="s">
        <v>113</v>
      </c>
      <c r="I69" t="s">
        <v>114</v>
      </c>
      <c r="K69" s="3"/>
    </row>
    <row r="70" spans="1:11">
      <c r="A70" t="s">
        <v>160</v>
      </c>
      <c r="B70">
        <v>2023</v>
      </c>
      <c r="C70" s="9">
        <v>45038</v>
      </c>
      <c r="D70" t="s">
        <v>64</v>
      </c>
      <c r="E70" t="s">
        <v>117</v>
      </c>
      <c r="F70">
        <v>1</v>
      </c>
      <c r="G70">
        <v>5</v>
      </c>
      <c r="H70" t="s">
        <v>48</v>
      </c>
      <c r="I70" t="s">
        <v>42</v>
      </c>
      <c r="K70" s="3"/>
    </row>
    <row r="71" spans="1:11">
      <c r="A71" t="s">
        <v>160</v>
      </c>
      <c r="B71">
        <v>2023</v>
      </c>
      <c r="C71" s="9">
        <v>45038</v>
      </c>
      <c r="D71" t="s">
        <v>64</v>
      </c>
      <c r="E71" t="s">
        <v>117</v>
      </c>
      <c r="F71">
        <v>1</v>
      </c>
      <c r="G71">
        <v>6</v>
      </c>
      <c r="H71" t="s">
        <v>36</v>
      </c>
      <c r="I71" t="s">
        <v>37</v>
      </c>
      <c r="K71" s="3"/>
    </row>
    <row r="72" spans="1:11">
      <c r="A72" t="s">
        <v>160</v>
      </c>
      <c r="B72">
        <v>2023</v>
      </c>
      <c r="C72" s="9">
        <v>45038</v>
      </c>
      <c r="D72" t="s">
        <v>64</v>
      </c>
      <c r="E72" t="s">
        <v>117</v>
      </c>
      <c r="F72">
        <v>2</v>
      </c>
      <c r="G72">
        <v>1</v>
      </c>
      <c r="H72" t="s">
        <v>104</v>
      </c>
      <c r="I72" t="s">
        <v>100</v>
      </c>
      <c r="K72" s="3"/>
    </row>
    <row r="73" spans="1:11">
      <c r="A73" t="s">
        <v>160</v>
      </c>
      <c r="B73">
        <v>2023</v>
      </c>
      <c r="C73" s="9">
        <v>45038</v>
      </c>
      <c r="D73" t="s">
        <v>64</v>
      </c>
      <c r="E73" t="s">
        <v>117</v>
      </c>
      <c r="F73">
        <v>2</v>
      </c>
      <c r="G73">
        <v>2</v>
      </c>
      <c r="H73" t="s">
        <v>31</v>
      </c>
      <c r="I73" t="s">
        <v>1067</v>
      </c>
      <c r="K73" s="3"/>
    </row>
    <row r="74" spans="1:11">
      <c r="A74" t="s">
        <v>160</v>
      </c>
      <c r="B74">
        <v>2023</v>
      </c>
      <c r="C74" s="9">
        <v>45038</v>
      </c>
      <c r="D74" t="s">
        <v>64</v>
      </c>
      <c r="E74" t="s">
        <v>117</v>
      </c>
      <c r="F74">
        <v>2</v>
      </c>
      <c r="G74">
        <v>3</v>
      </c>
      <c r="H74" t="s">
        <v>106</v>
      </c>
      <c r="I74" t="s">
        <v>107</v>
      </c>
      <c r="K74" s="3"/>
    </row>
    <row r="75" spans="1:11">
      <c r="A75" t="s">
        <v>160</v>
      </c>
      <c r="B75">
        <v>2023</v>
      </c>
      <c r="C75" s="9">
        <v>45038</v>
      </c>
      <c r="D75" t="s">
        <v>64</v>
      </c>
      <c r="E75" t="s">
        <v>117</v>
      </c>
      <c r="F75">
        <v>2</v>
      </c>
      <c r="G75">
        <v>4</v>
      </c>
      <c r="H75" t="s">
        <v>98</v>
      </c>
      <c r="I75" t="s">
        <v>42</v>
      </c>
      <c r="K75" s="3"/>
    </row>
    <row r="76" spans="1:11">
      <c r="A76" t="s">
        <v>160</v>
      </c>
      <c r="B76">
        <v>2023</v>
      </c>
      <c r="C76" s="9">
        <v>45038</v>
      </c>
      <c r="D76" t="s">
        <v>64</v>
      </c>
      <c r="E76" t="s">
        <v>117</v>
      </c>
      <c r="F76">
        <v>2</v>
      </c>
      <c r="G76">
        <v>5</v>
      </c>
      <c r="H76" t="s">
        <v>8278</v>
      </c>
      <c r="I76" t="s">
        <v>40</v>
      </c>
      <c r="K76" s="3"/>
    </row>
    <row r="77" spans="1:11">
      <c r="A77" t="s">
        <v>160</v>
      </c>
      <c r="B77">
        <v>2023</v>
      </c>
      <c r="C77" s="9">
        <v>45038</v>
      </c>
      <c r="D77" t="s">
        <v>64</v>
      </c>
      <c r="E77" t="s">
        <v>117</v>
      </c>
      <c r="F77">
        <v>2</v>
      </c>
      <c r="G77" t="s">
        <v>534</v>
      </c>
      <c r="H77" t="s">
        <v>47</v>
      </c>
      <c r="I77" t="s">
        <v>37</v>
      </c>
      <c r="K77" s="3"/>
    </row>
    <row r="78" spans="1:11">
      <c r="A78" t="s">
        <v>160</v>
      </c>
      <c r="B78">
        <v>2023</v>
      </c>
      <c r="C78" s="9">
        <v>45038</v>
      </c>
      <c r="D78" t="s">
        <v>64</v>
      </c>
      <c r="E78" t="s">
        <v>119</v>
      </c>
      <c r="F78">
        <v>1</v>
      </c>
      <c r="G78">
        <v>1</v>
      </c>
      <c r="H78" t="s">
        <v>113</v>
      </c>
      <c r="I78" t="s">
        <v>114</v>
      </c>
      <c r="K78" s="3"/>
    </row>
    <row r="79" spans="1:11">
      <c r="A79" t="s">
        <v>160</v>
      </c>
      <c r="B79">
        <v>2023</v>
      </c>
      <c r="C79" s="9">
        <v>45038</v>
      </c>
      <c r="D79" t="s">
        <v>64</v>
      </c>
      <c r="E79" t="s">
        <v>119</v>
      </c>
      <c r="F79">
        <v>1</v>
      </c>
      <c r="G79">
        <v>2</v>
      </c>
      <c r="H79" t="s">
        <v>98</v>
      </c>
      <c r="I79" t="s">
        <v>42</v>
      </c>
      <c r="K79" s="3"/>
    </row>
    <row r="80" spans="1:11">
      <c r="A80" t="s">
        <v>160</v>
      </c>
      <c r="B80">
        <v>2023</v>
      </c>
      <c r="C80" s="9">
        <v>45038</v>
      </c>
      <c r="D80" t="s">
        <v>64</v>
      </c>
      <c r="E80" t="s">
        <v>119</v>
      </c>
      <c r="F80">
        <v>1</v>
      </c>
      <c r="G80">
        <v>3</v>
      </c>
      <c r="H80" t="s">
        <v>48</v>
      </c>
      <c r="I80" t="s">
        <v>42</v>
      </c>
      <c r="K80" s="3"/>
    </row>
    <row r="81" spans="1:11">
      <c r="A81" t="s">
        <v>160</v>
      </c>
      <c r="B81">
        <v>2023</v>
      </c>
      <c r="C81" s="9">
        <v>45038</v>
      </c>
      <c r="D81" t="s">
        <v>64</v>
      </c>
      <c r="E81" t="s">
        <v>119</v>
      </c>
      <c r="F81">
        <v>1</v>
      </c>
      <c r="G81">
        <v>4</v>
      </c>
      <c r="H81" t="s">
        <v>36</v>
      </c>
      <c r="I81" t="s">
        <v>37</v>
      </c>
      <c r="K81" s="3"/>
    </row>
    <row r="82" spans="1:11">
      <c r="A82" t="s">
        <v>160</v>
      </c>
      <c r="B82">
        <v>2023</v>
      </c>
      <c r="C82" s="9">
        <v>45038</v>
      </c>
      <c r="D82" t="s">
        <v>64</v>
      </c>
      <c r="E82" t="s">
        <v>119</v>
      </c>
      <c r="F82">
        <v>1</v>
      </c>
      <c r="G82">
        <v>5</v>
      </c>
      <c r="H82" t="s">
        <v>8278</v>
      </c>
      <c r="I82" t="s">
        <v>40</v>
      </c>
      <c r="K82" s="3"/>
    </row>
    <row r="83" spans="1:11">
      <c r="A83" t="s">
        <v>160</v>
      </c>
      <c r="B83">
        <v>2023</v>
      </c>
      <c r="C83" s="9">
        <v>45038</v>
      </c>
      <c r="D83" t="s">
        <v>64</v>
      </c>
      <c r="E83" t="s">
        <v>119</v>
      </c>
      <c r="F83">
        <v>1</v>
      </c>
      <c r="G83">
        <v>6</v>
      </c>
      <c r="H83" t="s">
        <v>47</v>
      </c>
      <c r="I83" t="s">
        <v>37</v>
      </c>
      <c r="K83" s="3"/>
    </row>
    <row r="84" spans="1:11">
      <c r="A84" t="s">
        <v>160</v>
      </c>
      <c r="B84">
        <v>2023</v>
      </c>
      <c r="C84" s="9">
        <v>45038</v>
      </c>
      <c r="D84" t="s">
        <v>64</v>
      </c>
      <c r="E84" t="s">
        <v>119</v>
      </c>
      <c r="F84">
        <v>2</v>
      </c>
      <c r="G84">
        <v>1</v>
      </c>
      <c r="H84" t="s">
        <v>99</v>
      </c>
      <c r="I84" t="s">
        <v>100</v>
      </c>
      <c r="K84" s="3"/>
    </row>
    <row r="85" spans="1:11">
      <c r="A85" t="s">
        <v>160</v>
      </c>
      <c r="B85">
        <v>2023</v>
      </c>
      <c r="C85" s="9">
        <v>45038</v>
      </c>
      <c r="D85" t="s">
        <v>64</v>
      </c>
      <c r="E85" t="s">
        <v>119</v>
      </c>
      <c r="F85">
        <v>2</v>
      </c>
      <c r="G85">
        <v>2</v>
      </c>
      <c r="H85" t="s">
        <v>27</v>
      </c>
      <c r="I85" t="s">
        <v>28</v>
      </c>
      <c r="K85" s="3"/>
    </row>
    <row r="86" spans="1:11">
      <c r="A86" t="s">
        <v>160</v>
      </c>
      <c r="B86">
        <v>2023</v>
      </c>
      <c r="C86" s="9">
        <v>45038</v>
      </c>
      <c r="D86" t="s">
        <v>64</v>
      </c>
      <c r="E86" t="s">
        <v>119</v>
      </c>
      <c r="F86">
        <v>2</v>
      </c>
      <c r="G86">
        <v>3</v>
      </c>
      <c r="H86" t="s">
        <v>126</v>
      </c>
      <c r="I86" t="s">
        <v>102</v>
      </c>
      <c r="K86" s="3"/>
    </row>
    <row r="87" spans="1:11">
      <c r="A87" t="s">
        <v>160</v>
      </c>
      <c r="B87">
        <v>2023</v>
      </c>
      <c r="C87" s="9">
        <v>45038</v>
      </c>
      <c r="D87" t="s">
        <v>64</v>
      </c>
      <c r="E87" t="s">
        <v>119</v>
      </c>
      <c r="F87">
        <v>2</v>
      </c>
      <c r="G87">
        <v>4</v>
      </c>
      <c r="H87" t="s">
        <v>31</v>
      </c>
      <c r="I87" t="s">
        <v>1067</v>
      </c>
      <c r="K87" s="3"/>
    </row>
    <row r="88" spans="1:11">
      <c r="A88" t="s">
        <v>160</v>
      </c>
      <c r="B88">
        <v>2023</v>
      </c>
      <c r="C88" s="9">
        <v>45038</v>
      </c>
      <c r="D88" t="s">
        <v>64</v>
      </c>
      <c r="E88" t="s">
        <v>119</v>
      </c>
      <c r="F88">
        <v>2</v>
      </c>
      <c r="G88">
        <v>5</v>
      </c>
      <c r="H88" t="s">
        <v>104</v>
      </c>
      <c r="I88" t="s">
        <v>100</v>
      </c>
      <c r="K88" s="3"/>
    </row>
    <row r="89" spans="1:11">
      <c r="A89" t="s">
        <v>160</v>
      </c>
      <c r="B89">
        <v>2023</v>
      </c>
      <c r="C89" s="9">
        <v>45038</v>
      </c>
      <c r="D89" t="s">
        <v>64</v>
      </c>
      <c r="E89" t="s">
        <v>119</v>
      </c>
      <c r="F89">
        <v>2</v>
      </c>
      <c r="G89">
        <v>6</v>
      </c>
      <c r="H89" t="s">
        <v>106</v>
      </c>
      <c r="I89" t="s">
        <v>107</v>
      </c>
      <c r="K89" s="3"/>
    </row>
    <row r="90" spans="1:11">
      <c r="A90" s="40" t="s">
        <v>1116</v>
      </c>
      <c r="B90" s="40">
        <v>2023</v>
      </c>
      <c r="C90" s="44">
        <v>45001</v>
      </c>
      <c r="D90" s="40" t="s">
        <v>64</v>
      </c>
      <c r="E90" t="s">
        <v>89</v>
      </c>
      <c r="F90">
        <v>1</v>
      </c>
      <c r="G90">
        <v>1</v>
      </c>
      <c r="H90" t="s">
        <v>90</v>
      </c>
      <c r="I90" t="s">
        <v>22</v>
      </c>
      <c r="J90">
        <v>10009535686</v>
      </c>
      <c r="K90" s="10">
        <f>(C90-VLOOKUP(H90,Riders!$A$2:$E$8001,4,FALSE))/365</f>
        <v>26.021917808219179</v>
      </c>
    </row>
    <row r="91" spans="1:11">
      <c r="A91" s="40" t="s">
        <v>1116</v>
      </c>
      <c r="B91" s="40">
        <v>2023</v>
      </c>
      <c r="C91" s="44">
        <v>45001</v>
      </c>
      <c r="D91" s="40" t="s">
        <v>64</v>
      </c>
      <c r="E91" t="s">
        <v>89</v>
      </c>
      <c r="F91">
        <v>1</v>
      </c>
      <c r="G91">
        <v>2</v>
      </c>
      <c r="H91" t="s">
        <v>97</v>
      </c>
      <c r="I91" t="s">
        <v>26</v>
      </c>
      <c r="J91">
        <v>10010678569</v>
      </c>
      <c r="K91" s="10">
        <f>(C91-VLOOKUP(H91,Riders!$A$2:$E$8001,4,FALSE))/365</f>
        <v>25.926027397260274</v>
      </c>
    </row>
    <row r="92" spans="1:11">
      <c r="A92" s="40" t="s">
        <v>1116</v>
      </c>
      <c r="B92" s="40">
        <v>2023</v>
      </c>
      <c r="C92" s="44">
        <v>45001</v>
      </c>
      <c r="D92" s="40" t="s">
        <v>64</v>
      </c>
      <c r="E92" t="s">
        <v>89</v>
      </c>
      <c r="F92">
        <v>1</v>
      </c>
      <c r="G92">
        <v>3</v>
      </c>
      <c r="H92" t="s">
        <v>60</v>
      </c>
      <c r="I92" t="s">
        <v>61</v>
      </c>
      <c r="J92">
        <v>10007351671</v>
      </c>
      <c r="K92" s="10">
        <f>(C92-VLOOKUP(H92,Riders!$A$2:$E$8001,4,FALSE))/365</f>
        <v>33.320547945205476</v>
      </c>
    </row>
    <row r="93" spans="1:11">
      <c r="A93" s="40" t="s">
        <v>1116</v>
      </c>
      <c r="B93" s="40">
        <v>2023</v>
      </c>
      <c r="C93" s="44">
        <v>45001</v>
      </c>
      <c r="D93" s="40" t="s">
        <v>64</v>
      </c>
      <c r="E93" t="s">
        <v>89</v>
      </c>
      <c r="F93">
        <v>1</v>
      </c>
      <c r="G93">
        <v>4</v>
      </c>
      <c r="H93" t="s">
        <v>142</v>
      </c>
      <c r="I93" t="s">
        <v>143</v>
      </c>
      <c r="J93">
        <v>10050089669</v>
      </c>
      <c r="K93" s="10">
        <f>(C93-VLOOKUP(H93,Riders!$A$2:$E$8001,4,FALSE))/365</f>
        <v>22.652054794520549</v>
      </c>
    </row>
    <row r="94" spans="1:11">
      <c r="A94" s="40" t="s">
        <v>1116</v>
      </c>
      <c r="B94" s="40">
        <v>2023</v>
      </c>
      <c r="C94" s="44">
        <v>45001</v>
      </c>
      <c r="D94" s="40" t="s">
        <v>64</v>
      </c>
      <c r="E94" t="s">
        <v>89</v>
      </c>
      <c r="F94">
        <v>1</v>
      </c>
      <c r="G94">
        <v>5</v>
      </c>
      <c r="H94" t="s">
        <v>58</v>
      </c>
      <c r="I94" t="s">
        <v>59</v>
      </c>
      <c r="J94">
        <v>10095274996</v>
      </c>
      <c r="K94" s="10">
        <f>(C94-VLOOKUP(H94,Riders!$A$2:$E$8001,4,FALSE))/365</f>
        <v>19.4986301369863</v>
      </c>
    </row>
    <row r="95" spans="1:11">
      <c r="A95" s="40" t="s">
        <v>1116</v>
      </c>
      <c r="B95" s="40">
        <v>2023</v>
      </c>
      <c r="C95" s="44">
        <v>45001</v>
      </c>
      <c r="D95" s="40" t="s">
        <v>64</v>
      </c>
      <c r="E95" t="s">
        <v>89</v>
      </c>
      <c r="F95">
        <v>2</v>
      </c>
      <c r="G95">
        <v>1</v>
      </c>
      <c r="H95" t="s">
        <v>167</v>
      </c>
      <c r="I95" t="s">
        <v>30</v>
      </c>
      <c r="J95">
        <v>10021114658</v>
      </c>
      <c r="K95" s="10">
        <f>(C95-VLOOKUP(H95,Riders!$A$2:$E$8001,4,FALSE))/365</f>
        <v>23.786301369863015</v>
      </c>
    </row>
    <row r="96" spans="1:11">
      <c r="A96" s="40" t="s">
        <v>1116</v>
      </c>
      <c r="B96" s="40">
        <v>2023</v>
      </c>
      <c r="C96" s="44">
        <v>45001</v>
      </c>
      <c r="D96" s="40" t="s">
        <v>64</v>
      </c>
      <c r="E96" t="s">
        <v>89</v>
      </c>
      <c r="F96">
        <v>2</v>
      </c>
      <c r="G96">
        <v>2</v>
      </c>
      <c r="H96" t="s">
        <v>122</v>
      </c>
      <c r="I96" t="s">
        <v>33</v>
      </c>
      <c r="J96">
        <v>10009012391</v>
      </c>
      <c r="K96" s="10">
        <f>(C96-VLOOKUP(H96,Riders!$A$2:$E$8001,4,FALSE))/365</f>
        <v>27.432876712328767</v>
      </c>
    </row>
    <row r="97" spans="1:11">
      <c r="A97" s="40" t="s">
        <v>1116</v>
      </c>
      <c r="B97" s="40">
        <v>2023</v>
      </c>
      <c r="C97" s="44">
        <v>45001</v>
      </c>
      <c r="D97" s="40" t="s">
        <v>64</v>
      </c>
      <c r="E97" t="s">
        <v>89</v>
      </c>
      <c r="F97">
        <v>2</v>
      </c>
      <c r="G97">
        <v>3</v>
      </c>
      <c r="H97" t="s">
        <v>469</v>
      </c>
      <c r="I97" t="s">
        <v>40</v>
      </c>
      <c r="J97">
        <v>10010166590</v>
      </c>
      <c r="K97" s="10">
        <f>(C97-VLOOKUP(H97,Riders!$A$2:$E$8001,4,FALSE))/365</f>
        <v>24.419178082191781</v>
      </c>
    </row>
    <row r="98" spans="1:11">
      <c r="A98" s="40" t="s">
        <v>1116</v>
      </c>
      <c r="B98" s="40">
        <v>2023</v>
      </c>
      <c r="C98" s="44">
        <v>45001</v>
      </c>
      <c r="D98" s="40" t="s">
        <v>64</v>
      </c>
      <c r="E98" t="s">
        <v>89</v>
      </c>
      <c r="F98">
        <v>2</v>
      </c>
      <c r="G98">
        <v>4</v>
      </c>
      <c r="H98" t="s">
        <v>1120</v>
      </c>
      <c r="I98" t="s">
        <v>210</v>
      </c>
      <c r="J98">
        <v>10010608447</v>
      </c>
      <c r="K98" s="10" t="e">
        <f>(C98-VLOOKUP(H98,Riders!$A$2:$E$8001,4,FALSE))/365</f>
        <v>#N/A</v>
      </c>
    </row>
    <row r="99" spans="1:11">
      <c r="A99" s="40" t="s">
        <v>1116</v>
      </c>
      <c r="B99" s="40">
        <v>2023</v>
      </c>
      <c r="C99" s="44">
        <v>45001</v>
      </c>
      <c r="D99" s="40" t="s">
        <v>64</v>
      </c>
      <c r="E99" t="s">
        <v>89</v>
      </c>
      <c r="F99">
        <v>2</v>
      </c>
      <c r="G99">
        <v>5</v>
      </c>
      <c r="H99" t="s">
        <v>98</v>
      </c>
      <c r="I99" t="s">
        <v>42</v>
      </c>
      <c r="J99">
        <v>10010830840</v>
      </c>
      <c r="K99" s="10">
        <f>(C99-VLOOKUP(H99,Riders!$A$2:$E$8001,4,FALSE))/365</f>
        <v>24.397260273972602</v>
      </c>
    </row>
    <row r="100" spans="1:11">
      <c r="A100" s="40" t="s">
        <v>1116</v>
      </c>
      <c r="B100" s="40">
        <v>2023</v>
      </c>
      <c r="C100" s="44">
        <v>45001</v>
      </c>
      <c r="D100" s="40" t="s">
        <v>64</v>
      </c>
      <c r="E100" t="s">
        <v>89</v>
      </c>
      <c r="F100">
        <v>3</v>
      </c>
      <c r="G100">
        <v>1</v>
      </c>
      <c r="H100" t="s">
        <v>467</v>
      </c>
      <c r="I100" t="s">
        <v>30</v>
      </c>
      <c r="J100">
        <v>10122775712</v>
      </c>
      <c r="K100" s="10">
        <f>(C100-VLOOKUP(H100,Riders!$A$2:$E$8001,4,FALSE))/365</f>
        <v>23.652054794520549</v>
      </c>
    </row>
    <row r="101" spans="1:11">
      <c r="A101" s="40" t="s">
        <v>1116</v>
      </c>
      <c r="B101" s="40">
        <v>2023</v>
      </c>
      <c r="C101" s="44">
        <v>45001</v>
      </c>
      <c r="D101" s="40" t="s">
        <v>64</v>
      </c>
      <c r="E101" t="s">
        <v>89</v>
      </c>
      <c r="F101">
        <v>3</v>
      </c>
      <c r="G101">
        <v>2</v>
      </c>
      <c r="H101" t="s">
        <v>468</v>
      </c>
      <c r="I101" t="s">
        <v>26</v>
      </c>
      <c r="J101">
        <v>10026071156</v>
      </c>
      <c r="K101" s="10">
        <f>(C101-VLOOKUP(H101,Riders!$A$2:$E$8001,4,FALSE))/365</f>
        <v>24.142465753424659</v>
      </c>
    </row>
    <row r="102" spans="1:11">
      <c r="A102" s="40" t="s">
        <v>1116</v>
      </c>
      <c r="B102" s="40">
        <v>2023</v>
      </c>
      <c r="C102" s="44">
        <v>45001</v>
      </c>
      <c r="D102" s="40" t="s">
        <v>64</v>
      </c>
      <c r="E102" t="s">
        <v>89</v>
      </c>
      <c r="F102">
        <v>3</v>
      </c>
      <c r="G102">
        <v>3</v>
      </c>
      <c r="H102" t="s">
        <v>48</v>
      </c>
      <c r="I102" t="s">
        <v>42</v>
      </c>
      <c r="J102">
        <v>10009039774</v>
      </c>
      <c r="K102" s="10">
        <f>(C102-VLOOKUP(H102,Riders!$A$2:$E$8001,4,FALSE))/365</f>
        <v>28.673972602739727</v>
      </c>
    </row>
    <row r="103" spans="1:11">
      <c r="A103" s="40" t="s">
        <v>1116</v>
      </c>
      <c r="B103" s="40">
        <v>2023</v>
      </c>
      <c r="C103" s="44">
        <v>45001</v>
      </c>
      <c r="D103" s="40" t="s">
        <v>64</v>
      </c>
      <c r="E103" t="s">
        <v>89</v>
      </c>
      <c r="F103">
        <v>3</v>
      </c>
      <c r="G103">
        <v>4</v>
      </c>
      <c r="H103" t="s">
        <v>822</v>
      </c>
      <c r="I103" t="s">
        <v>205</v>
      </c>
      <c r="J103">
        <v>10088729419</v>
      </c>
      <c r="K103" s="10">
        <f>(C103-VLOOKUP(H103,Riders!$A$2:$E$8001,4,FALSE))/365</f>
        <v>20.832876712328765</v>
      </c>
    </row>
    <row r="104" spans="1:11">
      <c r="A104" s="40" t="s">
        <v>1116</v>
      </c>
      <c r="B104" s="40">
        <v>2023</v>
      </c>
      <c r="C104" s="44">
        <v>45001</v>
      </c>
      <c r="D104" s="40" t="s">
        <v>64</v>
      </c>
      <c r="E104" t="s">
        <v>89</v>
      </c>
      <c r="F104">
        <v>3</v>
      </c>
      <c r="G104">
        <v>5</v>
      </c>
      <c r="H104" t="s">
        <v>43</v>
      </c>
      <c r="I104" t="s">
        <v>44</v>
      </c>
      <c r="J104">
        <v>10009176281</v>
      </c>
      <c r="K104" s="10">
        <f>(C104-VLOOKUP(H104,Riders!$A$2:$E$8001,4,FALSE))/365</f>
        <v>27.079452054794519</v>
      </c>
    </row>
    <row r="105" spans="1:11">
      <c r="A105" s="40" t="s">
        <v>1116</v>
      </c>
      <c r="B105" s="40">
        <v>2023</v>
      </c>
      <c r="C105" s="44">
        <v>45001</v>
      </c>
      <c r="D105" s="40" t="s">
        <v>64</v>
      </c>
      <c r="E105" t="s">
        <v>89</v>
      </c>
      <c r="F105">
        <v>4</v>
      </c>
      <c r="G105">
        <v>1</v>
      </c>
      <c r="H105" t="s">
        <v>113</v>
      </c>
      <c r="I105" t="s">
        <v>114</v>
      </c>
      <c r="J105">
        <v>10009009159</v>
      </c>
      <c r="K105" s="10">
        <f>(C105-VLOOKUP(H105,Riders!$A$2:$E$8001,4,FALSE))/365</f>
        <v>28.095890410958905</v>
      </c>
    </row>
    <row r="106" spans="1:11">
      <c r="A106" s="40" t="s">
        <v>1116</v>
      </c>
      <c r="B106" s="40">
        <v>2023</v>
      </c>
      <c r="C106" s="44">
        <v>45001</v>
      </c>
      <c r="D106" s="40" t="s">
        <v>64</v>
      </c>
      <c r="E106" t="s">
        <v>89</v>
      </c>
      <c r="F106">
        <v>4</v>
      </c>
      <c r="G106">
        <v>2</v>
      </c>
      <c r="H106" t="s">
        <v>165</v>
      </c>
      <c r="I106" t="s">
        <v>44</v>
      </c>
      <c r="J106">
        <v>10005953154</v>
      </c>
      <c r="K106" s="10">
        <f>(C106-VLOOKUP(H106,Riders!$A$2:$E$8001,4,FALSE))/365</f>
        <v>33.205479452054796</v>
      </c>
    </row>
    <row r="107" spans="1:11">
      <c r="A107" s="40" t="s">
        <v>1116</v>
      </c>
      <c r="B107" s="40">
        <v>2023</v>
      </c>
      <c r="C107" s="44">
        <v>45001</v>
      </c>
      <c r="D107" s="40" t="s">
        <v>64</v>
      </c>
      <c r="E107" t="s">
        <v>89</v>
      </c>
      <c r="F107">
        <v>4</v>
      </c>
      <c r="G107">
        <v>3</v>
      </c>
      <c r="H107" t="s">
        <v>106</v>
      </c>
      <c r="I107" t="s">
        <v>107</v>
      </c>
      <c r="J107">
        <v>10117936018</v>
      </c>
      <c r="K107" s="10">
        <f>(C107-VLOOKUP(H107,Riders!$A$2:$E$8001,4,FALSE))/365</f>
        <v>29.424657534246574</v>
      </c>
    </row>
    <row r="108" spans="1:11">
      <c r="A108" s="40" t="s">
        <v>1116</v>
      </c>
      <c r="B108" s="40">
        <v>2023</v>
      </c>
      <c r="C108" s="44">
        <v>45001</v>
      </c>
      <c r="D108" s="40" t="s">
        <v>64</v>
      </c>
      <c r="E108" t="s">
        <v>89</v>
      </c>
      <c r="F108">
        <v>4</v>
      </c>
      <c r="G108">
        <v>4</v>
      </c>
      <c r="H108" t="s">
        <v>169</v>
      </c>
      <c r="I108" t="s">
        <v>80</v>
      </c>
      <c r="J108">
        <v>10007073506</v>
      </c>
      <c r="K108" s="10">
        <f>(C108-VLOOKUP(H108,Riders!$A$2:$E$8001,4,FALSE))/365</f>
        <v>32.723287671232875</v>
      </c>
    </row>
    <row r="109" spans="1:11">
      <c r="A109" s="40" t="s">
        <v>1116</v>
      </c>
      <c r="B109" s="40">
        <v>2023</v>
      </c>
      <c r="C109" s="44">
        <v>45001</v>
      </c>
      <c r="D109" s="40" t="s">
        <v>64</v>
      </c>
      <c r="E109" t="s">
        <v>89</v>
      </c>
      <c r="F109">
        <v>4</v>
      </c>
      <c r="G109">
        <v>5</v>
      </c>
      <c r="H109" t="s">
        <v>149</v>
      </c>
      <c r="I109" t="s">
        <v>150</v>
      </c>
      <c r="J109">
        <v>10063279447</v>
      </c>
      <c r="K109" s="10">
        <f>(C109-VLOOKUP(H109,Riders!$A$2:$E$8001,4,FALSE))/365</f>
        <v>23.67945205479452</v>
      </c>
    </row>
    <row r="110" spans="1:11">
      <c r="A110" s="40" t="s">
        <v>1116</v>
      </c>
      <c r="B110" s="40">
        <v>2023</v>
      </c>
      <c r="C110" s="44">
        <v>45001</v>
      </c>
      <c r="D110" s="40" t="s">
        <v>64</v>
      </c>
      <c r="E110" t="s">
        <v>89</v>
      </c>
      <c r="F110">
        <v>5</v>
      </c>
      <c r="G110">
        <v>1</v>
      </c>
      <c r="H110" t="s">
        <v>130</v>
      </c>
      <c r="I110" t="s">
        <v>111</v>
      </c>
      <c r="J110">
        <v>10015483305</v>
      </c>
      <c r="K110" s="10">
        <f>(C110-VLOOKUP(H110,Riders!$A$2:$E$8001,4,FALSE))/365</f>
        <v>23.69041095890411</v>
      </c>
    </row>
    <row r="111" spans="1:11">
      <c r="A111" s="40" t="s">
        <v>1116</v>
      </c>
      <c r="B111" s="40">
        <v>2023</v>
      </c>
      <c r="C111" s="44">
        <v>45001</v>
      </c>
      <c r="D111" s="40" t="s">
        <v>64</v>
      </c>
      <c r="E111" t="s">
        <v>89</v>
      </c>
      <c r="F111">
        <v>5</v>
      </c>
      <c r="G111">
        <v>2</v>
      </c>
      <c r="H111" t="s">
        <v>27</v>
      </c>
      <c r="I111" t="s">
        <v>28</v>
      </c>
      <c r="J111">
        <v>10007779683</v>
      </c>
      <c r="K111" s="10">
        <f>(C111-VLOOKUP(H111,Riders!$A$2:$E$8001,4,FALSE))/365</f>
        <v>27.243835616438357</v>
      </c>
    </row>
    <row r="112" spans="1:11">
      <c r="A112" s="40" t="s">
        <v>1116</v>
      </c>
      <c r="B112" s="40">
        <v>2023</v>
      </c>
      <c r="C112" s="44">
        <v>45001</v>
      </c>
      <c r="D112" s="40" t="s">
        <v>64</v>
      </c>
      <c r="E112" t="s">
        <v>89</v>
      </c>
      <c r="F112">
        <v>5</v>
      </c>
      <c r="G112">
        <v>3</v>
      </c>
      <c r="H112" t="s">
        <v>36</v>
      </c>
      <c r="I112" t="s">
        <v>37</v>
      </c>
      <c r="J112">
        <v>10129788610</v>
      </c>
      <c r="K112" s="10">
        <f>(C112-VLOOKUP(H112,Riders!$A$2:$E$8001,4,FALSE))/365</f>
        <v>22.145205479452056</v>
      </c>
    </row>
    <row r="113" spans="1:11">
      <c r="A113" s="40" t="s">
        <v>1116</v>
      </c>
      <c r="B113" s="40">
        <v>2023</v>
      </c>
      <c r="C113" s="44">
        <v>45001</v>
      </c>
      <c r="D113" s="40" t="s">
        <v>64</v>
      </c>
      <c r="E113" t="s">
        <v>89</v>
      </c>
      <c r="F113">
        <v>5</v>
      </c>
      <c r="G113">
        <v>4</v>
      </c>
      <c r="H113" t="s">
        <v>55</v>
      </c>
      <c r="I113" t="s">
        <v>56</v>
      </c>
      <c r="J113">
        <v>10023551075</v>
      </c>
      <c r="K113" s="10">
        <f>(C113-VLOOKUP(H113,Riders!$A$2:$E$8001,4,FALSE))/365</f>
        <v>23.175342465753424</v>
      </c>
    </row>
    <row r="114" spans="1:11">
      <c r="A114" s="40" t="s">
        <v>1116</v>
      </c>
      <c r="B114" s="40">
        <v>2023</v>
      </c>
      <c r="C114" s="44">
        <v>45001</v>
      </c>
      <c r="D114" s="40" t="s">
        <v>64</v>
      </c>
      <c r="E114" t="s">
        <v>89</v>
      </c>
      <c r="F114">
        <v>5</v>
      </c>
      <c r="G114">
        <v>5</v>
      </c>
      <c r="H114" t="s">
        <v>161</v>
      </c>
      <c r="I114" t="s">
        <v>162</v>
      </c>
      <c r="J114">
        <v>10072398356</v>
      </c>
      <c r="K114" s="10">
        <f>(C114-VLOOKUP(H114,Riders!$A$2:$E$8001,4,FALSE))/365</f>
        <v>22.802739726027397</v>
      </c>
    </row>
    <row r="115" spans="1:11">
      <c r="A115" s="40" t="s">
        <v>1116</v>
      </c>
      <c r="B115" s="40">
        <v>2023</v>
      </c>
      <c r="C115" s="44">
        <v>45001</v>
      </c>
      <c r="D115" s="40" t="s">
        <v>64</v>
      </c>
      <c r="E115" t="s">
        <v>89</v>
      </c>
      <c r="F115">
        <v>6</v>
      </c>
      <c r="G115">
        <v>1</v>
      </c>
      <c r="H115" t="s">
        <v>38</v>
      </c>
      <c r="I115" t="s">
        <v>28</v>
      </c>
      <c r="J115">
        <v>10009178002</v>
      </c>
      <c r="K115" s="10">
        <f>(C115-VLOOKUP(H115,Riders!$A$2:$E$8001,4,FALSE))/365</f>
        <v>27.167123287671235</v>
      </c>
    </row>
    <row r="116" spans="1:11">
      <c r="A116" s="40" t="s">
        <v>1116</v>
      </c>
      <c r="B116" s="40">
        <v>2023</v>
      </c>
      <c r="C116" s="44">
        <v>45001</v>
      </c>
      <c r="D116" s="40" t="s">
        <v>64</v>
      </c>
      <c r="E116" t="s">
        <v>89</v>
      </c>
      <c r="F116">
        <v>6</v>
      </c>
      <c r="G116">
        <v>2</v>
      </c>
      <c r="H116" t="s">
        <v>108</v>
      </c>
      <c r="I116" t="s">
        <v>56</v>
      </c>
      <c r="J116">
        <v>10010797292</v>
      </c>
      <c r="K116" s="10">
        <f>(C116-VLOOKUP(H116,Riders!$A$2:$E$8001,4,FALSE))/365</f>
        <v>24.934246575342467</v>
      </c>
    </row>
    <row r="117" spans="1:11">
      <c r="A117" s="40" t="s">
        <v>1116</v>
      </c>
      <c r="B117" s="40">
        <v>2023</v>
      </c>
      <c r="C117" s="44">
        <v>45001</v>
      </c>
      <c r="D117" s="40" t="s">
        <v>64</v>
      </c>
      <c r="E117" t="s">
        <v>89</v>
      </c>
      <c r="F117">
        <v>6</v>
      </c>
      <c r="G117">
        <v>3</v>
      </c>
      <c r="H117" t="s">
        <v>49</v>
      </c>
      <c r="I117" t="s">
        <v>50</v>
      </c>
      <c r="J117">
        <v>10010645732</v>
      </c>
      <c r="K117" s="10">
        <f>(C117-VLOOKUP(H117,Riders!$A$2:$E$8001,4,FALSE))/365</f>
        <v>25.298630136986301</v>
      </c>
    </row>
    <row r="118" spans="1:11">
      <c r="A118" s="40" t="s">
        <v>1116</v>
      </c>
      <c r="B118" s="40">
        <v>2023</v>
      </c>
      <c r="C118" s="44">
        <v>45001</v>
      </c>
      <c r="D118" s="40" t="s">
        <v>64</v>
      </c>
      <c r="E118" t="s">
        <v>89</v>
      </c>
      <c r="F118">
        <v>6</v>
      </c>
      <c r="G118">
        <v>4</v>
      </c>
      <c r="H118" t="s">
        <v>179</v>
      </c>
      <c r="I118" t="s">
        <v>40</v>
      </c>
      <c r="J118">
        <v>10009903983</v>
      </c>
      <c r="K118" s="10">
        <f>(C118-VLOOKUP(H118,Riders!$A$2:$E$8001,4,FALSE))/365</f>
        <v>24.621917808219177</v>
      </c>
    </row>
    <row r="119" spans="1:11">
      <c r="A119" s="40" t="s">
        <v>1116</v>
      </c>
      <c r="B119" s="40">
        <v>2023</v>
      </c>
      <c r="C119" s="44">
        <v>45001</v>
      </c>
      <c r="D119" s="40" t="s">
        <v>64</v>
      </c>
      <c r="E119" t="s">
        <v>89</v>
      </c>
      <c r="F119">
        <v>6</v>
      </c>
      <c r="G119">
        <v>5</v>
      </c>
      <c r="H119" t="s">
        <v>788</v>
      </c>
      <c r="I119" t="s">
        <v>205</v>
      </c>
      <c r="J119">
        <v>10088726789</v>
      </c>
      <c r="K119" s="10">
        <f>(C119-VLOOKUP(H119,Riders!$A$2:$E$8001,4,FALSE))/365</f>
        <v>22.241095890410961</v>
      </c>
    </row>
    <row r="120" spans="1:11">
      <c r="A120" s="40" t="s">
        <v>1116</v>
      </c>
      <c r="B120" s="40">
        <v>2023</v>
      </c>
      <c r="C120" s="44">
        <v>45001</v>
      </c>
      <c r="D120" s="40" t="s">
        <v>64</v>
      </c>
      <c r="E120" t="s">
        <v>89</v>
      </c>
      <c r="F120">
        <v>6</v>
      </c>
      <c r="G120">
        <v>6</v>
      </c>
      <c r="H120" t="s">
        <v>1119</v>
      </c>
      <c r="I120" t="s">
        <v>159</v>
      </c>
      <c r="J120">
        <v>10122266258</v>
      </c>
      <c r="K120" s="10">
        <f>(C120-VLOOKUP(H120,Riders!$A$2:$E$8001,4,FALSE))/365</f>
        <v>22.005479452054793</v>
      </c>
    </row>
    <row r="121" spans="1:11">
      <c r="A121" s="40" t="s">
        <v>1116</v>
      </c>
      <c r="B121" s="40">
        <v>2023</v>
      </c>
      <c r="C121" s="44">
        <v>45001</v>
      </c>
      <c r="D121" s="40" t="s">
        <v>64</v>
      </c>
      <c r="E121" t="s">
        <v>89</v>
      </c>
      <c r="F121">
        <v>7</v>
      </c>
      <c r="G121">
        <v>1</v>
      </c>
      <c r="H121" t="s">
        <v>126</v>
      </c>
      <c r="I121" t="s">
        <v>102</v>
      </c>
      <c r="J121">
        <v>10010821241</v>
      </c>
      <c r="K121" s="10">
        <f>(C121-VLOOKUP(H121,Riders!$A$2:$E$8001,4,FALSE))/365</f>
        <v>24.493150684931507</v>
      </c>
    </row>
    <row r="122" spans="1:11">
      <c r="A122" s="40" t="s">
        <v>1116</v>
      </c>
      <c r="B122" s="40">
        <v>2023</v>
      </c>
      <c r="C122" s="44">
        <v>45001</v>
      </c>
      <c r="D122" s="40" t="s">
        <v>64</v>
      </c>
      <c r="E122" t="s">
        <v>89</v>
      </c>
      <c r="F122">
        <v>7</v>
      </c>
      <c r="G122">
        <v>2</v>
      </c>
      <c r="H122" t="s">
        <v>34</v>
      </c>
      <c r="I122" t="s">
        <v>35</v>
      </c>
      <c r="J122">
        <v>10011152354</v>
      </c>
      <c r="K122" s="10">
        <f>(C122-VLOOKUP(H122,Riders!$A$2:$E$8001,4,FALSE))/365</f>
        <v>24.816438356164383</v>
      </c>
    </row>
    <row r="123" spans="1:11">
      <c r="A123" s="40" t="s">
        <v>1116</v>
      </c>
      <c r="B123" s="40">
        <v>2023</v>
      </c>
      <c r="C123" s="44">
        <v>45001</v>
      </c>
      <c r="D123" s="40" t="s">
        <v>64</v>
      </c>
      <c r="E123" t="s">
        <v>89</v>
      </c>
      <c r="F123">
        <v>7</v>
      </c>
      <c r="G123">
        <v>3</v>
      </c>
      <c r="H123" t="s">
        <v>146</v>
      </c>
      <c r="I123" t="s">
        <v>54</v>
      </c>
      <c r="J123">
        <v>10007890932</v>
      </c>
      <c r="K123" s="10">
        <f>(C123-VLOOKUP(H123,Riders!$A$2:$E$8001,4,FALSE))/365</f>
        <v>28.758904109589039</v>
      </c>
    </row>
    <row r="124" spans="1:11">
      <c r="A124" s="40" t="s">
        <v>1116</v>
      </c>
      <c r="B124" s="40">
        <v>2023</v>
      </c>
      <c r="C124" s="44">
        <v>45001</v>
      </c>
      <c r="D124" s="40" t="s">
        <v>64</v>
      </c>
      <c r="E124" t="s">
        <v>89</v>
      </c>
      <c r="F124">
        <v>7</v>
      </c>
      <c r="G124">
        <v>4</v>
      </c>
      <c r="H124" t="s">
        <v>91</v>
      </c>
      <c r="I124" t="s">
        <v>50</v>
      </c>
      <c r="J124">
        <v>10009150215</v>
      </c>
      <c r="K124" s="10">
        <f>(C124-VLOOKUP(H124,Riders!$A$2:$E$8001,4,FALSE))/365</f>
        <v>27.32054794520548</v>
      </c>
    </row>
    <row r="125" spans="1:11">
      <c r="A125" s="40" t="s">
        <v>1116</v>
      </c>
      <c r="B125" s="40">
        <v>2023</v>
      </c>
      <c r="C125" s="44">
        <v>45001</v>
      </c>
      <c r="D125" s="40" t="s">
        <v>64</v>
      </c>
      <c r="E125" t="s">
        <v>89</v>
      </c>
      <c r="F125">
        <v>7</v>
      </c>
      <c r="G125">
        <v>5</v>
      </c>
      <c r="H125" t="s">
        <v>683</v>
      </c>
      <c r="I125" t="s">
        <v>159</v>
      </c>
      <c r="J125">
        <v>10092163118</v>
      </c>
      <c r="K125" s="10">
        <f>(C125-VLOOKUP(H125,Riders!$A$2:$E$8001,4,FALSE))/365</f>
        <v>20.580821917808219</v>
      </c>
    </row>
    <row r="126" spans="1:11">
      <c r="A126" s="40" t="s">
        <v>1116</v>
      </c>
      <c r="B126" s="40">
        <v>2023</v>
      </c>
      <c r="C126" s="44">
        <v>45001</v>
      </c>
      <c r="D126" s="40" t="s">
        <v>64</v>
      </c>
      <c r="E126" t="s">
        <v>89</v>
      </c>
      <c r="F126">
        <v>7</v>
      </c>
      <c r="G126">
        <v>6</v>
      </c>
      <c r="H126" t="s">
        <v>151</v>
      </c>
      <c r="I126" t="s">
        <v>152</v>
      </c>
      <c r="J126">
        <v>10004717719</v>
      </c>
      <c r="K126" s="10">
        <f>(C126-VLOOKUP(H126,Riders!$A$2:$E$8001,4,FALSE))/365</f>
        <v>34.290410958904111</v>
      </c>
    </row>
    <row r="127" spans="1:11">
      <c r="A127" s="40" t="s">
        <v>1116</v>
      </c>
      <c r="B127" s="40">
        <v>2023</v>
      </c>
      <c r="C127" s="44">
        <v>45001</v>
      </c>
      <c r="D127" s="40" t="s">
        <v>64</v>
      </c>
      <c r="E127" t="s">
        <v>89</v>
      </c>
      <c r="F127">
        <v>8</v>
      </c>
      <c r="G127">
        <v>1</v>
      </c>
      <c r="H127" t="s">
        <v>96</v>
      </c>
      <c r="I127" t="s">
        <v>166</v>
      </c>
      <c r="J127">
        <v>10010592279</v>
      </c>
      <c r="K127" s="10">
        <f>(C127-VLOOKUP(H127,Riders!$A$2:$E$8001,4,FALSE))/365</f>
        <v>29.213698630136985</v>
      </c>
    </row>
    <row r="128" spans="1:11">
      <c r="A128" s="40" t="s">
        <v>1116</v>
      </c>
      <c r="B128" s="40">
        <v>2023</v>
      </c>
      <c r="C128" s="44">
        <v>45001</v>
      </c>
      <c r="D128" s="40" t="s">
        <v>64</v>
      </c>
      <c r="E128" t="s">
        <v>89</v>
      </c>
      <c r="F128">
        <v>8</v>
      </c>
      <c r="G128">
        <v>2</v>
      </c>
      <c r="H128" t="s">
        <v>679</v>
      </c>
      <c r="I128" t="s">
        <v>93</v>
      </c>
      <c r="J128">
        <v>10010170331</v>
      </c>
      <c r="K128" s="10">
        <f>(C128-VLOOKUP(H128,Riders!$A$2:$E$8001,4,FALSE))/365</f>
        <v>25.339726027397262</v>
      </c>
    </row>
    <row r="129" spans="1:11">
      <c r="A129" s="40" t="s">
        <v>1116</v>
      </c>
      <c r="B129" s="40">
        <v>2023</v>
      </c>
      <c r="C129" s="44">
        <v>45001</v>
      </c>
      <c r="D129" s="40" t="s">
        <v>64</v>
      </c>
      <c r="E129" t="s">
        <v>89</v>
      </c>
      <c r="F129">
        <v>8</v>
      </c>
      <c r="G129">
        <v>3</v>
      </c>
      <c r="H129" t="s">
        <v>57</v>
      </c>
      <c r="I129" t="s">
        <v>35</v>
      </c>
      <c r="J129">
        <v>10007502427</v>
      </c>
      <c r="K129" s="10">
        <f>(C129-VLOOKUP(H129,Riders!$A$2:$E$8001,4,FALSE))/365</f>
        <v>29.342465753424658</v>
      </c>
    </row>
    <row r="130" spans="1:11">
      <c r="A130" s="40" t="s">
        <v>1116</v>
      </c>
      <c r="B130" s="40">
        <v>2023</v>
      </c>
      <c r="C130" s="44">
        <v>45001</v>
      </c>
      <c r="D130" s="40" t="s">
        <v>64</v>
      </c>
      <c r="E130" t="s">
        <v>89</v>
      </c>
      <c r="F130">
        <v>8</v>
      </c>
      <c r="G130">
        <v>4</v>
      </c>
      <c r="H130" t="s">
        <v>1121</v>
      </c>
      <c r="I130" t="s">
        <v>61</v>
      </c>
      <c r="J130">
        <v>10089127018</v>
      </c>
      <c r="K130" s="10">
        <f>(C130-VLOOKUP(H130,Riders!$A$2:$E$8001,4,FALSE))/365</f>
        <v>19.394520547945206</v>
      </c>
    </row>
    <row r="131" spans="1:11">
      <c r="A131" s="40" t="s">
        <v>1116</v>
      </c>
      <c r="B131" s="40">
        <v>2023</v>
      </c>
      <c r="C131" s="44">
        <v>45001</v>
      </c>
      <c r="D131" s="40" t="s">
        <v>64</v>
      </c>
      <c r="E131" t="s">
        <v>89</v>
      </c>
      <c r="F131">
        <v>8</v>
      </c>
      <c r="G131">
        <v>5</v>
      </c>
      <c r="H131" t="s">
        <v>101</v>
      </c>
      <c r="I131" t="s">
        <v>102</v>
      </c>
      <c r="J131">
        <v>10009010876</v>
      </c>
      <c r="K131" s="10">
        <f>(C131-VLOOKUP(H131,Riders!$A$2:$E$8001,4,FALSE))/365</f>
        <v>29.139726027397259</v>
      </c>
    </row>
    <row r="132" spans="1:11">
      <c r="A132" s="40" t="s">
        <v>1116</v>
      </c>
      <c r="B132" s="40">
        <v>2023</v>
      </c>
      <c r="C132" s="44">
        <v>45001</v>
      </c>
      <c r="D132" s="40" t="s">
        <v>64</v>
      </c>
      <c r="E132" t="s">
        <v>89</v>
      </c>
      <c r="F132">
        <v>8</v>
      </c>
      <c r="G132">
        <v>6</v>
      </c>
      <c r="H132" t="s">
        <v>155</v>
      </c>
      <c r="I132" t="s">
        <v>140</v>
      </c>
      <c r="J132">
        <v>10006063086</v>
      </c>
      <c r="K132" s="10">
        <f>(C132-VLOOKUP(H132,Riders!$A$2:$E$8001,4,FALSE))/365</f>
        <v>33.032876712328765</v>
      </c>
    </row>
    <row r="133" spans="1:11">
      <c r="A133" s="40" t="s">
        <v>1116</v>
      </c>
      <c r="B133" s="40">
        <v>2023</v>
      </c>
      <c r="C133" s="44">
        <v>45001</v>
      </c>
      <c r="D133" s="40" t="s">
        <v>64</v>
      </c>
      <c r="E133" t="s">
        <v>89</v>
      </c>
      <c r="F133">
        <v>9</v>
      </c>
      <c r="G133">
        <v>1</v>
      </c>
      <c r="H133" t="s">
        <v>110</v>
      </c>
      <c r="I133" t="s">
        <v>111</v>
      </c>
      <c r="J133">
        <v>10009967641</v>
      </c>
      <c r="K133" s="10">
        <f>(C133-VLOOKUP(H133,Riders!$A$2:$E$8001,4,FALSE))/365</f>
        <v>25.912328767123288</v>
      </c>
    </row>
    <row r="134" spans="1:11">
      <c r="A134" s="40" t="s">
        <v>1116</v>
      </c>
      <c r="B134" s="40">
        <v>2023</v>
      </c>
      <c r="C134" s="44">
        <v>45001</v>
      </c>
      <c r="D134" s="40" t="s">
        <v>64</v>
      </c>
      <c r="E134" t="s">
        <v>89</v>
      </c>
      <c r="F134">
        <v>9</v>
      </c>
      <c r="G134">
        <v>2</v>
      </c>
      <c r="H134" t="s">
        <v>23</v>
      </c>
      <c r="I134" t="s">
        <v>24</v>
      </c>
      <c r="J134">
        <v>10028995102</v>
      </c>
      <c r="K134" s="10">
        <f>(C134-VLOOKUP(H134,Riders!$A$2:$E$8001,4,FALSE))/365</f>
        <v>21.413698630136988</v>
      </c>
    </row>
    <row r="135" spans="1:11">
      <c r="A135" s="40" t="s">
        <v>1116</v>
      </c>
      <c r="B135" s="40">
        <v>2023</v>
      </c>
      <c r="C135" s="44">
        <v>45001</v>
      </c>
      <c r="D135" s="40" t="s">
        <v>64</v>
      </c>
      <c r="E135" t="s">
        <v>89</v>
      </c>
      <c r="F135">
        <v>9</v>
      </c>
      <c r="G135">
        <v>3</v>
      </c>
      <c r="H135" t="s">
        <v>141</v>
      </c>
      <c r="I135" t="s">
        <v>93</v>
      </c>
      <c r="J135">
        <v>10009181234</v>
      </c>
      <c r="K135" s="10">
        <f>(C135-VLOOKUP(H135,Riders!$A$2:$E$8001,4,FALSE))/365</f>
        <v>27.953424657534246</v>
      </c>
    </row>
    <row r="136" spans="1:11">
      <c r="A136" s="40" t="s">
        <v>1116</v>
      </c>
      <c r="B136" s="40">
        <v>2023</v>
      </c>
      <c r="C136" s="44">
        <v>45001</v>
      </c>
      <c r="D136" s="40" t="s">
        <v>64</v>
      </c>
      <c r="E136" t="s">
        <v>89</v>
      </c>
      <c r="F136">
        <v>9</v>
      </c>
      <c r="G136">
        <v>4</v>
      </c>
      <c r="H136" t="s">
        <v>182</v>
      </c>
      <c r="I136" t="s">
        <v>476</v>
      </c>
      <c r="J136">
        <v>10034964036</v>
      </c>
      <c r="K136" s="10">
        <f>(C136-VLOOKUP(H136,Riders!$A$2:$E$8001,4,FALSE))/365</f>
        <v>22.550684931506851</v>
      </c>
    </row>
    <row r="137" spans="1:11">
      <c r="A137" s="40" t="s">
        <v>1116</v>
      </c>
      <c r="B137" s="40">
        <v>2023</v>
      </c>
      <c r="C137" s="44">
        <v>45001</v>
      </c>
      <c r="D137" s="40" t="s">
        <v>64</v>
      </c>
      <c r="E137" t="s">
        <v>89</v>
      </c>
      <c r="F137">
        <v>9</v>
      </c>
      <c r="G137">
        <v>5</v>
      </c>
      <c r="H137" t="s">
        <v>139</v>
      </c>
      <c r="I137" t="s">
        <v>140</v>
      </c>
      <c r="J137">
        <v>10009073524</v>
      </c>
      <c r="K137" s="10">
        <f>(C137-VLOOKUP(H137,Riders!$A$2:$E$8001,4,FALSE))/365</f>
        <v>29.194520547945206</v>
      </c>
    </row>
    <row r="138" spans="1:11">
      <c r="A138" s="40" t="s">
        <v>1116</v>
      </c>
      <c r="B138" s="40">
        <v>2023</v>
      </c>
      <c r="C138" s="44">
        <v>45001</v>
      </c>
      <c r="D138" s="40" t="s">
        <v>64</v>
      </c>
      <c r="E138" t="s">
        <v>89</v>
      </c>
      <c r="F138">
        <v>9</v>
      </c>
      <c r="G138">
        <v>6</v>
      </c>
      <c r="H138" t="s">
        <v>74</v>
      </c>
      <c r="I138" t="s">
        <v>1066</v>
      </c>
      <c r="J138">
        <v>10049101683</v>
      </c>
      <c r="K138" s="10">
        <f>(C138-VLOOKUP(H138,Riders!$A$2:$E$8001,4,FALSE))/365</f>
        <v>22.041095890410958</v>
      </c>
    </row>
    <row r="139" spans="1:11">
      <c r="A139" s="40" t="s">
        <v>1116</v>
      </c>
      <c r="B139" s="40">
        <v>2023</v>
      </c>
      <c r="C139" s="44">
        <v>45001</v>
      </c>
      <c r="D139" s="40" t="s">
        <v>64</v>
      </c>
      <c r="E139" t="s">
        <v>89</v>
      </c>
      <c r="F139">
        <v>10</v>
      </c>
      <c r="G139">
        <v>1</v>
      </c>
      <c r="H139" t="s">
        <v>105</v>
      </c>
      <c r="I139" t="s">
        <v>166</v>
      </c>
      <c r="J139">
        <v>10020900955</v>
      </c>
      <c r="K139" s="10">
        <f>(C139-VLOOKUP(H139,Riders!$A$2:$E$8001,4,FALSE))/365</f>
        <v>30.263013698630136</v>
      </c>
    </row>
    <row r="140" spans="1:11">
      <c r="A140" s="40" t="s">
        <v>1116</v>
      </c>
      <c r="B140" s="40">
        <v>2023</v>
      </c>
      <c r="C140" s="44">
        <v>45001</v>
      </c>
      <c r="D140" s="40" t="s">
        <v>64</v>
      </c>
      <c r="E140" t="s">
        <v>89</v>
      </c>
      <c r="F140">
        <v>10</v>
      </c>
      <c r="G140">
        <v>2</v>
      </c>
      <c r="H140" t="s">
        <v>1117</v>
      </c>
      <c r="I140" t="s">
        <v>24</v>
      </c>
      <c r="J140">
        <v>10034048600</v>
      </c>
      <c r="K140" s="10">
        <f>(C140-VLOOKUP(H140,Riders!$A$2:$E$8001,4,FALSE))/365</f>
        <v>18.600000000000001</v>
      </c>
    </row>
    <row r="141" spans="1:11">
      <c r="A141" s="40" t="s">
        <v>1116</v>
      </c>
      <c r="B141" s="40">
        <v>2023</v>
      </c>
      <c r="C141" s="44">
        <v>45001</v>
      </c>
      <c r="D141" s="40" t="s">
        <v>64</v>
      </c>
      <c r="E141" t="s">
        <v>89</v>
      </c>
      <c r="F141">
        <v>10</v>
      </c>
      <c r="G141">
        <v>3</v>
      </c>
      <c r="H141" t="s">
        <v>109</v>
      </c>
      <c r="I141" t="s">
        <v>59</v>
      </c>
      <c r="J141">
        <v>10050873046</v>
      </c>
      <c r="K141" s="10">
        <f>(C141-VLOOKUP(H141,Riders!$A$2:$E$8001,4,FALSE))/365</f>
        <v>22.030136986301368</v>
      </c>
    </row>
    <row r="142" spans="1:11">
      <c r="A142" s="40" t="s">
        <v>1116</v>
      </c>
      <c r="B142" s="40">
        <v>2023</v>
      </c>
      <c r="C142" s="44">
        <v>45001</v>
      </c>
      <c r="D142" s="40" t="s">
        <v>64</v>
      </c>
      <c r="E142" t="s">
        <v>89</v>
      </c>
      <c r="F142">
        <v>10</v>
      </c>
      <c r="G142">
        <v>4</v>
      </c>
      <c r="H142" t="s">
        <v>53</v>
      </c>
      <c r="I142" t="s">
        <v>54</v>
      </c>
      <c r="J142">
        <v>10064034229</v>
      </c>
      <c r="K142" s="10">
        <f>(C142-VLOOKUP(H142,Riders!$A$2:$E$8001,4,FALSE))/365</f>
        <v>22.443835616438356</v>
      </c>
    </row>
    <row r="143" spans="1:11">
      <c r="A143" s="40" t="s">
        <v>1116</v>
      </c>
      <c r="B143" s="40">
        <v>2023</v>
      </c>
      <c r="C143" s="44">
        <v>45001</v>
      </c>
      <c r="D143" s="40" t="s">
        <v>64</v>
      </c>
      <c r="E143" t="s">
        <v>89</v>
      </c>
      <c r="F143">
        <v>10</v>
      </c>
      <c r="G143">
        <v>5</v>
      </c>
      <c r="H143" t="s">
        <v>123</v>
      </c>
      <c r="I143" t="s">
        <v>73</v>
      </c>
      <c r="J143">
        <v>10017950943</v>
      </c>
      <c r="K143" s="10">
        <f>(C143-VLOOKUP(H143,Riders!$A$2:$E$8001,4,FALSE))/365</f>
        <v>26.098630136986301</v>
      </c>
    </row>
    <row r="144" spans="1:11">
      <c r="A144" s="40" t="s">
        <v>1116</v>
      </c>
      <c r="B144" s="40">
        <v>2023</v>
      </c>
      <c r="C144" s="44">
        <v>45001</v>
      </c>
      <c r="D144" s="40" t="s">
        <v>64</v>
      </c>
      <c r="E144" t="s">
        <v>89</v>
      </c>
      <c r="F144">
        <v>10</v>
      </c>
      <c r="G144">
        <v>6</v>
      </c>
      <c r="H144" t="s">
        <v>128</v>
      </c>
      <c r="I144" t="s">
        <v>129</v>
      </c>
      <c r="J144">
        <v>10057795513</v>
      </c>
      <c r="K144" s="10">
        <f>(C144-VLOOKUP(H144,Riders!$A$2:$E$8001,4,FALSE))/365</f>
        <v>21.019178082191782</v>
      </c>
    </row>
    <row r="145" spans="1:11">
      <c r="A145" s="40" t="s">
        <v>1116</v>
      </c>
      <c r="B145" s="40">
        <v>2023</v>
      </c>
      <c r="C145" s="44">
        <v>45001</v>
      </c>
      <c r="D145" s="40" t="s">
        <v>64</v>
      </c>
      <c r="E145" t="s">
        <v>115</v>
      </c>
      <c r="F145">
        <v>1</v>
      </c>
      <c r="G145">
        <v>1</v>
      </c>
      <c r="H145" t="s">
        <v>97</v>
      </c>
      <c r="I145" t="s">
        <v>26</v>
      </c>
      <c r="J145">
        <v>10010678569</v>
      </c>
      <c r="K145" s="10">
        <f>(C145-VLOOKUP(H145,Riders!$A$2:$E$8001,4,FALSE))/365</f>
        <v>25.926027397260274</v>
      </c>
    </row>
    <row r="146" spans="1:11">
      <c r="A146" s="40" t="s">
        <v>1116</v>
      </c>
      <c r="B146" s="40">
        <v>2023</v>
      </c>
      <c r="C146" s="44">
        <v>45001</v>
      </c>
      <c r="D146" s="40" t="s">
        <v>64</v>
      </c>
      <c r="E146" t="s">
        <v>115</v>
      </c>
      <c r="F146">
        <v>1</v>
      </c>
      <c r="G146">
        <v>2</v>
      </c>
      <c r="H146" t="s">
        <v>27</v>
      </c>
      <c r="I146" t="s">
        <v>28</v>
      </c>
      <c r="J146">
        <v>10007779683</v>
      </c>
      <c r="K146" s="10">
        <f>(C146-VLOOKUP(H146,Riders!$A$2:$E$8001,4,FALSE))/365</f>
        <v>27.243835616438357</v>
      </c>
    </row>
    <row r="147" spans="1:11">
      <c r="A147" s="40" t="s">
        <v>1116</v>
      </c>
      <c r="B147" s="40">
        <v>2023</v>
      </c>
      <c r="C147" s="44">
        <v>45001</v>
      </c>
      <c r="D147" s="40" t="s">
        <v>64</v>
      </c>
      <c r="E147" t="s">
        <v>115</v>
      </c>
      <c r="F147">
        <v>1</v>
      </c>
      <c r="G147">
        <v>3</v>
      </c>
      <c r="H147" t="s">
        <v>1117</v>
      </c>
      <c r="I147" t="s">
        <v>24</v>
      </c>
      <c r="J147">
        <v>10034048600</v>
      </c>
      <c r="K147" s="10">
        <f>(C147-VLOOKUP(H147,Riders!$A$2:$E$8001,4,FALSE))/365</f>
        <v>18.600000000000001</v>
      </c>
    </row>
    <row r="148" spans="1:11">
      <c r="A148" s="40" t="s">
        <v>1116</v>
      </c>
      <c r="B148" s="40">
        <v>2023</v>
      </c>
      <c r="C148" s="44">
        <v>45001</v>
      </c>
      <c r="D148" s="40" t="s">
        <v>64</v>
      </c>
      <c r="E148" t="s">
        <v>115</v>
      </c>
      <c r="F148">
        <v>1</v>
      </c>
      <c r="G148">
        <v>4</v>
      </c>
      <c r="H148" t="s">
        <v>149</v>
      </c>
      <c r="I148" t="s">
        <v>150</v>
      </c>
      <c r="J148">
        <v>10063279447</v>
      </c>
      <c r="K148" s="10">
        <f>(C148-VLOOKUP(H148,Riders!$A$2:$E$8001,4,FALSE))/365</f>
        <v>23.67945205479452</v>
      </c>
    </row>
    <row r="149" spans="1:11">
      <c r="A149" s="40" t="s">
        <v>1116</v>
      </c>
      <c r="B149" s="40">
        <v>2023</v>
      </c>
      <c r="C149" s="44">
        <v>45001</v>
      </c>
      <c r="D149" s="40" t="s">
        <v>64</v>
      </c>
      <c r="E149" t="s">
        <v>115</v>
      </c>
      <c r="F149">
        <v>1</v>
      </c>
      <c r="G149">
        <v>5</v>
      </c>
      <c r="H149" t="s">
        <v>1121</v>
      </c>
      <c r="I149" t="s">
        <v>61</v>
      </c>
      <c r="J149">
        <v>10089127018</v>
      </c>
      <c r="K149" s="10">
        <f>(C149-VLOOKUP(H149,Riders!$A$2:$E$8001,4,FALSE))/365</f>
        <v>19.394520547945206</v>
      </c>
    </row>
    <row r="150" spans="1:11">
      <c r="A150" s="40" t="s">
        <v>1116</v>
      </c>
      <c r="B150" s="40">
        <v>2023</v>
      </c>
      <c r="C150" s="44">
        <v>45001</v>
      </c>
      <c r="D150" s="40" t="s">
        <v>64</v>
      </c>
      <c r="E150" t="s">
        <v>115</v>
      </c>
      <c r="F150">
        <v>1</v>
      </c>
      <c r="G150">
        <v>6</v>
      </c>
      <c r="H150" t="s">
        <v>1119</v>
      </c>
      <c r="I150" t="s">
        <v>159</v>
      </c>
      <c r="J150">
        <v>10122266258</v>
      </c>
      <c r="K150" s="10">
        <f>(C150-VLOOKUP(H150,Riders!$A$2:$E$8001,4,FALSE))/365</f>
        <v>22.005479452054793</v>
      </c>
    </row>
    <row r="151" spans="1:11">
      <c r="A151" s="40" t="s">
        <v>1116</v>
      </c>
      <c r="B151" s="40">
        <v>2023</v>
      </c>
      <c r="C151" s="44">
        <v>45001</v>
      </c>
      <c r="D151" s="40" t="s">
        <v>64</v>
      </c>
      <c r="E151" t="s">
        <v>115</v>
      </c>
      <c r="F151">
        <v>2</v>
      </c>
      <c r="G151">
        <v>1</v>
      </c>
      <c r="H151" t="s">
        <v>169</v>
      </c>
      <c r="I151" t="s">
        <v>80</v>
      </c>
      <c r="J151">
        <v>10007073506</v>
      </c>
      <c r="K151" s="10">
        <f>(C151-VLOOKUP(H151,Riders!$A$2:$E$8001,4,FALSE))/365</f>
        <v>32.723287671232875</v>
      </c>
    </row>
    <row r="152" spans="1:11">
      <c r="A152" s="40" t="s">
        <v>1116</v>
      </c>
      <c r="B152" s="40">
        <v>2023</v>
      </c>
      <c r="C152" s="44">
        <v>45001</v>
      </c>
      <c r="D152" s="40" t="s">
        <v>64</v>
      </c>
      <c r="E152" t="s">
        <v>115</v>
      </c>
      <c r="F152">
        <v>2</v>
      </c>
      <c r="G152">
        <v>2</v>
      </c>
      <c r="H152" t="s">
        <v>34</v>
      </c>
      <c r="I152" t="s">
        <v>35</v>
      </c>
      <c r="J152">
        <v>10011152354</v>
      </c>
      <c r="K152" s="10">
        <f>(C152-VLOOKUP(H152,Riders!$A$2:$E$8001,4,FALSE))/365</f>
        <v>24.816438356164383</v>
      </c>
    </row>
    <row r="153" spans="1:11">
      <c r="A153" s="40" t="s">
        <v>1116</v>
      </c>
      <c r="B153" s="40">
        <v>2023</v>
      </c>
      <c r="C153" s="44">
        <v>45001</v>
      </c>
      <c r="D153" s="40" t="s">
        <v>64</v>
      </c>
      <c r="E153" t="s">
        <v>115</v>
      </c>
      <c r="F153">
        <v>2</v>
      </c>
      <c r="G153">
        <v>3</v>
      </c>
      <c r="H153" t="s">
        <v>101</v>
      </c>
      <c r="I153" t="s">
        <v>102</v>
      </c>
      <c r="J153">
        <v>10009010876</v>
      </c>
      <c r="K153" s="10">
        <f>(C153-VLOOKUP(H153,Riders!$A$2:$E$8001,4,FALSE))/365</f>
        <v>29.139726027397259</v>
      </c>
    </row>
    <row r="154" spans="1:11">
      <c r="A154" s="40" t="s">
        <v>1116</v>
      </c>
      <c r="B154" s="40">
        <v>2023</v>
      </c>
      <c r="C154" s="44">
        <v>45001</v>
      </c>
      <c r="D154" s="40" t="s">
        <v>64</v>
      </c>
      <c r="E154" t="s">
        <v>115</v>
      </c>
      <c r="F154">
        <v>2</v>
      </c>
      <c r="G154">
        <v>4</v>
      </c>
      <c r="H154" t="s">
        <v>36</v>
      </c>
      <c r="I154" t="s">
        <v>37</v>
      </c>
      <c r="J154">
        <v>10129788610</v>
      </c>
      <c r="K154" s="10">
        <f>(C154-VLOOKUP(H154,Riders!$A$2:$E$8001,4,FALSE))/365</f>
        <v>22.145205479452056</v>
      </c>
    </row>
    <row r="155" spans="1:11">
      <c r="A155" s="40" t="s">
        <v>1116</v>
      </c>
      <c r="B155" s="40">
        <v>2023</v>
      </c>
      <c r="C155" s="44">
        <v>45001</v>
      </c>
      <c r="D155" s="40" t="s">
        <v>64</v>
      </c>
      <c r="E155" t="s">
        <v>115</v>
      </c>
      <c r="F155">
        <v>2</v>
      </c>
      <c r="G155">
        <v>5</v>
      </c>
      <c r="H155" t="s">
        <v>60</v>
      </c>
      <c r="I155" t="s">
        <v>61</v>
      </c>
      <c r="J155">
        <v>10007351671</v>
      </c>
      <c r="K155" s="10">
        <f>(C155-VLOOKUP(H155,Riders!$A$2:$E$8001,4,FALSE))/365</f>
        <v>33.320547945205476</v>
      </c>
    </row>
    <row r="156" spans="1:11">
      <c r="A156" s="40" t="s">
        <v>1116</v>
      </c>
      <c r="B156" s="40">
        <v>2023</v>
      </c>
      <c r="C156" s="44">
        <v>45001</v>
      </c>
      <c r="D156" s="40" t="s">
        <v>64</v>
      </c>
      <c r="E156" t="s">
        <v>115</v>
      </c>
      <c r="F156">
        <v>2</v>
      </c>
      <c r="G156">
        <v>6</v>
      </c>
      <c r="H156" t="s">
        <v>109</v>
      </c>
      <c r="I156" t="s">
        <v>59</v>
      </c>
      <c r="J156">
        <v>10050873046</v>
      </c>
      <c r="K156" s="10">
        <f>(C156-VLOOKUP(H156,Riders!$A$2:$E$8001,4,FALSE))/365</f>
        <v>22.030136986301368</v>
      </c>
    </row>
    <row r="157" spans="1:11">
      <c r="A157" s="40" t="s">
        <v>1116</v>
      </c>
      <c r="B157" s="40">
        <v>2023</v>
      </c>
      <c r="C157" s="44">
        <v>45001</v>
      </c>
      <c r="D157" s="40" t="s">
        <v>64</v>
      </c>
      <c r="E157" t="s">
        <v>115</v>
      </c>
      <c r="F157">
        <v>3</v>
      </c>
      <c r="G157">
        <v>1</v>
      </c>
      <c r="H157" t="s">
        <v>106</v>
      </c>
      <c r="I157" t="s">
        <v>107</v>
      </c>
      <c r="J157">
        <v>10117936018</v>
      </c>
      <c r="K157" s="10">
        <f>(C157-VLOOKUP(H157,Riders!$A$2:$E$8001,4,FALSE))/365</f>
        <v>29.424657534246574</v>
      </c>
    </row>
    <row r="158" spans="1:11">
      <c r="A158" s="40" t="s">
        <v>1116</v>
      </c>
      <c r="B158" s="40">
        <v>2023</v>
      </c>
      <c r="C158" s="44">
        <v>45001</v>
      </c>
      <c r="D158" s="40" t="s">
        <v>64</v>
      </c>
      <c r="E158" t="s">
        <v>115</v>
      </c>
      <c r="F158">
        <v>3</v>
      </c>
      <c r="G158">
        <v>2</v>
      </c>
      <c r="H158" t="s">
        <v>55</v>
      </c>
      <c r="I158" t="s">
        <v>56</v>
      </c>
      <c r="J158">
        <v>10023551075</v>
      </c>
      <c r="K158" s="10">
        <f>(C158-VLOOKUP(H158,Riders!$A$2:$E$8001,4,FALSE))/365</f>
        <v>23.175342465753424</v>
      </c>
    </row>
    <row r="159" spans="1:11">
      <c r="A159" s="40" t="s">
        <v>1116</v>
      </c>
      <c r="B159" s="40">
        <v>2023</v>
      </c>
      <c r="C159" s="44">
        <v>45001</v>
      </c>
      <c r="D159" s="40" t="s">
        <v>64</v>
      </c>
      <c r="E159" t="s">
        <v>115</v>
      </c>
      <c r="F159">
        <v>3</v>
      </c>
      <c r="G159">
        <v>3</v>
      </c>
      <c r="H159" t="s">
        <v>146</v>
      </c>
      <c r="I159" t="s">
        <v>54</v>
      </c>
      <c r="J159">
        <v>10007890932</v>
      </c>
      <c r="K159" s="10">
        <f>(C159-VLOOKUP(H159,Riders!$A$2:$E$8001,4,FALSE))/365</f>
        <v>28.758904109589039</v>
      </c>
    </row>
    <row r="160" spans="1:11">
      <c r="A160" s="40" t="s">
        <v>1116</v>
      </c>
      <c r="B160" s="40">
        <v>2023</v>
      </c>
      <c r="C160" s="44">
        <v>45001</v>
      </c>
      <c r="D160" s="40" t="s">
        <v>64</v>
      </c>
      <c r="E160" t="s">
        <v>115</v>
      </c>
      <c r="F160">
        <v>3</v>
      </c>
      <c r="G160">
        <v>4</v>
      </c>
      <c r="H160" t="s">
        <v>142</v>
      </c>
      <c r="I160" t="s">
        <v>143</v>
      </c>
      <c r="J160">
        <v>10050089669</v>
      </c>
      <c r="K160" s="10">
        <f>(C160-VLOOKUP(H160,Riders!$A$2:$E$8001,4,FALSE))/365</f>
        <v>22.652054794520549</v>
      </c>
    </row>
    <row r="161" spans="1:11">
      <c r="A161" s="40" t="s">
        <v>1116</v>
      </c>
      <c r="B161" s="40">
        <v>2023</v>
      </c>
      <c r="C161" s="44">
        <v>45001</v>
      </c>
      <c r="D161" s="40" t="s">
        <v>64</v>
      </c>
      <c r="E161" t="s">
        <v>115</v>
      </c>
      <c r="F161">
        <v>3</v>
      </c>
      <c r="G161">
        <v>5</v>
      </c>
      <c r="H161" t="s">
        <v>155</v>
      </c>
      <c r="I161" t="s">
        <v>140</v>
      </c>
      <c r="J161">
        <v>10006063086</v>
      </c>
      <c r="K161" s="10">
        <f>(C161-VLOOKUP(H161,Riders!$A$2:$E$8001,4,FALSE))/365</f>
        <v>33.032876712328765</v>
      </c>
    </row>
    <row r="162" spans="1:11">
      <c r="A162" s="40" t="s">
        <v>1116</v>
      </c>
      <c r="B162" s="40">
        <v>2023</v>
      </c>
      <c r="C162" s="44">
        <v>45001</v>
      </c>
      <c r="D162" s="40" t="s">
        <v>64</v>
      </c>
      <c r="E162" t="s">
        <v>115</v>
      </c>
      <c r="F162">
        <v>3</v>
      </c>
      <c r="G162" t="s">
        <v>747</v>
      </c>
      <c r="H162" t="s">
        <v>123</v>
      </c>
      <c r="I162" t="s">
        <v>73</v>
      </c>
      <c r="J162">
        <v>10017950943</v>
      </c>
      <c r="K162" s="10">
        <f>(C162-VLOOKUP(H162,Riders!$A$2:$E$8001,4,FALSE))/365</f>
        <v>26.098630136986301</v>
      </c>
    </row>
    <row r="163" spans="1:11">
      <c r="A163" s="40" t="s">
        <v>1116</v>
      </c>
      <c r="B163" s="40">
        <v>2023</v>
      </c>
      <c r="C163" s="44">
        <v>45001</v>
      </c>
      <c r="D163" s="40" t="s">
        <v>64</v>
      </c>
      <c r="E163" t="s">
        <v>115</v>
      </c>
      <c r="F163">
        <v>4</v>
      </c>
      <c r="G163">
        <v>1</v>
      </c>
      <c r="H163" t="s">
        <v>91</v>
      </c>
      <c r="I163" t="s">
        <v>50</v>
      </c>
      <c r="J163">
        <v>10009150215</v>
      </c>
      <c r="K163" s="10">
        <f>(C163-VLOOKUP(H163,Riders!$A$2:$E$8001,4,FALSE))/365</f>
        <v>27.32054794520548</v>
      </c>
    </row>
    <row r="164" spans="1:11">
      <c r="A164" s="40" t="s">
        <v>1116</v>
      </c>
      <c r="B164" s="40">
        <v>2023</v>
      </c>
      <c r="C164" s="44">
        <v>45001</v>
      </c>
      <c r="D164" s="40" t="s">
        <v>64</v>
      </c>
      <c r="E164" t="s">
        <v>115</v>
      </c>
      <c r="F164">
        <v>4</v>
      </c>
      <c r="G164">
        <v>2</v>
      </c>
      <c r="H164" t="s">
        <v>165</v>
      </c>
      <c r="I164" t="s">
        <v>44</v>
      </c>
      <c r="J164">
        <v>10005953154</v>
      </c>
      <c r="K164" s="10">
        <f>(C164-VLOOKUP(H164,Riders!$A$2:$E$8001,4,FALSE))/365</f>
        <v>33.205479452054796</v>
      </c>
    </row>
    <row r="165" spans="1:11">
      <c r="A165" s="40" t="s">
        <v>1116</v>
      </c>
      <c r="B165" s="40">
        <v>2023</v>
      </c>
      <c r="C165" s="44">
        <v>45001</v>
      </c>
      <c r="D165" s="40" t="s">
        <v>64</v>
      </c>
      <c r="E165" t="s">
        <v>115</v>
      </c>
      <c r="F165">
        <v>4</v>
      </c>
      <c r="G165">
        <v>3</v>
      </c>
      <c r="H165" t="s">
        <v>53</v>
      </c>
      <c r="I165" t="s">
        <v>54</v>
      </c>
      <c r="J165">
        <v>10064034229</v>
      </c>
      <c r="K165" s="10">
        <f>(C165-VLOOKUP(H165,Riders!$A$2:$E$8001,4,FALSE))/365</f>
        <v>22.443835616438356</v>
      </c>
    </row>
    <row r="166" spans="1:11">
      <c r="A166" s="40" t="s">
        <v>1116</v>
      </c>
      <c r="B166" s="40">
        <v>2023</v>
      </c>
      <c r="C166" s="44">
        <v>45001</v>
      </c>
      <c r="D166" s="40" t="s">
        <v>64</v>
      </c>
      <c r="E166" t="s">
        <v>115</v>
      </c>
      <c r="F166">
        <v>4</v>
      </c>
      <c r="G166">
        <v>4</v>
      </c>
      <c r="H166" t="s">
        <v>161</v>
      </c>
      <c r="I166" t="s">
        <v>162</v>
      </c>
      <c r="J166">
        <v>10072398356</v>
      </c>
      <c r="K166" s="10">
        <f>(C166-VLOOKUP(H166,Riders!$A$2:$E$8001,4,FALSE))/365</f>
        <v>22.802739726027397</v>
      </c>
    </row>
    <row r="167" spans="1:11">
      <c r="A167" s="40" t="s">
        <v>1116</v>
      </c>
      <c r="B167" s="40">
        <v>2023</v>
      </c>
      <c r="C167" s="44">
        <v>45001</v>
      </c>
      <c r="D167" s="40" t="s">
        <v>64</v>
      </c>
      <c r="E167" t="s">
        <v>115</v>
      </c>
      <c r="F167">
        <v>4</v>
      </c>
      <c r="G167">
        <v>5</v>
      </c>
      <c r="H167" t="s">
        <v>58</v>
      </c>
      <c r="I167" t="s">
        <v>59</v>
      </c>
      <c r="J167">
        <v>10095274996</v>
      </c>
      <c r="K167" s="10">
        <f>(C167-VLOOKUP(H167,Riders!$A$2:$E$8001,4,FALSE))/365</f>
        <v>19.4986301369863</v>
      </c>
    </row>
    <row r="168" spans="1:11">
      <c r="A168" s="40" t="s">
        <v>1116</v>
      </c>
      <c r="B168" s="40">
        <v>2023</v>
      </c>
      <c r="C168" s="44">
        <v>45001</v>
      </c>
      <c r="D168" s="40" t="s">
        <v>64</v>
      </c>
      <c r="E168" t="s">
        <v>115</v>
      </c>
      <c r="F168">
        <v>4</v>
      </c>
      <c r="G168">
        <v>6</v>
      </c>
      <c r="H168" t="s">
        <v>23</v>
      </c>
      <c r="I168" t="s">
        <v>24</v>
      </c>
      <c r="J168">
        <v>10028995102</v>
      </c>
      <c r="K168" s="10">
        <f>(C168-VLOOKUP(H168,Riders!$A$2:$E$8001,4,FALSE))/365</f>
        <v>21.413698630136988</v>
      </c>
    </row>
    <row r="169" spans="1:11">
      <c r="A169" s="40" t="s">
        <v>1116</v>
      </c>
      <c r="B169" s="40">
        <v>2023</v>
      </c>
      <c r="C169" s="44">
        <v>45001</v>
      </c>
      <c r="D169" s="40" t="s">
        <v>64</v>
      </c>
      <c r="E169" t="s">
        <v>115</v>
      </c>
      <c r="F169">
        <v>5</v>
      </c>
      <c r="G169">
        <v>1</v>
      </c>
      <c r="H169" t="s">
        <v>122</v>
      </c>
      <c r="I169" t="s">
        <v>33</v>
      </c>
      <c r="J169">
        <v>10009012391</v>
      </c>
      <c r="K169" s="10">
        <f>(C169-VLOOKUP(H169,Riders!$A$2:$E$8001,4,FALSE))/365</f>
        <v>27.432876712328767</v>
      </c>
    </row>
    <row r="170" spans="1:11">
      <c r="A170" s="40" t="s">
        <v>1116</v>
      </c>
      <c r="B170" s="40">
        <v>2023</v>
      </c>
      <c r="C170" s="44">
        <v>45001</v>
      </c>
      <c r="D170" s="40" t="s">
        <v>64</v>
      </c>
      <c r="E170" t="s">
        <v>115</v>
      </c>
      <c r="F170">
        <v>5</v>
      </c>
      <c r="G170">
        <v>2</v>
      </c>
      <c r="H170" t="s">
        <v>141</v>
      </c>
      <c r="I170" t="s">
        <v>93</v>
      </c>
      <c r="J170">
        <v>10009181234</v>
      </c>
      <c r="K170" s="10">
        <f>(C170-VLOOKUP(H170,Riders!$A$2:$E$8001,4,FALSE))/365</f>
        <v>27.953424657534246</v>
      </c>
    </row>
    <row r="171" spans="1:11">
      <c r="A171" s="40" t="s">
        <v>1116</v>
      </c>
      <c r="B171" s="40">
        <v>2023</v>
      </c>
      <c r="C171" s="44">
        <v>45001</v>
      </c>
      <c r="D171" s="40" t="s">
        <v>64</v>
      </c>
      <c r="E171" t="s">
        <v>115</v>
      </c>
      <c r="F171">
        <v>5</v>
      </c>
      <c r="G171">
        <v>3</v>
      </c>
      <c r="H171" t="s">
        <v>108</v>
      </c>
      <c r="I171" t="s">
        <v>56</v>
      </c>
      <c r="J171">
        <v>10010797292</v>
      </c>
      <c r="K171" s="10">
        <f>(C171-VLOOKUP(H171,Riders!$A$2:$E$8001,4,FALSE))/365</f>
        <v>24.934246575342467</v>
      </c>
    </row>
    <row r="172" spans="1:11">
      <c r="A172" s="40" t="s">
        <v>1116</v>
      </c>
      <c r="B172" s="40">
        <v>2023</v>
      </c>
      <c r="C172" s="44">
        <v>45001</v>
      </c>
      <c r="D172" s="40" t="s">
        <v>64</v>
      </c>
      <c r="E172" t="s">
        <v>115</v>
      </c>
      <c r="F172">
        <v>5</v>
      </c>
      <c r="G172">
        <v>4</v>
      </c>
      <c r="H172" t="s">
        <v>43</v>
      </c>
      <c r="I172" t="s">
        <v>44</v>
      </c>
      <c r="J172">
        <v>10009176281</v>
      </c>
      <c r="K172" s="10">
        <f>(C172-VLOOKUP(H172,Riders!$A$2:$E$8001,4,FALSE))/365</f>
        <v>27.079452054794519</v>
      </c>
    </row>
    <row r="173" spans="1:11">
      <c r="A173" s="40" t="s">
        <v>1116</v>
      </c>
      <c r="B173" s="40">
        <v>2023</v>
      </c>
      <c r="C173" s="44">
        <v>45001</v>
      </c>
      <c r="D173" s="40" t="s">
        <v>64</v>
      </c>
      <c r="E173" t="s">
        <v>115</v>
      </c>
      <c r="F173">
        <v>5</v>
      </c>
      <c r="G173">
        <v>5</v>
      </c>
      <c r="H173" t="s">
        <v>128</v>
      </c>
      <c r="I173" t="s">
        <v>129</v>
      </c>
      <c r="J173">
        <v>10057795513</v>
      </c>
      <c r="K173" s="10">
        <f>(C173-VLOOKUP(H173,Riders!$A$2:$E$8001,4,FALSE))/365</f>
        <v>21.019178082191782</v>
      </c>
    </row>
    <row r="174" spans="1:11">
      <c r="A174" s="40" t="s">
        <v>1116</v>
      </c>
      <c r="B174" s="40">
        <v>2023</v>
      </c>
      <c r="C174" s="44">
        <v>45001</v>
      </c>
      <c r="D174" s="40" t="s">
        <v>64</v>
      </c>
      <c r="E174" t="s">
        <v>115</v>
      </c>
      <c r="F174">
        <v>5</v>
      </c>
      <c r="G174">
        <v>6</v>
      </c>
      <c r="H174" t="s">
        <v>683</v>
      </c>
      <c r="I174" t="s">
        <v>159</v>
      </c>
      <c r="J174">
        <v>10092163118</v>
      </c>
      <c r="K174" s="10">
        <f>(C174-VLOOKUP(H174,Riders!$A$2:$E$8001,4,FALSE))/365</f>
        <v>20.580821917808219</v>
      </c>
    </row>
    <row r="175" spans="1:11">
      <c r="A175" s="40" t="s">
        <v>1116</v>
      </c>
      <c r="B175" s="40">
        <v>2023</v>
      </c>
      <c r="C175" s="44">
        <v>45001</v>
      </c>
      <c r="D175" s="40" t="s">
        <v>64</v>
      </c>
      <c r="E175" t="s">
        <v>115</v>
      </c>
      <c r="F175">
        <v>6</v>
      </c>
      <c r="G175">
        <v>1</v>
      </c>
      <c r="H175" t="s">
        <v>182</v>
      </c>
      <c r="I175" t="s">
        <v>476</v>
      </c>
      <c r="J175">
        <v>10034964036</v>
      </c>
      <c r="K175" s="10">
        <f>(C175-VLOOKUP(H175,Riders!$A$2:$E$8001,4,FALSE))/365</f>
        <v>22.550684931506851</v>
      </c>
    </row>
    <row r="176" spans="1:11">
      <c r="A176" s="40" t="s">
        <v>1116</v>
      </c>
      <c r="B176" s="40">
        <v>2023</v>
      </c>
      <c r="C176" s="44">
        <v>45001</v>
      </c>
      <c r="D176" s="40" t="s">
        <v>64</v>
      </c>
      <c r="E176" t="s">
        <v>115</v>
      </c>
      <c r="F176">
        <v>6</v>
      </c>
      <c r="G176">
        <v>2</v>
      </c>
      <c r="H176" t="s">
        <v>49</v>
      </c>
      <c r="I176" t="s">
        <v>50</v>
      </c>
      <c r="J176">
        <v>10010645732</v>
      </c>
      <c r="K176" s="10">
        <f>(C176-VLOOKUP(H176,Riders!$A$2:$E$8001,4,FALSE))/365</f>
        <v>25.298630136986301</v>
      </c>
    </row>
    <row r="177" spans="1:11">
      <c r="A177" s="40" t="s">
        <v>1116</v>
      </c>
      <c r="B177" s="40">
        <v>2023</v>
      </c>
      <c r="C177" s="44">
        <v>45001</v>
      </c>
      <c r="D177" s="40" t="s">
        <v>64</v>
      </c>
      <c r="E177" t="s">
        <v>115</v>
      </c>
      <c r="F177">
        <v>6</v>
      </c>
      <c r="G177">
        <v>3</v>
      </c>
      <c r="H177" t="s">
        <v>469</v>
      </c>
      <c r="I177" t="s">
        <v>40</v>
      </c>
      <c r="J177">
        <v>10010166590</v>
      </c>
      <c r="K177" s="10">
        <f>(C177-VLOOKUP(H177,Riders!$A$2:$E$8001,4,FALSE))/365</f>
        <v>24.419178082191781</v>
      </c>
    </row>
    <row r="178" spans="1:11">
      <c r="A178" s="40" t="s">
        <v>1116</v>
      </c>
      <c r="B178" s="40">
        <v>2023</v>
      </c>
      <c r="C178" s="44">
        <v>45001</v>
      </c>
      <c r="D178" s="40" t="s">
        <v>64</v>
      </c>
      <c r="E178" t="s">
        <v>115</v>
      </c>
      <c r="F178">
        <v>6</v>
      </c>
      <c r="G178">
        <v>4</v>
      </c>
      <c r="H178" t="s">
        <v>822</v>
      </c>
      <c r="I178" t="s">
        <v>205</v>
      </c>
      <c r="J178">
        <v>10088729419</v>
      </c>
      <c r="K178" s="10">
        <f>(C178-VLOOKUP(H178,Riders!$A$2:$E$8001,4,FALSE))/365</f>
        <v>20.832876712328765</v>
      </c>
    </row>
    <row r="179" spans="1:11">
      <c r="A179" s="40" t="s">
        <v>1116</v>
      </c>
      <c r="B179" s="40">
        <v>2023</v>
      </c>
      <c r="C179" s="44">
        <v>45001</v>
      </c>
      <c r="D179" s="40" t="s">
        <v>64</v>
      </c>
      <c r="E179" t="s">
        <v>115</v>
      </c>
      <c r="F179">
        <v>6</v>
      </c>
      <c r="G179" t="s">
        <v>747</v>
      </c>
      <c r="H179" t="s">
        <v>151</v>
      </c>
      <c r="I179" t="s">
        <v>152</v>
      </c>
      <c r="J179">
        <v>10004717719</v>
      </c>
      <c r="K179" s="10">
        <f>(C179-VLOOKUP(H179,Riders!$A$2:$E$8001,4,FALSE))/365</f>
        <v>34.290410958904111</v>
      </c>
    </row>
    <row r="180" spans="1:11">
      <c r="A180" s="40" t="s">
        <v>1116</v>
      </c>
      <c r="B180" s="40">
        <v>2023</v>
      </c>
      <c r="C180" s="44">
        <v>45001</v>
      </c>
      <c r="D180" s="40" t="s">
        <v>64</v>
      </c>
      <c r="E180" t="s">
        <v>115</v>
      </c>
      <c r="F180">
        <v>7</v>
      </c>
      <c r="G180">
        <v>1</v>
      </c>
      <c r="H180" t="s">
        <v>1120</v>
      </c>
      <c r="I180" t="s">
        <v>210</v>
      </c>
      <c r="J180">
        <v>10010608447</v>
      </c>
      <c r="K180" s="10" t="e">
        <f>(C180-VLOOKUP(H180,Riders!$A$2:$E$8001,4,FALSE))/365</f>
        <v>#N/A</v>
      </c>
    </row>
    <row r="181" spans="1:11">
      <c r="A181" s="40" t="s">
        <v>1116</v>
      </c>
      <c r="B181" s="40">
        <v>2023</v>
      </c>
      <c r="C181" s="44">
        <v>45001</v>
      </c>
      <c r="D181" s="40" t="s">
        <v>64</v>
      </c>
      <c r="E181" t="s">
        <v>115</v>
      </c>
      <c r="F181">
        <v>7</v>
      </c>
      <c r="G181">
        <v>2</v>
      </c>
      <c r="H181" t="s">
        <v>48</v>
      </c>
      <c r="I181" t="s">
        <v>42</v>
      </c>
      <c r="J181">
        <v>10009039774</v>
      </c>
      <c r="K181" s="10">
        <f>(C181-VLOOKUP(H181,Riders!$A$2:$E$8001,4,FALSE))/365</f>
        <v>28.673972602739727</v>
      </c>
    </row>
    <row r="182" spans="1:11">
      <c r="A182" s="40" t="s">
        <v>1116</v>
      </c>
      <c r="B182" s="40">
        <v>2023</v>
      </c>
      <c r="C182" s="44">
        <v>45001</v>
      </c>
      <c r="D182" s="40" t="s">
        <v>64</v>
      </c>
      <c r="E182" t="s">
        <v>115</v>
      </c>
      <c r="F182">
        <v>7</v>
      </c>
      <c r="G182">
        <v>3</v>
      </c>
      <c r="H182" t="s">
        <v>679</v>
      </c>
      <c r="I182" t="s">
        <v>93</v>
      </c>
      <c r="J182">
        <v>10010170331</v>
      </c>
      <c r="K182" s="10">
        <f>(C182-VLOOKUP(H182,Riders!$A$2:$E$8001,4,FALSE))/365</f>
        <v>25.339726027397262</v>
      </c>
    </row>
    <row r="183" spans="1:11">
      <c r="A183" s="40" t="s">
        <v>1116</v>
      </c>
      <c r="B183" s="40">
        <v>2023</v>
      </c>
      <c r="C183" s="44">
        <v>45001</v>
      </c>
      <c r="D183" s="40" t="s">
        <v>64</v>
      </c>
      <c r="E183" t="s">
        <v>115</v>
      </c>
      <c r="F183">
        <v>7</v>
      </c>
      <c r="G183">
        <v>4</v>
      </c>
      <c r="H183" t="s">
        <v>139</v>
      </c>
      <c r="I183" t="s">
        <v>140</v>
      </c>
      <c r="J183">
        <v>10009073524</v>
      </c>
      <c r="K183" s="10">
        <f>(C183-VLOOKUP(H183,Riders!$A$2:$E$8001,4,FALSE))/365</f>
        <v>29.194520547945206</v>
      </c>
    </row>
    <row r="184" spans="1:11">
      <c r="A184" s="40" t="s">
        <v>1116</v>
      </c>
      <c r="B184" s="40">
        <v>2023</v>
      </c>
      <c r="C184" s="44">
        <v>45001</v>
      </c>
      <c r="D184" s="40" t="s">
        <v>64</v>
      </c>
      <c r="E184" t="s">
        <v>115</v>
      </c>
      <c r="F184">
        <v>7</v>
      </c>
      <c r="G184">
        <v>5</v>
      </c>
      <c r="H184" t="s">
        <v>179</v>
      </c>
      <c r="I184" t="s">
        <v>40</v>
      </c>
      <c r="J184">
        <v>10009903983</v>
      </c>
      <c r="K184" s="10">
        <f>(C184-VLOOKUP(H184,Riders!$A$2:$E$8001,4,FALSE))/365</f>
        <v>24.621917808219177</v>
      </c>
    </row>
    <row r="185" spans="1:11">
      <c r="A185" s="40" t="s">
        <v>1116</v>
      </c>
      <c r="B185" s="40">
        <v>2023</v>
      </c>
      <c r="C185" s="44">
        <v>45001</v>
      </c>
      <c r="D185" s="40" t="s">
        <v>64</v>
      </c>
      <c r="E185" t="s">
        <v>115</v>
      </c>
      <c r="F185">
        <v>8</v>
      </c>
      <c r="G185">
        <v>1</v>
      </c>
      <c r="H185" t="s">
        <v>98</v>
      </c>
      <c r="I185" t="s">
        <v>42</v>
      </c>
      <c r="J185">
        <v>10010830840</v>
      </c>
      <c r="K185" s="10">
        <f>(C185-VLOOKUP(H185,Riders!$A$2:$E$8001,4,FALSE))/365</f>
        <v>24.397260273972602</v>
      </c>
    </row>
    <row r="186" spans="1:11">
      <c r="A186" s="40" t="s">
        <v>1116</v>
      </c>
      <c r="B186" s="40">
        <v>2023</v>
      </c>
      <c r="C186" s="44">
        <v>45001</v>
      </c>
      <c r="D186" s="40" t="s">
        <v>64</v>
      </c>
      <c r="E186" t="s">
        <v>115</v>
      </c>
      <c r="F186">
        <v>8</v>
      </c>
      <c r="G186">
        <v>2</v>
      </c>
      <c r="H186" t="s">
        <v>74</v>
      </c>
      <c r="I186" t="s">
        <v>1066</v>
      </c>
      <c r="J186">
        <v>10049101683</v>
      </c>
      <c r="K186" s="10">
        <f>(C186-VLOOKUP(H186,Riders!$A$2:$E$8001,4,FALSE))/365</f>
        <v>22.041095890410958</v>
      </c>
    </row>
    <row r="187" spans="1:11">
      <c r="A187" s="40" t="s">
        <v>1116</v>
      </c>
      <c r="B187" s="40">
        <v>2023</v>
      </c>
      <c r="C187" s="44">
        <v>45001</v>
      </c>
      <c r="D187" s="40" t="s">
        <v>64</v>
      </c>
      <c r="E187" t="s">
        <v>115</v>
      </c>
      <c r="F187">
        <v>8</v>
      </c>
      <c r="G187">
        <v>3</v>
      </c>
      <c r="H187" t="s">
        <v>788</v>
      </c>
      <c r="I187" t="s">
        <v>205</v>
      </c>
      <c r="J187">
        <v>10088726789</v>
      </c>
      <c r="K187" s="10">
        <f>(C187-VLOOKUP(H187,Riders!$A$2:$E$8001,4,FALSE))/365</f>
        <v>22.241095890410961</v>
      </c>
    </row>
    <row r="188" spans="1:11">
      <c r="A188" s="40" t="s">
        <v>1116</v>
      </c>
      <c r="B188" s="40">
        <v>2023</v>
      </c>
      <c r="C188" s="44">
        <v>45001</v>
      </c>
      <c r="D188" s="40" t="s">
        <v>64</v>
      </c>
      <c r="E188" t="s">
        <v>115</v>
      </c>
      <c r="F188">
        <v>8</v>
      </c>
      <c r="G188" t="s">
        <v>604</v>
      </c>
      <c r="H188" t="s">
        <v>57</v>
      </c>
      <c r="I188" t="s">
        <v>35</v>
      </c>
      <c r="J188">
        <v>10007502427</v>
      </c>
      <c r="K188" s="10">
        <f>(C188-VLOOKUP(H188,Riders!$A$2:$E$8001,4,FALSE))/365</f>
        <v>29.342465753424658</v>
      </c>
    </row>
    <row r="189" spans="1:11">
      <c r="A189" s="40" t="s">
        <v>1116</v>
      </c>
      <c r="B189" s="40">
        <v>2023</v>
      </c>
      <c r="C189" s="44">
        <v>45001</v>
      </c>
      <c r="D189" s="40" t="s">
        <v>64</v>
      </c>
      <c r="E189" t="s">
        <v>115</v>
      </c>
      <c r="F189">
        <v>8</v>
      </c>
      <c r="G189" t="s">
        <v>604</v>
      </c>
      <c r="H189" t="s">
        <v>468</v>
      </c>
      <c r="I189" t="s">
        <v>26</v>
      </c>
      <c r="J189">
        <v>10026071156</v>
      </c>
      <c r="K189" s="10">
        <f>(C189-VLOOKUP(H189,Riders!$A$2:$E$8001,4,FALSE))/365</f>
        <v>24.142465753424659</v>
      </c>
    </row>
    <row r="190" spans="1:11">
      <c r="A190" s="40" t="s">
        <v>1116</v>
      </c>
      <c r="B190" s="40">
        <v>2023</v>
      </c>
      <c r="C190" s="44">
        <v>45001</v>
      </c>
      <c r="D190" s="40" t="s">
        <v>64</v>
      </c>
      <c r="E190" t="s">
        <v>117</v>
      </c>
      <c r="F190">
        <v>1</v>
      </c>
      <c r="G190">
        <v>1</v>
      </c>
      <c r="H190" t="s">
        <v>105</v>
      </c>
      <c r="I190" t="s">
        <v>166</v>
      </c>
      <c r="J190">
        <v>10020900955</v>
      </c>
      <c r="K190" s="10">
        <f>(C190-VLOOKUP(H190,Riders!$A$2:$E$8001,4,FALSE))/365</f>
        <v>30.263013698630136</v>
      </c>
    </row>
    <row r="191" spans="1:11">
      <c r="A191" s="40" t="s">
        <v>1116</v>
      </c>
      <c r="B191" s="40">
        <v>2023</v>
      </c>
      <c r="C191" s="44">
        <v>45001</v>
      </c>
      <c r="D191" s="40" t="s">
        <v>64</v>
      </c>
      <c r="E191" t="s">
        <v>117</v>
      </c>
      <c r="F191">
        <v>1</v>
      </c>
      <c r="G191">
        <v>2</v>
      </c>
      <c r="H191" t="s">
        <v>106</v>
      </c>
      <c r="I191" t="s">
        <v>107</v>
      </c>
      <c r="J191">
        <v>10117936018</v>
      </c>
      <c r="K191" s="10">
        <f>(C191-VLOOKUP(H191,Riders!$A$2:$E$8001,4,FALSE))/365</f>
        <v>29.424657534246574</v>
      </c>
    </row>
    <row r="192" spans="1:11">
      <c r="A192" s="40" t="s">
        <v>1116</v>
      </c>
      <c r="B192" s="40">
        <v>2023</v>
      </c>
      <c r="C192" s="44">
        <v>45001</v>
      </c>
      <c r="D192" s="40" t="s">
        <v>64</v>
      </c>
      <c r="E192" t="s">
        <v>117</v>
      </c>
      <c r="F192">
        <v>1</v>
      </c>
      <c r="G192">
        <v>3</v>
      </c>
      <c r="H192" t="s">
        <v>169</v>
      </c>
      <c r="I192" t="s">
        <v>80</v>
      </c>
      <c r="J192">
        <v>10007073506</v>
      </c>
      <c r="K192" s="10">
        <f>(C192-VLOOKUP(H192,Riders!$A$2:$E$8001,4,FALSE))/365</f>
        <v>32.723287671232875</v>
      </c>
    </row>
    <row r="193" spans="1:11">
      <c r="A193" s="40" t="s">
        <v>1116</v>
      </c>
      <c r="B193" s="40">
        <v>2023</v>
      </c>
      <c r="C193" s="44">
        <v>45001</v>
      </c>
      <c r="D193" s="40" t="s">
        <v>64</v>
      </c>
      <c r="E193" t="s">
        <v>117</v>
      </c>
      <c r="F193">
        <v>1</v>
      </c>
      <c r="G193">
        <v>4</v>
      </c>
      <c r="H193" t="s">
        <v>98</v>
      </c>
      <c r="I193" t="s">
        <v>42</v>
      </c>
      <c r="J193">
        <v>10010830840</v>
      </c>
      <c r="K193" s="10">
        <f>(C193-VLOOKUP(H193,Riders!$A$2:$E$8001,4,FALSE))/365</f>
        <v>24.397260273972602</v>
      </c>
    </row>
    <row r="194" spans="1:11">
      <c r="A194" s="40" t="s">
        <v>1116</v>
      </c>
      <c r="B194" s="40">
        <v>2023</v>
      </c>
      <c r="C194" s="44">
        <v>45001</v>
      </c>
      <c r="D194" s="40" t="s">
        <v>64</v>
      </c>
      <c r="E194" t="s">
        <v>117</v>
      </c>
      <c r="F194">
        <v>1</v>
      </c>
      <c r="G194">
        <v>5</v>
      </c>
      <c r="H194" t="s">
        <v>90</v>
      </c>
      <c r="I194" t="s">
        <v>22</v>
      </c>
      <c r="J194">
        <v>10009535686</v>
      </c>
      <c r="K194" s="10">
        <f>(C194-VLOOKUP(H194,Riders!$A$2:$E$8001,4,FALSE))/365</f>
        <v>26.021917808219179</v>
      </c>
    </row>
    <row r="195" spans="1:11">
      <c r="A195" s="40" t="s">
        <v>1116</v>
      </c>
      <c r="B195" s="40">
        <v>2023</v>
      </c>
      <c r="C195" s="44">
        <v>45001</v>
      </c>
      <c r="D195" s="40" t="s">
        <v>64</v>
      </c>
      <c r="E195" t="s">
        <v>117</v>
      </c>
      <c r="F195">
        <v>1</v>
      </c>
      <c r="G195">
        <v>6</v>
      </c>
      <c r="H195" t="s">
        <v>38</v>
      </c>
      <c r="I195" t="s">
        <v>28</v>
      </c>
      <c r="J195">
        <v>10009178002</v>
      </c>
      <c r="K195" s="10">
        <f>(C195-VLOOKUP(H195,Riders!$A$2:$E$8001,4,FALSE))/365</f>
        <v>27.167123287671235</v>
      </c>
    </row>
    <row r="196" spans="1:11">
      <c r="A196" s="40" t="s">
        <v>1116</v>
      </c>
      <c r="B196" s="40">
        <v>2023</v>
      </c>
      <c r="C196" s="44">
        <v>45001</v>
      </c>
      <c r="D196" s="40" t="s">
        <v>64</v>
      </c>
      <c r="E196" t="s">
        <v>117</v>
      </c>
      <c r="F196">
        <v>2</v>
      </c>
      <c r="G196">
        <v>1</v>
      </c>
      <c r="H196" t="s">
        <v>167</v>
      </c>
      <c r="I196" t="s">
        <v>30</v>
      </c>
      <c r="J196">
        <v>10021114658</v>
      </c>
      <c r="K196" s="10">
        <f>(C196-VLOOKUP(H196,Riders!$A$2:$E$8001,4,FALSE))/365</f>
        <v>23.786301369863015</v>
      </c>
    </row>
    <row r="197" spans="1:11">
      <c r="A197" s="40" t="s">
        <v>1116</v>
      </c>
      <c r="B197" s="40">
        <v>2023</v>
      </c>
      <c r="C197" s="44">
        <v>45001</v>
      </c>
      <c r="D197" s="40" t="s">
        <v>64</v>
      </c>
      <c r="E197" t="s">
        <v>117</v>
      </c>
      <c r="F197">
        <v>2</v>
      </c>
      <c r="G197">
        <v>2</v>
      </c>
      <c r="H197" t="s">
        <v>97</v>
      </c>
      <c r="I197" t="s">
        <v>26</v>
      </c>
      <c r="J197">
        <v>10010678569</v>
      </c>
      <c r="K197" s="10">
        <f>(C197-VLOOKUP(H197,Riders!$A$2:$E$8001,4,FALSE))/365</f>
        <v>25.926027397260274</v>
      </c>
    </row>
    <row r="198" spans="1:11">
      <c r="A198" s="40" t="s">
        <v>1116</v>
      </c>
      <c r="B198" s="40">
        <v>2023</v>
      </c>
      <c r="C198" s="44">
        <v>45001</v>
      </c>
      <c r="D198" s="40" t="s">
        <v>64</v>
      </c>
      <c r="E198" t="s">
        <v>117</v>
      </c>
      <c r="F198">
        <v>2</v>
      </c>
      <c r="G198">
        <v>3</v>
      </c>
      <c r="H198" t="s">
        <v>91</v>
      </c>
      <c r="I198" t="s">
        <v>50</v>
      </c>
      <c r="J198">
        <v>10009150215</v>
      </c>
      <c r="K198" s="10">
        <f>(C198-VLOOKUP(H198,Riders!$A$2:$E$8001,4,FALSE))/365</f>
        <v>27.32054794520548</v>
      </c>
    </row>
    <row r="199" spans="1:11">
      <c r="A199" s="40" t="s">
        <v>1116</v>
      </c>
      <c r="B199" s="40">
        <v>2023</v>
      </c>
      <c r="C199" s="44">
        <v>45001</v>
      </c>
      <c r="D199" s="40" t="s">
        <v>64</v>
      </c>
      <c r="E199" t="s">
        <v>117</v>
      </c>
      <c r="F199">
        <v>2</v>
      </c>
      <c r="G199">
        <v>4</v>
      </c>
      <c r="H199" t="s">
        <v>1120</v>
      </c>
      <c r="I199" t="s">
        <v>210</v>
      </c>
      <c r="J199">
        <v>10010608447</v>
      </c>
      <c r="K199" s="10" t="e">
        <f>(C199-VLOOKUP(H199,Riders!$A$2:$E$8001,4,FALSE))/365</f>
        <v>#N/A</v>
      </c>
    </row>
    <row r="200" spans="1:11">
      <c r="A200" s="40" t="s">
        <v>1116</v>
      </c>
      <c r="B200" s="40">
        <v>2023</v>
      </c>
      <c r="C200" s="44">
        <v>45001</v>
      </c>
      <c r="D200" s="40" t="s">
        <v>64</v>
      </c>
      <c r="E200" t="s">
        <v>117</v>
      </c>
      <c r="F200">
        <v>2</v>
      </c>
      <c r="G200">
        <v>5</v>
      </c>
      <c r="H200" t="s">
        <v>130</v>
      </c>
      <c r="I200" t="s">
        <v>111</v>
      </c>
      <c r="J200">
        <v>10015483305</v>
      </c>
      <c r="K200" s="10">
        <f>(C200-VLOOKUP(H200,Riders!$A$2:$E$8001,4,FALSE))/365</f>
        <v>23.69041095890411</v>
      </c>
    </row>
    <row r="201" spans="1:11">
      <c r="A201" s="40" t="s">
        <v>1116</v>
      </c>
      <c r="B201" s="40">
        <v>2023</v>
      </c>
      <c r="C201" s="44">
        <v>45001</v>
      </c>
      <c r="D201" s="40" t="s">
        <v>64</v>
      </c>
      <c r="E201" t="s">
        <v>117</v>
      </c>
      <c r="F201">
        <v>2</v>
      </c>
      <c r="G201">
        <v>6</v>
      </c>
      <c r="H201" t="s">
        <v>126</v>
      </c>
      <c r="I201" t="s">
        <v>102</v>
      </c>
      <c r="J201">
        <v>10010821241</v>
      </c>
      <c r="K201" s="10">
        <f>(C201-VLOOKUP(H201,Riders!$A$2:$E$8001,4,FALSE))/365</f>
        <v>24.493150684931507</v>
      </c>
    </row>
    <row r="202" spans="1:11">
      <c r="A202" s="40" t="s">
        <v>1116</v>
      </c>
      <c r="B202" s="40">
        <v>2023</v>
      </c>
      <c r="C202" s="44">
        <v>45001</v>
      </c>
      <c r="D202" s="40" t="s">
        <v>64</v>
      </c>
      <c r="E202" t="s">
        <v>117</v>
      </c>
      <c r="F202">
        <v>3</v>
      </c>
      <c r="G202">
        <v>1</v>
      </c>
      <c r="H202" t="s">
        <v>467</v>
      </c>
      <c r="I202" t="s">
        <v>30</v>
      </c>
      <c r="J202">
        <v>10122775712</v>
      </c>
      <c r="K202" s="10">
        <f>(C202-VLOOKUP(H202,Riders!$A$2:$E$8001,4,FALSE))/365</f>
        <v>23.652054794520549</v>
      </c>
    </row>
    <row r="203" spans="1:11">
      <c r="A203" s="40" t="s">
        <v>1116</v>
      </c>
      <c r="B203" s="40">
        <v>2023</v>
      </c>
      <c r="C203" s="44">
        <v>45001</v>
      </c>
      <c r="D203" s="40" t="s">
        <v>64</v>
      </c>
      <c r="E203" t="s">
        <v>117</v>
      </c>
      <c r="F203">
        <v>3</v>
      </c>
      <c r="G203">
        <v>2</v>
      </c>
      <c r="H203" t="s">
        <v>122</v>
      </c>
      <c r="I203" t="s">
        <v>33</v>
      </c>
      <c r="J203">
        <v>10009012391</v>
      </c>
      <c r="K203" s="10">
        <f>(C203-VLOOKUP(H203,Riders!$A$2:$E$8001,4,FALSE))/365</f>
        <v>27.432876712328767</v>
      </c>
    </row>
    <row r="204" spans="1:11">
      <c r="A204" s="40" t="s">
        <v>1116</v>
      </c>
      <c r="B204" s="40">
        <v>2023</v>
      </c>
      <c r="C204" s="44">
        <v>45001</v>
      </c>
      <c r="D204" s="40" t="s">
        <v>64</v>
      </c>
      <c r="E204" t="s">
        <v>117</v>
      </c>
      <c r="F204">
        <v>3</v>
      </c>
      <c r="G204">
        <v>3</v>
      </c>
      <c r="H204" t="s">
        <v>110</v>
      </c>
      <c r="I204" t="s">
        <v>111</v>
      </c>
      <c r="J204">
        <v>10009967641</v>
      </c>
      <c r="K204" s="10">
        <f>(C204-VLOOKUP(H204,Riders!$A$2:$E$8001,4,FALSE))/365</f>
        <v>25.912328767123288</v>
      </c>
    </row>
    <row r="205" spans="1:11">
      <c r="A205" s="40" t="s">
        <v>1116</v>
      </c>
      <c r="B205" s="40">
        <v>2023</v>
      </c>
      <c r="C205" s="44">
        <v>45001</v>
      </c>
      <c r="D205" s="40" t="s">
        <v>64</v>
      </c>
      <c r="E205" t="s">
        <v>117</v>
      </c>
      <c r="F205">
        <v>3</v>
      </c>
      <c r="G205">
        <v>4</v>
      </c>
      <c r="H205" t="s">
        <v>96</v>
      </c>
      <c r="I205" t="s">
        <v>166</v>
      </c>
      <c r="J205">
        <v>10010592279</v>
      </c>
      <c r="K205" s="10">
        <f>(C205-VLOOKUP(H205,Riders!$A$2:$E$8001,4,FALSE))/365</f>
        <v>29.213698630136985</v>
      </c>
    </row>
    <row r="206" spans="1:11">
      <c r="A206" s="40" t="s">
        <v>1116</v>
      </c>
      <c r="B206" s="40">
        <v>2023</v>
      </c>
      <c r="C206" s="44">
        <v>45001</v>
      </c>
      <c r="D206" s="40" t="s">
        <v>64</v>
      </c>
      <c r="E206" t="s">
        <v>117</v>
      </c>
      <c r="F206">
        <v>3</v>
      </c>
      <c r="G206">
        <v>5</v>
      </c>
      <c r="H206" t="s">
        <v>182</v>
      </c>
      <c r="I206" t="s">
        <v>476</v>
      </c>
      <c r="J206">
        <v>10034964036</v>
      </c>
      <c r="K206" s="10">
        <f>(C206-VLOOKUP(H206,Riders!$A$2:$E$8001,4,FALSE))/365</f>
        <v>22.550684931506851</v>
      </c>
    </row>
    <row r="207" spans="1:11">
      <c r="A207" s="40" t="s">
        <v>1116</v>
      </c>
      <c r="B207" s="40">
        <v>2023</v>
      </c>
      <c r="C207" s="44">
        <v>45001</v>
      </c>
      <c r="D207" s="40" t="s">
        <v>64</v>
      </c>
      <c r="E207" t="s">
        <v>117</v>
      </c>
      <c r="F207">
        <v>3</v>
      </c>
      <c r="G207">
        <v>6</v>
      </c>
      <c r="H207" t="s">
        <v>113</v>
      </c>
      <c r="I207" t="s">
        <v>114</v>
      </c>
      <c r="J207">
        <v>10009009159</v>
      </c>
      <c r="K207" s="10">
        <f>(C207-VLOOKUP(H207,Riders!$A$2:$E$8001,4,FALSE))/365</f>
        <v>28.095890410958905</v>
      </c>
    </row>
    <row r="208" spans="1:11">
      <c r="A208" s="40" t="s">
        <v>1116</v>
      </c>
      <c r="B208" s="40">
        <v>2023</v>
      </c>
      <c r="C208" s="44">
        <v>45001</v>
      </c>
      <c r="D208" s="40" t="s">
        <v>64</v>
      </c>
      <c r="E208" t="s">
        <v>118</v>
      </c>
      <c r="F208">
        <v>1</v>
      </c>
      <c r="G208">
        <v>1</v>
      </c>
      <c r="H208" t="s">
        <v>97</v>
      </c>
      <c r="I208" t="s">
        <v>26</v>
      </c>
      <c r="J208">
        <v>10010678569</v>
      </c>
      <c r="K208" s="10">
        <f>(C208-VLOOKUP(H208,Riders!$A$2:$E$8001,4,FALSE))/365</f>
        <v>25.926027397260274</v>
      </c>
    </row>
    <row r="209" spans="1:11">
      <c r="A209" s="40" t="s">
        <v>1116</v>
      </c>
      <c r="B209" s="40">
        <v>2023</v>
      </c>
      <c r="C209" s="44">
        <v>45001</v>
      </c>
      <c r="D209" s="40" t="s">
        <v>64</v>
      </c>
      <c r="E209" t="s">
        <v>118</v>
      </c>
      <c r="F209">
        <v>1</v>
      </c>
      <c r="G209">
        <v>2</v>
      </c>
      <c r="H209" t="s">
        <v>91</v>
      </c>
      <c r="I209" t="s">
        <v>50</v>
      </c>
      <c r="J209">
        <v>10009150215</v>
      </c>
      <c r="K209" s="10">
        <f>(C209-VLOOKUP(H209,Riders!$A$2:$E$8001,4,FALSE))/365</f>
        <v>27.32054794520548</v>
      </c>
    </row>
    <row r="210" spans="1:11">
      <c r="A210" s="40" t="s">
        <v>1116</v>
      </c>
      <c r="B210" s="40">
        <v>2023</v>
      </c>
      <c r="C210" s="44">
        <v>45001</v>
      </c>
      <c r="D210" s="40" t="s">
        <v>64</v>
      </c>
      <c r="E210" t="s">
        <v>118</v>
      </c>
      <c r="F210">
        <v>1</v>
      </c>
      <c r="G210">
        <v>3</v>
      </c>
      <c r="H210" t="s">
        <v>467</v>
      </c>
      <c r="I210" t="s">
        <v>30</v>
      </c>
      <c r="J210">
        <v>10122775712</v>
      </c>
      <c r="K210" s="10">
        <f>(C210-VLOOKUP(H210,Riders!$A$2:$E$8001,4,FALSE))/365</f>
        <v>23.652054794520549</v>
      </c>
    </row>
    <row r="211" spans="1:11">
      <c r="A211" s="40" t="s">
        <v>1116</v>
      </c>
      <c r="B211" s="40">
        <v>2023</v>
      </c>
      <c r="C211" s="44">
        <v>45001</v>
      </c>
      <c r="D211" s="40" t="s">
        <v>64</v>
      </c>
      <c r="E211" t="s">
        <v>118</v>
      </c>
      <c r="F211">
        <v>1</v>
      </c>
      <c r="G211">
        <v>4</v>
      </c>
      <c r="H211" t="s">
        <v>98</v>
      </c>
      <c r="I211" t="s">
        <v>42</v>
      </c>
      <c r="J211">
        <v>10010830840</v>
      </c>
      <c r="K211" s="10">
        <f>(C211-VLOOKUP(H211,Riders!$A$2:$E$8001,4,FALSE))/365</f>
        <v>24.397260273972602</v>
      </c>
    </row>
    <row r="212" spans="1:11">
      <c r="A212" s="40" t="s">
        <v>1116</v>
      </c>
      <c r="B212" s="40">
        <v>2023</v>
      </c>
      <c r="C212" s="44">
        <v>45001</v>
      </c>
      <c r="D212" s="40" t="s">
        <v>64</v>
      </c>
      <c r="E212" t="s">
        <v>118</v>
      </c>
      <c r="F212">
        <v>1</v>
      </c>
      <c r="G212" t="s">
        <v>534</v>
      </c>
      <c r="H212" t="s">
        <v>110</v>
      </c>
      <c r="I212" t="s">
        <v>111</v>
      </c>
      <c r="J212">
        <v>10009967641</v>
      </c>
      <c r="K212" s="10">
        <f>(C212-VLOOKUP(H212,Riders!$A$2:$E$8001,4,FALSE))/365</f>
        <v>25.912328767123288</v>
      </c>
    </row>
    <row r="213" spans="1:11">
      <c r="A213" s="40" t="s">
        <v>1116</v>
      </c>
      <c r="B213" s="40">
        <v>2023</v>
      </c>
      <c r="C213" s="44">
        <v>45001</v>
      </c>
      <c r="D213" s="40" t="s">
        <v>64</v>
      </c>
      <c r="E213" t="s">
        <v>118</v>
      </c>
      <c r="F213">
        <v>1</v>
      </c>
      <c r="G213" t="s">
        <v>604</v>
      </c>
      <c r="H213" t="s">
        <v>105</v>
      </c>
      <c r="I213" t="s">
        <v>166</v>
      </c>
      <c r="J213">
        <v>10020900955</v>
      </c>
      <c r="K213" s="10">
        <f>(C213-VLOOKUP(H213,Riders!$A$2:$E$8001,4,FALSE))/365</f>
        <v>30.263013698630136</v>
      </c>
    </row>
    <row r="214" spans="1:11">
      <c r="A214" s="40" t="s">
        <v>1116</v>
      </c>
      <c r="B214" s="40">
        <v>2023</v>
      </c>
      <c r="C214" s="44">
        <v>45001</v>
      </c>
      <c r="D214" s="40" t="s">
        <v>64</v>
      </c>
      <c r="E214" t="s">
        <v>118</v>
      </c>
      <c r="F214">
        <v>2</v>
      </c>
      <c r="G214">
        <v>1</v>
      </c>
      <c r="H214" t="s">
        <v>167</v>
      </c>
      <c r="I214" t="s">
        <v>30</v>
      </c>
      <c r="J214">
        <v>10021114658</v>
      </c>
      <c r="K214" s="10">
        <f>(C214-VLOOKUP(H214,Riders!$A$2:$E$8001,4,FALSE))/365</f>
        <v>23.786301369863015</v>
      </c>
    </row>
    <row r="215" spans="1:11">
      <c r="A215" s="40" t="s">
        <v>1116</v>
      </c>
      <c r="B215" s="40">
        <v>2023</v>
      </c>
      <c r="C215" s="44">
        <v>45001</v>
      </c>
      <c r="D215" s="40" t="s">
        <v>64</v>
      </c>
      <c r="E215" t="s">
        <v>118</v>
      </c>
      <c r="F215">
        <v>2</v>
      </c>
      <c r="G215">
        <v>2</v>
      </c>
      <c r="H215" t="s">
        <v>106</v>
      </c>
      <c r="I215" t="s">
        <v>107</v>
      </c>
      <c r="J215">
        <v>10117936018</v>
      </c>
      <c r="K215" s="10">
        <f>(C215-VLOOKUP(H215,Riders!$A$2:$E$8001,4,FALSE))/365</f>
        <v>29.424657534246574</v>
      </c>
    </row>
    <row r="216" spans="1:11">
      <c r="A216" s="40" t="s">
        <v>1116</v>
      </c>
      <c r="B216" s="40">
        <v>2023</v>
      </c>
      <c r="C216" s="44">
        <v>45001</v>
      </c>
      <c r="D216" s="40" t="s">
        <v>64</v>
      </c>
      <c r="E216" t="s">
        <v>118</v>
      </c>
      <c r="F216">
        <v>2</v>
      </c>
      <c r="G216">
        <v>3</v>
      </c>
      <c r="H216" t="s">
        <v>96</v>
      </c>
      <c r="I216" t="s">
        <v>166</v>
      </c>
      <c r="J216">
        <v>10010592279</v>
      </c>
      <c r="K216" s="10">
        <f>(C216-VLOOKUP(H216,Riders!$A$2:$E$8001,4,FALSE))/365</f>
        <v>29.213698630136985</v>
      </c>
    </row>
    <row r="217" spans="1:11">
      <c r="A217" s="40" t="s">
        <v>1116</v>
      </c>
      <c r="B217" s="40">
        <v>2023</v>
      </c>
      <c r="C217" s="44">
        <v>45001</v>
      </c>
      <c r="D217" s="40" t="s">
        <v>64</v>
      </c>
      <c r="E217" t="s">
        <v>118</v>
      </c>
      <c r="F217">
        <v>2</v>
      </c>
      <c r="G217">
        <v>4</v>
      </c>
      <c r="H217" t="s">
        <v>122</v>
      </c>
      <c r="I217" t="s">
        <v>33</v>
      </c>
      <c r="J217">
        <v>10009012391</v>
      </c>
      <c r="K217" s="10">
        <f>(C217-VLOOKUP(H217,Riders!$A$2:$E$8001,4,FALSE))/365</f>
        <v>27.432876712328767</v>
      </c>
    </row>
    <row r="218" spans="1:11">
      <c r="A218" s="40" t="s">
        <v>1116</v>
      </c>
      <c r="B218" s="40">
        <v>2023</v>
      </c>
      <c r="C218" s="44">
        <v>45001</v>
      </c>
      <c r="D218" s="40" t="s">
        <v>64</v>
      </c>
      <c r="E218" t="s">
        <v>118</v>
      </c>
      <c r="F218">
        <v>2</v>
      </c>
      <c r="G218">
        <v>5</v>
      </c>
      <c r="H218" t="s">
        <v>1120</v>
      </c>
      <c r="I218" t="s">
        <v>210</v>
      </c>
      <c r="J218">
        <v>10010608447</v>
      </c>
      <c r="K218" s="10" t="e">
        <f>(C218-VLOOKUP(H218,Riders!$A$2:$E$8001,4,FALSE))/365</f>
        <v>#N/A</v>
      </c>
    </row>
    <row r="219" spans="1:11">
      <c r="A219" s="40" t="s">
        <v>1116</v>
      </c>
      <c r="B219" s="40">
        <v>2023</v>
      </c>
      <c r="C219" s="44">
        <v>45001</v>
      </c>
      <c r="D219" s="40" t="s">
        <v>64</v>
      </c>
      <c r="E219" t="s">
        <v>118</v>
      </c>
      <c r="F219">
        <v>2</v>
      </c>
      <c r="G219">
        <v>6</v>
      </c>
      <c r="H219" t="s">
        <v>169</v>
      </c>
      <c r="I219" t="s">
        <v>80</v>
      </c>
      <c r="J219">
        <v>10007073506</v>
      </c>
      <c r="K219" s="10">
        <f>(C219-VLOOKUP(H219,Riders!$A$2:$E$8001,4,FALSE))/365</f>
        <v>32.723287671232875</v>
      </c>
    </row>
    <row r="220" spans="1:11">
      <c r="A220" s="40" t="s">
        <v>1116</v>
      </c>
      <c r="B220" s="40">
        <v>2023</v>
      </c>
      <c r="C220" s="44">
        <v>45001</v>
      </c>
      <c r="D220" s="40" t="s">
        <v>64</v>
      </c>
      <c r="E220" t="s">
        <v>119</v>
      </c>
      <c r="F220">
        <v>1</v>
      </c>
      <c r="G220">
        <v>1</v>
      </c>
      <c r="H220" t="s">
        <v>167</v>
      </c>
      <c r="I220" t="s">
        <v>30</v>
      </c>
      <c r="J220">
        <v>10021114658</v>
      </c>
      <c r="K220" s="10">
        <f>(C220-VLOOKUP(H220,Riders!$A$2:$E$8001,4,FALSE))/365</f>
        <v>23.786301369863015</v>
      </c>
    </row>
    <row r="221" spans="1:11">
      <c r="A221" s="40" t="s">
        <v>1116</v>
      </c>
      <c r="B221" s="40">
        <v>2023</v>
      </c>
      <c r="C221" s="44">
        <v>45001</v>
      </c>
      <c r="D221" s="40" t="s">
        <v>64</v>
      </c>
      <c r="E221" t="s">
        <v>119</v>
      </c>
      <c r="F221">
        <v>1</v>
      </c>
      <c r="G221">
        <v>2</v>
      </c>
      <c r="H221" t="s">
        <v>91</v>
      </c>
      <c r="I221" t="s">
        <v>50</v>
      </c>
      <c r="J221">
        <v>10009150215</v>
      </c>
      <c r="K221" s="10">
        <f>(C221-VLOOKUP(H221,Riders!$A$2:$E$8001,4,FALSE))/365</f>
        <v>27.32054794520548</v>
      </c>
    </row>
    <row r="222" spans="1:11">
      <c r="A222" s="40" t="s">
        <v>1116</v>
      </c>
      <c r="B222" s="40">
        <v>2023</v>
      </c>
      <c r="C222" s="44">
        <v>45001</v>
      </c>
      <c r="D222" s="40" t="s">
        <v>64</v>
      </c>
      <c r="E222" t="s">
        <v>119</v>
      </c>
      <c r="F222">
        <v>1</v>
      </c>
      <c r="G222">
        <v>3</v>
      </c>
      <c r="H222" t="s">
        <v>467</v>
      </c>
      <c r="I222" t="s">
        <v>30</v>
      </c>
      <c r="J222">
        <v>10122775712</v>
      </c>
      <c r="K222" s="10">
        <f>(C222-VLOOKUP(H222,Riders!$A$2:$E$8001,4,FALSE))/365</f>
        <v>23.652054794520549</v>
      </c>
    </row>
    <row r="223" spans="1:11">
      <c r="A223" s="40" t="s">
        <v>1116</v>
      </c>
      <c r="B223" s="40">
        <v>2023</v>
      </c>
      <c r="C223" s="44">
        <v>45001</v>
      </c>
      <c r="D223" s="40" t="s">
        <v>64</v>
      </c>
      <c r="E223" t="s">
        <v>119</v>
      </c>
      <c r="F223">
        <v>1</v>
      </c>
      <c r="G223">
        <v>4</v>
      </c>
      <c r="H223" t="s">
        <v>96</v>
      </c>
      <c r="I223" t="s">
        <v>166</v>
      </c>
      <c r="J223">
        <v>10010592279</v>
      </c>
      <c r="K223" s="10">
        <f>(C223-VLOOKUP(H223,Riders!$A$2:$E$8001,4,FALSE))/365</f>
        <v>29.213698630136985</v>
      </c>
    </row>
    <row r="224" spans="1:11">
      <c r="A224" s="40" t="s">
        <v>1116</v>
      </c>
      <c r="B224" s="40">
        <v>2023</v>
      </c>
      <c r="C224" s="44">
        <v>45001</v>
      </c>
      <c r="D224" s="40" t="s">
        <v>64</v>
      </c>
      <c r="E224" t="s">
        <v>119</v>
      </c>
      <c r="F224">
        <v>1</v>
      </c>
      <c r="G224">
        <v>5</v>
      </c>
      <c r="H224" t="s">
        <v>106</v>
      </c>
      <c r="I224" t="s">
        <v>107</v>
      </c>
      <c r="J224">
        <v>10117936018</v>
      </c>
      <c r="K224" s="10">
        <f>(C224-VLOOKUP(H224,Riders!$A$2:$E$8001,4,FALSE))/365</f>
        <v>29.424657534246574</v>
      </c>
    </row>
    <row r="225" spans="1:11">
      <c r="A225" s="40" t="s">
        <v>1116</v>
      </c>
      <c r="B225" s="40">
        <v>2023</v>
      </c>
      <c r="C225" s="44">
        <v>45001</v>
      </c>
      <c r="D225" s="40" t="s">
        <v>64</v>
      </c>
      <c r="E225" t="s">
        <v>119</v>
      </c>
      <c r="F225">
        <v>1</v>
      </c>
      <c r="G225">
        <v>6</v>
      </c>
      <c r="H225" t="s">
        <v>97</v>
      </c>
      <c r="I225" t="s">
        <v>26</v>
      </c>
      <c r="J225">
        <v>10010678569</v>
      </c>
      <c r="K225" s="10">
        <f>(C225-VLOOKUP(H225,Riders!$A$2:$E$8001,4,FALSE))/365</f>
        <v>25.926027397260274</v>
      </c>
    </row>
    <row r="226" spans="1:11">
      <c r="A226" s="40" t="s">
        <v>1116</v>
      </c>
      <c r="B226" s="40">
        <v>2023</v>
      </c>
      <c r="C226" s="44">
        <v>45001</v>
      </c>
      <c r="D226" s="40" t="s">
        <v>64</v>
      </c>
      <c r="E226" t="s">
        <v>119</v>
      </c>
      <c r="F226">
        <v>2</v>
      </c>
      <c r="G226">
        <v>1</v>
      </c>
      <c r="H226" t="s">
        <v>98</v>
      </c>
      <c r="I226" t="s">
        <v>42</v>
      </c>
      <c r="J226">
        <v>10010830840</v>
      </c>
      <c r="K226" s="10">
        <f>(C226-VLOOKUP(H226,Riders!$A$2:$E$8001,4,FALSE))/365</f>
        <v>24.397260273972602</v>
      </c>
    </row>
    <row r="227" spans="1:11">
      <c r="A227" s="40" t="s">
        <v>1116</v>
      </c>
      <c r="B227" s="40">
        <v>2023</v>
      </c>
      <c r="C227" s="44">
        <v>45001</v>
      </c>
      <c r="D227" s="40" t="s">
        <v>64</v>
      </c>
      <c r="E227" t="s">
        <v>119</v>
      </c>
      <c r="F227">
        <v>2</v>
      </c>
      <c r="G227">
        <v>2</v>
      </c>
      <c r="H227" t="s">
        <v>110</v>
      </c>
      <c r="I227" t="s">
        <v>111</v>
      </c>
      <c r="J227">
        <v>10009967641</v>
      </c>
      <c r="K227" s="10">
        <f>(C227-VLOOKUP(H227,Riders!$A$2:$E$8001,4,FALSE))/365</f>
        <v>25.912328767123288</v>
      </c>
    </row>
    <row r="228" spans="1:11">
      <c r="A228" s="40" t="s">
        <v>1116</v>
      </c>
      <c r="B228" s="40">
        <v>2023</v>
      </c>
      <c r="C228" s="44">
        <v>45001</v>
      </c>
      <c r="D228" s="40" t="s">
        <v>64</v>
      </c>
      <c r="E228" t="s">
        <v>119</v>
      </c>
      <c r="F228">
        <v>2</v>
      </c>
      <c r="G228">
        <v>3</v>
      </c>
      <c r="H228" t="s">
        <v>1120</v>
      </c>
      <c r="I228" t="s">
        <v>210</v>
      </c>
      <c r="J228">
        <v>10010608447</v>
      </c>
      <c r="K228" s="10" t="e">
        <f>(C228-VLOOKUP(H228,Riders!$A$2:$E$8001,4,FALSE))/365</f>
        <v>#N/A</v>
      </c>
    </row>
    <row r="229" spans="1:11">
      <c r="A229" s="40" t="s">
        <v>1116</v>
      </c>
      <c r="B229" s="40">
        <v>2023</v>
      </c>
      <c r="C229" s="44">
        <v>45001</v>
      </c>
      <c r="D229" s="40" t="s">
        <v>64</v>
      </c>
      <c r="E229" t="s">
        <v>119</v>
      </c>
      <c r="F229">
        <v>2</v>
      </c>
      <c r="G229">
        <v>4</v>
      </c>
      <c r="H229" t="s">
        <v>105</v>
      </c>
      <c r="I229" t="s">
        <v>166</v>
      </c>
      <c r="J229">
        <v>10020900955</v>
      </c>
      <c r="K229" s="10">
        <f>(C229-VLOOKUP(H229,Riders!$A$2:$E$8001,4,FALSE))/365</f>
        <v>30.263013698630136</v>
      </c>
    </row>
    <row r="230" spans="1:11">
      <c r="A230" s="40" t="s">
        <v>1116</v>
      </c>
      <c r="B230" s="40">
        <v>2023</v>
      </c>
      <c r="C230" s="44">
        <v>45001</v>
      </c>
      <c r="D230" s="40" t="s">
        <v>64</v>
      </c>
      <c r="E230" t="s">
        <v>119</v>
      </c>
      <c r="F230">
        <v>2</v>
      </c>
      <c r="G230">
        <v>5</v>
      </c>
      <c r="H230" t="s">
        <v>122</v>
      </c>
      <c r="I230" t="s">
        <v>33</v>
      </c>
      <c r="J230">
        <v>10009012391</v>
      </c>
      <c r="K230" s="10">
        <f>(C230-VLOOKUP(H230,Riders!$A$2:$E$8001,4,FALSE))/365</f>
        <v>27.432876712328767</v>
      </c>
    </row>
    <row r="231" spans="1:11">
      <c r="A231" s="40" t="s">
        <v>1116</v>
      </c>
      <c r="B231" s="40">
        <v>2023</v>
      </c>
      <c r="C231" s="44">
        <v>45001</v>
      </c>
      <c r="D231" s="40" t="s">
        <v>64</v>
      </c>
      <c r="E231" t="s">
        <v>119</v>
      </c>
      <c r="F231">
        <v>2</v>
      </c>
      <c r="G231">
        <v>6</v>
      </c>
      <c r="H231" t="s">
        <v>169</v>
      </c>
      <c r="I231" t="s">
        <v>80</v>
      </c>
      <c r="J231">
        <v>10007073506</v>
      </c>
      <c r="K231" s="10">
        <f>(C231-VLOOKUP(H231,Riders!$A$2:$E$8001,4,FALSE))/365</f>
        <v>32.723287671232875</v>
      </c>
    </row>
    <row r="232" spans="1:11">
      <c r="A232" s="42" t="s">
        <v>1061</v>
      </c>
      <c r="B232" s="42">
        <v>2023</v>
      </c>
      <c r="C232" s="75">
        <v>44982</v>
      </c>
      <c r="D232" s="42" t="s">
        <v>64</v>
      </c>
      <c r="E232" t="s">
        <v>89</v>
      </c>
      <c r="F232">
        <v>1</v>
      </c>
      <c r="G232">
        <v>1</v>
      </c>
      <c r="H232" t="s">
        <v>90</v>
      </c>
      <c r="I232" t="s">
        <v>22</v>
      </c>
      <c r="K232" s="10">
        <f>(C232-VLOOKUP(H232,Riders!$A$2:$E$8001,4,FALSE))/365</f>
        <v>25.969863013698632</v>
      </c>
    </row>
    <row r="233" spans="1:11">
      <c r="A233" s="42" t="s">
        <v>1061</v>
      </c>
      <c r="B233" s="42">
        <v>2023</v>
      </c>
      <c r="C233" s="75">
        <v>44982</v>
      </c>
      <c r="D233" s="42" t="s">
        <v>64</v>
      </c>
      <c r="E233" t="s">
        <v>89</v>
      </c>
      <c r="F233">
        <v>1</v>
      </c>
      <c r="G233">
        <v>2</v>
      </c>
      <c r="H233" t="s">
        <v>97</v>
      </c>
      <c r="I233" t="s">
        <v>26</v>
      </c>
      <c r="K233" s="10">
        <f>(C233-VLOOKUP(H233,Riders!$A$2:$E$8001,4,FALSE))/365</f>
        <v>25.873972602739727</v>
      </c>
    </row>
    <row r="234" spans="1:11">
      <c r="A234" s="42" t="s">
        <v>1061</v>
      </c>
      <c r="B234" s="42">
        <v>2023</v>
      </c>
      <c r="C234" s="75">
        <v>44982</v>
      </c>
      <c r="D234" s="42" t="s">
        <v>64</v>
      </c>
      <c r="E234" t="s">
        <v>89</v>
      </c>
      <c r="F234">
        <v>1</v>
      </c>
      <c r="G234">
        <v>3</v>
      </c>
      <c r="H234" t="s">
        <v>822</v>
      </c>
      <c r="I234" t="s">
        <v>205</v>
      </c>
      <c r="K234" s="10">
        <f>(C234-VLOOKUP(H234,Riders!$A$2:$E$8001,4,FALSE))/365</f>
        <v>20.780821917808218</v>
      </c>
    </row>
    <row r="235" spans="1:11">
      <c r="A235" s="42" t="s">
        <v>1061</v>
      </c>
      <c r="B235" s="42">
        <v>2023</v>
      </c>
      <c r="C235" s="75">
        <v>44982</v>
      </c>
      <c r="D235" s="42" t="s">
        <v>64</v>
      </c>
      <c r="E235" t="s">
        <v>89</v>
      </c>
      <c r="F235">
        <v>1</v>
      </c>
      <c r="G235">
        <v>4</v>
      </c>
      <c r="H235" t="s">
        <v>130</v>
      </c>
      <c r="I235" t="s">
        <v>111</v>
      </c>
      <c r="K235" s="10">
        <f>(C235-VLOOKUP(H235,Riders!$A$2:$E$8001,4,FALSE))/365</f>
        <v>23.638356164383563</v>
      </c>
    </row>
    <row r="236" spans="1:11">
      <c r="A236" s="42" t="s">
        <v>1061</v>
      </c>
      <c r="B236" s="42">
        <v>2023</v>
      </c>
      <c r="C236" s="75">
        <v>44982</v>
      </c>
      <c r="D236" s="42" t="s">
        <v>64</v>
      </c>
      <c r="E236" t="s">
        <v>89</v>
      </c>
      <c r="F236">
        <v>1</v>
      </c>
      <c r="G236" t="s">
        <v>534</v>
      </c>
      <c r="H236" t="s">
        <v>167</v>
      </c>
      <c r="I236" t="s">
        <v>30</v>
      </c>
      <c r="K236" s="10">
        <f>(C236-VLOOKUP(H236,Riders!$A$2:$E$8001,4,FALSE))/365</f>
        <v>23.734246575342464</v>
      </c>
    </row>
    <row r="237" spans="1:11">
      <c r="A237" s="42" t="s">
        <v>1061</v>
      </c>
      <c r="B237" s="42">
        <v>2023</v>
      </c>
      <c r="C237" s="75">
        <v>44982</v>
      </c>
      <c r="D237" s="42" t="s">
        <v>64</v>
      </c>
      <c r="E237" t="s">
        <v>89</v>
      </c>
      <c r="F237">
        <v>1</v>
      </c>
      <c r="G237" t="s">
        <v>534</v>
      </c>
      <c r="H237" t="s">
        <v>194</v>
      </c>
      <c r="I237" t="s">
        <v>50</v>
      </c>
      <c r="K237" s="10">
        <f>(C237-VLOOKUP(H237,Riders!$A$2:$E$8001,4,FALSE))/365</f>
        <v>35.164383561643838</v>
      </c>
    </row>
    <row r="238" spans="1:11">
      <c r="A238" s="42" t="s">
        <v>1061</v>
      </c>
      <c r="B238" s="42">
        <v>2023</v>
      </c>
      <c r="C238" s="75">
        <v>44982</v>
      </c>
      <c r="D238" s="42" t="s">
        <v>64</v>
      </c>
      <c r="E238" t="s">
        <v>89</v>
      </c>
      <c r="F238">
        <v>2</v>
      </c>
      <c r="G238">
        <v>1</v>
      </c>
      <c r="H238" t="s">
        <v>105</v>
      </c>
      <c r="I238" t="s">
        <v>166</v>
      </c>
      <c r="K238" s="10">
        <f>(C238-VLOOKUP(H238,Riders!$A$2:$E$8001,4,FALSE))/365</f>
        <v>30.210958904109589</v>
      </c>
    </row>
    <row r="239" spans="1:11">
      <c r="A239" s="42" t="s">
        <v>1061</v>
      </c>
      <c r="B239" s="42">
        <v>2023</v>
      </c>
      <c r="C239" s="75">
        <v>44982</v>
      </c>
      <c r="D239" s="42" t="s">
        <v>64</v>
      </c>
      <c r="E239" t="s">
        <v>89</v>
      </c>
      <c r="F239">
        <v>2</v>
      </c>
      <c r="G239">
        <v>2</v>
      </c>
      <c r="H239" t="s">
        <v>468</v>
      </c>
      <c r="I239" t="s">
        <v>26</v>
      </c>
      <c r="K239" s="10">
        <f>(C239-VLOOKUP(H239,Riders!$A$2:$E$8001,4,FALSE))/365</f>
        <v>24.090410958904108</v>
      </c>
    </row>
    <row r="240" spans="1:11">
      <c r="A240" s="42" t="s">
        <v>1061</v>
      </c>
      <c r="B240" s="42">
        <v>2023</v>
      </c>
      <c r="C240" s="75">
        <v>44982</v>
      </c>
      <c r="D240" s="42" t="s">
        <v>64</v>
      </c>
      <c r="E240" t="s">
        <v>89</v>
      </c>
      <c r="F240">
        <v>2</v>
      </c>
      <c r="G240">
        <v>3</v>
      </c>
      <c r="H240" t="s">
        <v>99</v>
      </c>
      <c r="I240" t="s">
        <v>100</v>
      </c>
      <c r="K240" s="10">
        <f>(C240-VLOOKUP(H240,Riders!$A$2:$E$8001,4,FALSE))/365</f>
        <v>23.876712328767123</v>
      </c>
    </row>
    <row r="241" spans="1:11">
      <c r="A241" s="42" t="s">
        <v>1061</v>
      </c>
      <c r="B241" s="42">
        <v>2023</v>
      </c>
      <c r="C241" s="75">
        <v>44982</v>
      </c>
      <c r="D241" s="42" t="s">
        <v>64</v>
      </c>
      <c r="E241" t="s">
        <v>89</v>
      </c>
      <c r="F241">
        <v>2</v>
      </c>
      <c r="G241">
        <v>4</v>
      </c>
      <c r="H241" t="s">
        <v>106</v>
      </c>
      <c r="I241" t="s">
        <v>107</v>
      </c>
      <c r="K241" s="10">
        <f>(C241-VLOOKUP(H241,Riders!$A$2:$E$8001,4,FALSE))/365</f>
        <v>29.372602739726027</v>
      </c>
    </row>
    <row r="242" spans="1:11">
      <c r="A242" s="42" t="s">
        <v>1061</v>
      </c>
      <c r="B242" s="42">
        <v>2023</v>
      </c>
      <c r="C242" s="75">
        <v>44982</v>
      </c>
      <c r="D242" s="42" t="s">
        <v>64</v>
      </c>
      <c r="E242" t="s">
        <v>89</v>
      </c>
      <c r="F242">
        <v>2</v>
      </c>
      <c r="G242">
        <v>5</v>
      </c>
      <c r="H242" t="s">
        <v>57</v>
      </c>
      <c r="I242" t="s">
        <v>35</v>
      </c>
      <c r="K242" s="10">
        <f>(C242-VLOOKUP(H242,Riders!$A$2:$E$8001,4,FALSE))/365</f>
        <v>29.290410958904111</v>
      </c>
    </row>
    <row r="243" spans="1:11">
      <c r="A243" s="42" t="s">
        <v>1061</v>
      </c>
      <c r="B243" s="42">
        <v>2023</v>
      </c>
      <c r="C243" s="75">
        <v>44982</v>
      </c>
      <c r="D243" s="42" t="s">
        <v>64</v>
      </c>
      <c r="E243" t="s">
        <v>89</v>
      </c>
      <c r="F243">
        <v>2</v>
      </c>
      <c r="G243" t="s">
        <v>604</v>
      </c>
      <c r="H243" t="s">
        <v>676</v>
      </c>
      <c r="I243" t="s">
        <v>24</v>
      </c>
      <c r="K243" s="10">
        <f>(C243-VLOOKUP(H243,Riders!$A$2:$E$8001,4,FALSE))/365</f>
        <v>25.695890410958903</v>
      </c>
    </row>
    <row r="244" spans="1:11">
      <c r="A244" s="42" t="s">
        <v>1061</v>
      </c>
      <c r="B244" s="42">
        <v>2023</v>
      </c>
      <c r="C244" s="75">
        <v>44982</v>
      </c>
      <c r="D244" s="42" t="s">
        <v>64</v>
      </c>
      <c r="E244" t="s">
        <v>89</v>
      </c>
      <c r="F244">
        <v>3</v>
      </c>
      <c r="G244">
        <v>1</v>
      </c>
      <c r="H244" t="s">
        <v>29</v>
      </c>
      <c r="I244" t="s">
        <v>30</v>
      </c>
      <c r="K244" s="10">
        <f>(C244-VLOOKUP(H244,Riders!$A$2:$E$8001,4,FALSE))/365</f>
        <v>27.008219178082193</v>
      </c>
    </row>
    <row r="245" spans="1:11">
      <c r="A245" s="42" t="s">
        <v>1061</v>
      </c>
      <c r="B245" s="42">
        <v>2023</v>
      </c>
      <c r="C245" s="75">
        <v>44982</v>
      </c>
      <c r="D245" s="42" t="s">
        <v>64</v>
      </c>
      <c r="E245" t="s">
        <v>89</v>
      </c>
      <c r="F245">
        <v>3</v>
      </c>
      <c r="G245">
        <v>2</v>
      </c>
      <c r="H245" t="s">
        <v>43</v>
      </c>
      <c r="I245" t="s">
        <v>44</v>
      </c>
      <c r="K245" s="10">
        <f>(C245-VLOOKUP(H245,Riders!$A$2:$E$8001,4,FALSE))/365</f>
        <v>27.027397260273972</v>
      </c>
    </row>
    <row r="246" spans="1:11">
      <c r="A246" s="42" t="s">
        <v>1061</v>
      </c>
      <c r="B246" s="42">
        <v>2023</v>
      </c>
      <c r="C246" s="75">
        <v>44982</v>
      </c>
      <c r="D246" s="42" t="s">
        <v>64</v>
      </c>
      <c r="E246" t="s">
        <v>89</v>
      </c>
      <c r="F246">
        <v>3</v>
      </c>
      <c r="G246">
        <v>3</v>
      </c>
      <c r="H246" t="s">
        <v>182</v>
      </c>
      <c r="I246" t="s">
        <v>476</v>
      </c>
      <c r="K246" s="10">
        <f>(C246-VLOOKUP(H246,Riders!$A$2:$E$8001,4,FALSE))/365</f>
        <v>22.4986301369863</v>
      </c>
    </row>
    <row r="247" spans="1:11">
      <c r="A247" s="42" t="s">
        <v>1061</v>
      </c>
      <c r="B247" s="42">
        <v>2023</v>
      </c>
      <c r="C247" s="75">
        <v>44982</v>
      </c>
      <c r="D247" s="42" t="s">
        <v>64</v>
      </c>
      <c r="E247" t="s">
        <v>89</v>
      </c>
      <c r="F247">
        <v>3</v>
      </c>
      <c r="G247">
        <v>4</v>
      </c>
      <c r="H247" t="s">
        <v>109</v>
      </c>
      <c r="I247" t="s">
        <v>59</v>
      </c>
      <c r="K247" s="10">
        <f>(C247-VLOOKUP(H247,Riders!$A$2:$E$8001,4,FALSE))/365</f>
        <v>21.978082191780821</v>
      </c>
    </row>
    <row r="248" spans="1:11">
      <c r="A248" s="42" t="s">
        <v>1061</v>
      </c>
      <c r="B248" s="42">
        <v>2023</v>
      </c>
      <c r="C248" s="75">
        <v>44982</v>
      </c>
      <c r="D248" s="42" t="s">
        <v>64</v>
      </c>
      <c r="E248" t="s">
        <v>89</v>
      </c>
      <c r="F248">
        <v>3</v>
      </c>
      <c r="G248">
        <v>5</v>
      </c>
      <c r="H248" t="s">
        <v>98</v>
      </c>
      <c r="I248" t="s">
        <v>42</v>
      </c>
      <c r="K248" s="10">
        <f>(C248-VLOOKUP(H248,Riders!$A$2:$E$8001,4,FALSE))/365</f>
        <v>24.345205479452055</v>
      </c>
    </row>
    <row r="249" spans="1:11">
      <c r="A249" s="42" t="s">
        <v>1061</v>
      </c>
      <c r="B249" s="42">
        <v>2023</v>
      </c>
      <c r="C249" s="75">
        <v>44982</v>
      </c>
      <c r="D249" s="42" t="s">
        <v>64</v>
      </c>
      <c r="E249" t="s">
        <v>89</v>
      </c>
      <c r="F249">
        <v>3</v>
      </c>
      <c r="G249">
        <v>6</v>
      </c>
      <c r="H249" t="s">
        <v>551</v>
      </c>
      <c r="I249" t="s">
        <v>24</v>
      </c>
      <c r="K249" s="10">
        <f>(C249-VLOOKUP(H249,Riders!$A$2:$E$8001,4,FALSE))/365</f>
        <v>20.150684931506849</v>
      </c>
    </row>
    <row r="250" spans="1:11">
      <c r="A250" s="42" t="s">
        <v>1061</v>
      </c>
      <c r="B250" s="42">
        <v>2023</v>
      </c>
      <c r="C250" s="75">
        <v>44982</v>
      </c>
      <c r="D250" s="42" t="s">
        <v>64</v>
      </c>
      <c r="E250" t="s">
        <v>89</v>
      </c>
      <c r="F250">
        <v>4</v>
      </c>
      <c r="G250">
        <v>1</v>
      </c>
      <c r="H250" t="s">
        <v>21</v>
      </c>
      <c r="I250" t="s">
        <v>22</v>
      </c>
      <c r="K250" s="10">
        <f>(C250-VLOOKUP(H250,Riders!$A$2:$E$8001,4,FALSE))/365</f>
        <v>29.967123287671232</v>
      </c>
    </row>
    <row r="251" spans="1:11">
      <c r="A251" s="42" t="s">
        <v>1061</v>
      </c>
      <c r="B251" s="42">
        <v>2023</v>
      </c>
      <c r="C251" s="75">
        <v>44982</v>
      </c>
      <c r="D251" s="42" t="s">
        <v>64</v>
      </c>
      <c r="E251" t="s">
        <v>89</v>
      </c>
      <c r="F251">
        <v>4</v>
      </c>
      <c r="G251">
        <v>2</v>
      </c>
      <c r="H251" t="s">
        <v>256</v>
      </c>
      <c r="I251" t="s">
        <v>254</v>
      </c>
      <c r="K251" s="10">
        <f>(C251-VLOOKUP(H251,Riders!$A$2:$E$8001,4,FALSE))/365</f>
        <v>25.454794520547946</v>
      </c>
    </row>
    <row r="252" spans="1:11">
      <c r="A252" s="42" t="s">
        <v>1061</v>
      </c>
      <c r="B252" s="42">
        <v>2023</v>
      </c>
      <c r="C252" s="75">
        <v>44982</v>
      </c>
      <c r="D252" s="42" t="s">
        <v>64</v>
      </c>
      <c r="E252" t="s">
        <v>89</v>
      </c>
      <c r="F252">
        <v>4</v>
      </c>
      <c r="G252">
        <v>3</v>
      </c>
      <c r="H252" t="s">
        <v>469</v>
      </c>
      <c r="I252" t="s">
        <v>40</v>
      </c>
      <c r="K252" s="10">
        <f>(C252-VLOOKUP(H252,Riders!$A$2:$E$8001,4,FALSE))/365</f>
        <v>24.367123287671234</v>
      </c>
    </row>
    <row r="253" spans="1:11">
      <c r="A253" s="42" t="s">
        <v>1061</v>
      </c>
      <c r="B253" s="42">
        <v>2023</v>
      </c>
      <c r="C253" s="75">
        <v>44982</v>
      </c>
      <c r="D253" s="42" t="s">
        <v>64</v>
      </c>
      <c r="E253" t="s">
        <v>89</v>
      </c>
      <c r="F253">
        <v>4</v>
      </c>
      <c r="G253">
        <v>4</v>
      </c>
      <c r="H253" t="s">
        <v>74</v>
      </c>
      <c r="I253" t="s">
        <v>1066</v>
      </c>
      <c r="K253" s="10">
        <f>(C253-VLOOKUP(H253,Riders!$A$2:$E$8001,4,FALSE))/365</f>
        <v>21.989041095890411</v>
      </c>
    </row>
    <row r="254" spans="1:11">
      <c r="A254" s="42" t="s">
        <v>1061</v>
      </c>
      <c r="B254" s="42">
        <v>2023</v>
      </c>
      <c r="C254" s="75">
        <v>44982</v>
      </c>
      <c r="D254" s="42" t="s">
        <v>64</v>
      </c>
      <c r="E254" t="s">
        <v>89</v>
      </c>
      <c r="F254">
        <v>4</v>
      </c>
      <c r="G254">
        <v>5</v>
      </c>
      <c r="H254" t="s">
        <v>161</v>
      </c>
      <c r="I254" t="s">
        <v>162</v>
      </c>
      <c r="K254" s="10">
        <f>(C254-VLOOKUP(H254,Riders!$A$2:$E$8001,4,FALSE))/365</f>
        <v>22.75068493150685</v>
      </c>
    </row>
    <row r="255" spans="1:11">
      <c r="A255" s="42" t="s">
        <v>1061</v>
      </c>
      <c r="B255" s="42">
        <v>2023</v>
      </c>
      <c r="C255" s="75">
        <v>44982</v>
      </c>
      <c r="D255" s="42" t="s">
        <v>64</v>
      </c>
      <c r="E255" t="s">
        <v>89</v>
      </c>
      <c r="F255">
        <v>4</v>
      </c>
      <c r="G255">
        <v>6</v>
      </c>
      <c r="H255" t="s">
        <v>31</v>
      </c>
      <c r="I255" t="s">
        <v>1067</v>
      </c>
      <c r="K255" s="10">
        <f>(C255-VLOOKUP(H255,Riders!$A$2:$E$8001,4,FALSE))/365</f>
        <v>21.293150684931508</v>
      </c>
    </row>
    <row r="256" spans="1:11">
      <c r="A256" s="42" t="s">
        <v>1061</v>
      </c>
      <c r="B256" s="42">
        <v>2023</v>
      </c>
      <c r="C256" s="75">
        <v>44982</v>
      </c>
      <c r="D256" s="42" t="s">
        <v>64</v>
      </c>
      <c r="E256" t="s">
        <v>89</v>
      </c>
      <c r="F256">
        <v>4</v>
      </c>
      <c r="G256">
        <v>7</v>
      </c>
      <c r="H256" t="s">
        <v>110</v>
      </c>
      <c r="I256" t="s">
        <v>111</v>
      </c>
      <c r="K256" s="10">
        <f>(C256-VLOOKUP(H256,Riders!$A$2:$E$8001,4,FALSE))/365</f>
        <v>25.860273972602741</v>
      </c>
    </row>
    <row r="257" spans="1:11">
      <c r="A257" s="42" t="s">
        <v>1061</v>
      </c>
      <c r="B257" s="42">
        <v>2023</v>
      </c>
      <c r="C257" s="75">
        <v>44982</v>
      </c>
      <c r="D257" s="42" t="s">
        <v>64</v>
      </c>
      <c r="E257" t="s">
        <v>89</v>
      </c>
      <c r="F257">
        <v>5</v>
      </c>
      <c r="G257">
        <v>1</v>
      </c>
      <c r="H257" t="s">
        <v>96</v>
      </c>
      <c r="I257" t="s">
        <v>166</v>
      </c>
      <c r="K257" s="10">
        <f>(C257-VLOOKUP(H257,Riders!$A$2:$E$8001,4,FALSE))/365</f>
        <v>29.161643835616438</v>
      </c>
    </row>
    <row r="258" spans="1:11">
      <c r="A258" s="42" t="s">
        <v>1061</v>
      </c>
      <c r="B258" s="42">
        <v>2023</v>
      </c>
      <c r="C258" s="75">
        <v>44982</v>
      </c>
      <c r="D258" s="42" t="s">
        <v>64</v>
      </c>
      <c r="E258" t="s">
        <v>89</v>
      </c>
      <c r="F258">
        <v>5</v>
      </c>
      <c r="G258">
        <v>2</v>
      </c>
      <c r="H258" t="s">
        <v>48</v>
      </c>
      <c r="I258" t="s">
        <v>42</v>
      </c>
      <c r="K258" s="10">
        <f>(C258-VLOOKUP(H258,Riders!$A$2:$E$8001,4,FALSE))/365</f>
        <v>28.621917808219177</v>
      </c>
    </row>
    <row r="259" spans="1:11">
      <c r="A259" s="42" t="s">
        <v>1061</v>
      </c>
      <c r="B259" s="42">
        <v>2023</v>
      </c>
      <c r="C259" s="75">
        <v>44982</v>
      </c>
      <c r="D259" s="42" t="s">
        <v>64</v>
      </c>
      <c r="E259" t="s">
        <v>89</v>
      </c>
      <c r="F259">
        <v>5</v>
      </c>
      <c r="G259">
        <v>3</v>
      </c>
      <c r="H259" t="s">
        <v>1068</v>
      </c>
      <c r="I259" t="s">
        <v>254</v>
      </c>
      <c r="K259" s="10">
        <f>(C259-VLOOKUP(H259,Riders!$A$2:$E$8001,4,FALSE))/365</f>
        <v>21.038356164383561</v>
      </c>
    </row>
    <row r="260" spans="1:11">
      <c r="A260" s="42" t="s">
        <v>1061</v>
      </c>
      <c r="B260" s="42">
        <v>2023</v>
      </c>
      <c r="C260" s="75">
        <v>44982</v>
      </c>
      <c r="D260" s="42" t="s">
        <v>64</v>
      </c>
      <c r="E260" t="s">
        <v>89</v>
      </c>
      <c r="F260">
        <v>5</v>
      </c>
      <c r="G260">
        <v>4</v>
      </c>
      <c r="H260" t="s">
        <v>141</v>
      </c>
      <c r="I260" t="s">
        <v>93</v>
      </c>
      <c r="K260" s="10">
        <f>(C260-VLOOKUP(H260,Riders!$A$2:$E$8001,4,FALSE))/365</f>
        <v>27.901369863013699</v>
      </c>
    </row>
    <row r="261" spans="1:11">
      <c r="A261" s="42" t="s">
        <v>1061</v>
      </c>
      <c r="B261" s="42">
        <v>2023</v>
      </c>
      <c r="C261" s="75">
        <v>44982</v>
      </c>
      <c r="D261" s="42" t="s">
        <v>64</v>
      </c>
      <c r="E261" t="s">
        <v>89</v>
      </c>
      <c r="F261">
        <v>5</v>
      </c>
      <c r="G261">
        <v>5</v>
      </c>
      <c r="H261" t="s">
        <v>45</v>
      </c>
      <c r="I261" t="s">
        <v>1067</v>
      </c>
      <c r="K261" s="10">
        <f>(C261-VLOOKUP(H261,Riders!$A$2:$E$8001,4,FALSE))/365</f>
        <v>26.243835616438357</v>
      </c>
    </row>
    <row r="262" spans="1:11">
      <c r="A262" s="42" t="s">
        <v>1061</v>
      </c>
      <c r="B262" s="42">
        <v>2023</v>
      </c>
      <c r="C262" s="75">
        <v>44982</v>
      </c>
      <c r="D262" s="42" t="s">
        <v>64</v>
      </c>
      <c r="E262" t="s">
        <v>89</v>
      </c>
      <c r="F262">
        <v>5</v>
      </c>
      <c r="G262">
        <v>6</v>
      </c>
      <c r="H262" t="s">
        <v>1069</v>
      </c>
      <c r="I262" t="s">
        <v>40</v>
      </c>
      <c r="K262" s="10">
        <f>(C262-VLOOKUP(H262,Riders!$A$2:$E$8001,4,FALSE))/365</f>
        <v>22.509589041095889</v>
      </c>
    </row>
    <row r="263" spans="1:11">
      <c r="A263" s="42" t="s">
        <v>1061</v>
      </c>
      <c r="B263" s="42">
        <v>2023</v>
      </c>
      <c r="C263" s="75">
        <v>44982</v>
      </c>
      <c r="D263" s="42" t="s">
        <v>64</v>
      </c>
      <c r="E263" t="s">
        <v>89</v>
      </c>
      <c r="F263">
        <v>5</v>
      </c>
      <c r="G263">
        <v>7</v>
      </c>
      <c r="H263" t="s">
        <v>146</v>
      </c>
      <c r="I263" t="s">
        <v>54</v>
      </c>
      <c r="K263" s="10">
        <f>(C263-VLOOKUP(H263,Riders!$A$2:$E$8001,4,FALSE))/365</f>
        <v>28.706849315068492</v>
      </c>
    </row>
    <row r="264" spans="1:11">
      <c r="A264" s="42" t="s">
        <v>1061</v>
      </c>
      <c r="B264" s="42">
        <v>2023</v>
      </c>
      <c r="C264" s="75">
        <v>44982</v>
      </c>
      <c r="D264" s="42" t="s">
        <v>64</v>
      </c>
      <c r="E264" t="s">
        <v>89</v>
      </c>
      <c r="F264">
        <v>6</v>
      </c>
      <c r="G264">
        <v>1</v>
      </c>
      <c r="H264" t="s">
        <v>134</v>
      </c>
      <c r="I264" t="s">
        <v>33</v>
      </c>
      <c r="K264" s="10">
        <f>(C264-VLOOKUP(H264,Riders!$A$2:$E$8001,4,FALSE))/365</f>
        <v>26.493150684931507</v>
      </c>
    </row>
    <row r="265" spans="1:11">
      <c r="A265" s="42" t="s">
        <v>1061</v>
      </c>
      <c r="B265" s="42">
        <v>2023</v>
      </c>
      <c r="C265" s="75">
        <v>44982</v>
      </c>
      <c r="D265" s="42" t="s">
        <v>64</v>
      </c>
      <c r="E265" t="s">
        <v>89</v>
      </c>
      <c r="F265">
        <v>6</v>
      </c>
      <c r="G265">
        <v>2</v>
      </c>
      <c r="H265" t="s">
        <v>788</v>
      </c>
      <c r="I265" t="s">
        <v>205</v>
      </c>
      <c r="K265" s="10">
        <f>(C265-VLOOKUP(H265,Riders!$A$2:$E$8001,4,FALSE))/365</f>
        <v>22.18904109589041</v>
      </c>
    </row>
    <row r="266" spans="1:11">
      <c r="A266" s="42" t="s">
        <v>1061</v>
      </c>
      <c r="B266" s="42">
        <v>2023</v>
      </c>
      <c r="C266" s="75">
        <v>44982</v>
      </c>
      <c r="D266" s="42" t="s">
        <v>64</v>
      </c>
      <c r="E266" t="s">
        <v>89</v>
      </c>
      <c r="F266">
        <v>6</v>
      </c>
      <c r="G266">
        <v>3</v>
      </c>
      <c r="H266" t="s">
        <v>165</v>
      </c>
      <c r="I266" t="s">
        <v>44</v>
      </c>
      <c r="K266" s="10">
        <f>(C266-VLOOKUP(H266,Riders!$A$2:$E$8001,4,FALSE))/365</f>
        <v>33.153424657534245</v>
      </c>
    </row>
    <row r="267" spans="1:11">
      <c r="A267" s="42" t="s">
        <v>1061</v>
      </c>
      <c r="B267" s="42">
        <v>2023</v>
      </c>
      <c r="C267" s="75">
        <v>44982</v>
      </c>
      <c r="D267" s="42" t="s">
        <v>64</v>
      </c>
      <c r="E267" t="s">
        <v>89</v>
      </c>
      <c r="F267">
        <v>6</v>
      </c>
      <c r="G267">
        <v>4</v>
      </c>
      <c r="H267" t="s">
        <v>53</v>
      </c>
      <c r="I267" t="s">
        <v>54</v>
      </c>
      <c r="K267" s="10">
        <f>(C267-VLOOKUP(H267,Riders!$A$2:$E$8001,4,FALSE))/365</f>
        <v>22.391780821917809</v>
      </c>
    </row>
    <row r="268" spans="1:11">
      <c r="A268" s="42" t="s">
        <v>1061</v>
      </c>
      <c r="B268" s="42">
        <v>2023</v>
      </c>
      <c r="C268" s="75">
        <v>44982</v>
      </c>
      <c r="D268" s="42" t="s">
        <v>64</v>
      </c>
      <c r="E268" t="s">
        <v>89</v>
      </c>
      <c r="F268">
        <v>6</v>
      </c>
      <c r="G268">
        <v>5</v>
      </c>
      <c r="H268" t="s">
        <v>113</v>
      </c>
      <c r="I268" t="s">
        <v>114</v>
      </c>
      <c r="K268" s="10">
        <f>(C268-VLOOKUP(H268,Riders!$A$2:$E$8001,4,FALSE))/365</f>
        <v>28.043835616438358</v>
      </c>
    </row>
    <row r="269" spans="1:11">
      <c r="A269" s="42" t="s">
        <v>1061</v>
      </c>
      <c r="B269" s="42">
        <v>2023</v>
      </c>
      <c r="C269" s="75">
        <v>44982</v>
      </c>
      <c r="D269" s="42" t="s">
        <v>64</v>
      </c>
      <c r="E269" t="s">
        <v>89</v>
      </c>
      <c r="F269">
        <v>6</v>
      </c>
      <c r="G269">
        <v>6</v>
      </c>
      <c r="H269" t="s">
        <v>123</v>
      </c>
      <c r="I269" t="s">
        <v>73</v>
      </c>
      <c r="K269" s="10">
        <f>(C269-VLOOKUP(H269,Riders!$A$2:$E$8001,4,FALSE))/365</f>
        <v>26.046575342465754</v>
      </c>
    </row>
    <row r="270" spans="1:11">
      <c r="A270" s="42" t="s">
        <v>1061</v>
      </c>
      <c r="B270" s="42">
        <v>2023</v>
      </c>
      <c r="C270" s="75">
        <v>44982</v>
      </c>
      <c r="D270" s="42" t="s">
        <v>64</v>
      </c>
      <c r="E270" t="s">
        <v>89</v>
      </c>
      <c r="F270">
        <v>6</v>
      </c>
      <c r="G270">
        <v>7</v>
      </c>
      <c r="H270" t="s">
        <v>36</v>
      </c>
      <c r="I270" t="s">
        <v>37</v>
      </c>
      <c r="K270" s="10">
        <f>(C270-VLOOKUP(H270,Riders!$A$2:$E$8001,4,FALSE))/365</f>
        <v>22.093150684931508</v>
      </c>
    </row>
    <row r="271" spans="1:11">
      <c r="A271" s="42" t="s">
        <v>1061</v>
      </c>
      <c r="B271" s="42">
        <v>2023</v>
      </c>
      <c r="C271" s="75">
        <v>44982</v>
      </c>
      <c r="D271" s="42" t="s">
        <v>64</v>
      </c>
      <c r="E271" t="s">
        <v>89</v>
      </c>
      <c r="F271">
        <v>7</v>
      </c>
      <c r="G271">
        <v>1</v>
      </c>
      <c r="H271" t="s">
        <v>91</v>
      </c>
      <c r="I271" t="s">
        <v>50</v>
      </c>
      <c r="K271" s="10">
        <f>(C271-VLOOKUP(H271,Riders!$A$2:$E$8001,4,FALSE))/365</f>
        <v>27.268493150684932</v>
      </c>
    </row>
    <row r="272" spans="1:11">
      <c r="A272" s="42" t="s">
        <v>1061</v>
      </c>
      <c r="B272" s="42">
        <v>2023</v>
      </c>
      <c r="C272" s="75">
        <v>44982</v>
      </c>
      <c r="D272" s="42" t="s">
        <v>64</v>
      </c>
      <c r="E272" t="s">
        <v>89</v>
      </c>
      <c r="F272">
        <v>7</v>
      </c>
      <c r="G272">
        <v>2</v>
      </c>
      <c r="H272" t="s">
        <v>38</v>
      </c>
      <c r="I272" t="s">
        <v>28</v>
      </c>
      <c r="K272" s="10">
        <f>(C272-VLOOKUP(H272,Riders!$A$2:$E$8001,4,FALSE))/365</f>
        <v>27.115068493150684</v>
      </c>
    </row>
    <row r="273" spans="1:11">
      <c r="A273" s="42" t="s">
        <v>1061</v>
      </c>
      <c r="B273" s="42">
        <v>2023</v>
      </c>
      <c r="C273" s="75">
        <v>44982</v>
      </c>
      <c r="D273" s="42" t="s">
        <v>64</v>
      </c>
      <c r="E273" t="s">
        <v>89</v>
      </c>
      <c r="F273">
        <v>7</v>
      </c>
      <c r="G273">
        <v>3</v>
      </c>
      <c r="H273" t="s">
        <v>108</v>
      </c>
      <c r="I273" t="s">
        <v>56</v>
      </c>
      <c r="K273" s="10">
        <f>(C273-VLOOKUP(H273,Riders!$A$2:$E$8001,4,FALSE))/365</f>
        <v>24.882191780821916</v>
      </c>
    </row>
    <row r="274" spans="1:11">
      <c r="A274" s="42" t="s">
        <v>1061</v>
      </c>
      <c r="B274" s="42">
        <v>2023</v>
      </c>
      <c r="C274" s="75">
        <v>44982</v>
      </c>
      <c r="D274" s="42" t="s">
        <v>64</v>
      </c>
      <c r="E274" t="s">
        <v>89</v>
      </c>
      <c r="F274">
        <v>7</v>
      </c>
      <c r="G274">
        <v>4</v>
      </c>
      <c r="H274" t="s">
        <v>155</v>
      </c>
      <c r="I274" t="s">
        <v>140</v>
      </c>
      <c r="K274" s="10">
        <f>(C274-VLOOKUP(H274,Riders!$A$2:$E$8001,4,FALSE))/365</f>
        <v>32.980821917808221</v>
      </c>
    </row>
    <row r="275" spans="1:11">
      <c r="A275" s="42" t="s">
        <v>1061</v>
      </c>
      <c r="B275" s="42">
        <v>2023</v>
      </c>
      <c r="C275" s="75">
        <v>44982</v>
      </c>
      <c r="D275" s="42" t="s">
        <v>64</v>
      </c>
      <c r="E275" t="s">
        <v>89</v>
      </c>
      <c r="F275">
        <v>7</v>
      </c>
      <c r="G275">
        <v>5</v>
      </c>
      <c r="H275" t="s">
        <v>149</v>
      </c>
      <c r="I275" t="s">
        <v>150</v>
      </c>
      <c r="K275" s="10">
        <f>(C275-VLOOKUP(H275,Riders!$A$2:$E$8001,4,FALSE))/365</f>
        <v>23.627397260273973</v>
      </c>
    </row>
    <row r="276" spans="1:11">
      <c r="A276" s="42" t="s">
        <v>1061</v>
      </c>
      <c r="B276" s="42">
        <v>2023</v>
      </c>
      <c r="C276" s="75">
        <v>44982</v>
      </c>
      <c r="D276" s="42" t="s">
        <v>64</v>
      </c>
      <c r="E276" t="s">
        <v>89</v>
      </c>
      <c r="F276">
        <v>7</v>
      </c>
      <c r="G276">
        <v>6</v>
      </c>
      <c r="H276" t="s">
        <v>58</v>
      </c>
      <c r="I276" t="s">
        <v>59</v>
      </c>
      <c r="K276" s="10">
        <f>(C276-VLOOKUP(H276,Riders!$A$2:$E$8001,4,FALSE))/365</f>
        <v>19.446575342465753</v>
      </c>
    </row>
    <row r="277" spans="1:11">
      <c r="A277" s="42" t="s">
        <v>1061</v>
      </c>
      <c r="B277" s="42">
        <v>2023</v>
      </c>
      <c r="C277" s="75">
        <v>44982</v>
      </c>
      <c r="D277" s="42" t="s">
        <v>64</v>
      </c>
      <c r="E277" t="s">
        <v>89</v>
      </c>
      <c r="F277">
        <v>7</v>
      </c>
      <c r="G277">
        <v>7</v>
      </c>
      <c r="H277" t="s">
        <v>128</v>
      </c>
      <c r="I277" t="s">
        <v>129</v>
      </c>
      <c r="K277" s="10">
        <f>(C277-VLOOKUP(H277,Riders!$A$2:$E$8001,4,FALSE))/365</f>
        <v>20.967123287671232</v>
      </c>
    </row>
    <row r="278" spans="1:11">
      <c r="A278" s="42" t="s">
        <v>1061</v>
      </c>
      <c r="B278" s="42">
        <v>2023</v>
      </c>
      <c r="C278" s="75">
        <v>44982</v>
      </c>
      <c r="D278" s="42" t="s">
        <v>64</v>
      </c>
      <c r="E278" t="s">
        <v>89</v>
      </c>
      <c r="F278">
        <v>8</v>
      </c>
      <c r="G278">
        <v>1</v>
      </c>
      <c r="H278" t="s">
        <v>112</v>
      </c>
      <c r="I278" t="s">
        <v>100</v>
      </c>
      <c r="K278" s="10">
        <f>(C278-VLOOKUP(H278,Riders!$A$2:$E$8001,4,FALSE))/365</f>
        <v>23.043835616438358</v>
      </c>
    </row>
    <row r="279" spans="1:11">
      <c r="A279" s="42" t="s">
        <v>1061</v>
      </c>
      <c r="B279" s="42">
        <v>2023</v>
      </c>
      <c r="C279" s="75">
        <v>44982</v>
      </c>
      <c r="D279" s="42" t="s">
        <v>64</v>
      </c>
      <c r="E279" t="s">
        <v>89</v>
      </c>
      <c r="F279">
        <v>8</v>
      </c>
      <c r="G279">
        <v>2</v>
      </c>
      <c r="H279" t="s">
        <v>95</v>
      </c>
      <c r="I279" t="s">
        <v>28</v>
      </c>
      <c r="K279" s="10">
        <f>(C279-VLOOKUP(H279,Riders!$A$2:$E$8001,4,FALSE))/365</f>
        <v>31.087671232876712</v>
      </c>
    </row>
    <row r="280" spans="1:11">
      <c r="A280" s="42" t="s">
        <v>1061</v>
      </c>
      <c r="B280" s="42">
        <v>2023</v>
      </c>
      <c r="C280" s="75">
        <v>44982</v>
      </c>
      <c r="D280" s="42" t="s">
        <v>64</v>
      </c>
      <c r="E280" t="s">
        <v>89</v>
      </c>
      <c r="F280">
        <v>8</v>
      </c>
      <c r="G280">
        <v>3</v>
      </c>
      <c r="H280" t="s">
        <v>209</v>
      </c>
      <c r="I280" t="s">
        <v>210</v>
      </c>
      <c r="K280" s="10">
        <f>(C280-VLOOKUP(H280,Riders!$A$2:$E$8001,4,FALSE))/365</f>
        <v>25.673972602739727</v>
      </c>
    </row>
    <row r="281" spans="1:11">
      <c r="A281" s="42" t="s">
        <v>1061</v>
      </c>
      <c r="B281" s="42">
        <v>2023</v>
      </c>
      <c r="C281" s="75">
        <v>44982</v>
      </c>
      <c r="D281" s="42" t="s">
        <v>64</v>
      </c>
      <c r="E281" t="s">
        <v>89</v>
      </c>
      <c r="F281">
        <v>8</v>
      </c>
      <c r="G281">
        <v>4</v>
      </c>
      <c r="H281" t="s">
        <v>34</v>
      </c>
      <c r="I281" t="s">
        <v>35</v>
      </c>
      <c r="K281" s="10">
        <f>(C281-VLOOKUP(H281,Riders!$A$2:$E$8001,4,FALSE))/365</f>
        <v>24.764383561643836</v>
      </c>
    </row>
    <row r="282" spans="1:11">
      <c r="A282" s="42" t="s">
        <v>1061</v>
      </c>
      <c r="B282" s="42">
        <v>2023</v>
      </c>
      <c r="C282" s="75">
        <v>44982</v>
      </c>
      <c r="D282" s="42" t="s">
        <v>64</v>
      </c>
      <c r="E282" t="s">
        <v>89</v>
      </c>
      <c r="F282">
        <v>8</v>
      </c>
      <c r="G282">
        <v>5</v>
      </c>
      <c r="H282" t="s">
        <v>1070</v>
      </c>
      <c r="I282" t="s">
        <v>616</v>
      </c>
      <c r="K282" s="10">
        <f>(C282-VLOOKUP(H282,Riders!$A$2:$E$8001,4,FALSE))/365</f>
        <v>22.019178082191782</v>
      </c>
    </row>
    <row r="283" spans="1:11">
      <c r="A283" s="42" t="s">
        <v>1061</v>
      </c>
      <c r="B283" s="42">
        <v>2023</v>
      </c>
      <c r="C283" s="75">
        <v>44982</v>
      </c>
      <c r="D283" s="42" t="s">
        <v>64</v>
      </c>
      <c r="E283" t="s">
        <v>89</v>
      </c>
      <c r="F283">
        <v>8</v>
      </c>
      <c r="G283">
        <v>6</v>
      </c>
      <c r="H283" t="s">
        <v>132</v>
      </c>
      <c r="I283" t="s">
        <v>32</v>
      </c>
      <c r="K283" s="10">
        <f>(C283-VLOOKUP(H283,Riders!$A$2:$E$8001,4,FALSE))/365</f>
        <v>23.364383561643837</v>
      </c>
    </row>
    <row r="284" spans="1:11">
      <c r="A284" s="42" t="s">
        <v>1061</v>
      </c>
      <c r="B284" s="42">
        <v>2023</v>
      </c>
      <c r="C284" s="75">
        <v>44982</v>
      </c>
      <c r="D284" s="42" t="s">
        <v>64</v>
      </c>
      <c r="E284" t="s">
        <v>89</v>
      </c>
      <c r="F284">
        <v>8</v>
      </c>
      <c r="G284">
        <v>7</v>
      </c>
      <c r="H284" t="s">
        <v>55</v>
      </c>
      <c r="I284" t="s">
        <v>56</v>
      </c>
      <c r="K284" s="10">
        <f>(C284-VLOOKUP(H284,Riders!$A$2:$E$8001,4,FALSE))/365</f>
        <v>23.123287671232877</v>
      </c>
    </row>
    <row r="285" spans="1:11">
      <c r="A285" s="42" t="s">
        <v>1061</v>
      </c>
      <c r="B285" s="42">
        <v>2023</v>
      </c>
      <c r="C285" s="75">
        <v>44982</v>
      </c>
      <c r="D285" s="42" t="s">
        <v>64</v>
      </c>
      <c r="E285" t="s">
        <v>115</v>
      </c>
      <c r="F285">
        <v>1</v>
      </c>
      <c r="G285">
        <v>1</v>
      </c>
      <c r="H285" t="s">
        <v>97</v>
      </c>
      <c r="I285" t="s">
        <v>26</v>
      </c>
      <c r="K285" s="10">
        <f>(C285-VLOOKUP(H285,Riders!$A$2:$E$8001,4,FALSE))/365</f>
        <v>25.873972602739727</v>
      </c>
    </row>
    <row r="286" spans="1:11">
      <c r="A286" s="42" t="s">
        <v>1061</v>
      </c>
      <c r="B286" s="42">
        <v>2023</v>
      </c>
      <c r="C286" s="75">
        <v>44982</v>
      </c>
      <c r="D286" s="42" t="s">
        <v>64</v>
      </c>
      <c r="E286" t="s">
        <v>115</v>
      </c>
      <c r="F286">
        <v>1</v>
      </c>
      <c r="G286">
        <v>2</v>
      </c>
      <c r="H286" t="s">
        <v>108</v>
      </c>
      <c r="I286" t="s">
        <v>56</v>
      </c>
      <c r="K286" s="10">
        <f>(C286-VLOOKUP(H286,Riders!$A$2:$E$8001,4,FALSE))/365</f>
        <v>24.882191780821916</v>
      </c>
    </row>
    <row r="287" spans="1:11">
      <c r="A287" s="42" t="s">
        <v>1061</v>
      </c>
      <c r="B287" s="42">
        <v>2023</v>
      </c>
      <c r="C287" s="75">
        <v>44982</v>
      </c>
      <c r="D287" s="42" t="s">
        <v>64</v>
      </c>
      <c r="E287" t="s">
        <v>115</v>
      </c>
      <c r="F287">
        <v>1</v>
      </c>
      <c r="G287">
        <v>3</v>
      </c>
      <c r="H287" t="s">
        <v>110</v>
      </c>
      <c r="I287" t="s">
        <v>111</v>
      </c>
      <c r="K287" s="10">
        <f>(C287-VLOOKUP(H287,Riders!$A$2:$E$8001,4,FALSE))/365</f>
        <v>25.860273972602741</v>
      </c>
    </row>
    <row r="288" spans="1:11">
      <c r="A288" s="42" t="s">
        <v>1061</v>
      </c>
      <c r="B288" s="42">
        <v>2023</v>
      </c>
      <c r="C288" s="75">
        <v>44982</v>
      </c>
      <c r="D288" s="42" t="s">
        <v>64</v>
      </c>
      <c r="E288" t="s">
        <v>115</v>
      </c>
      <c r="F288">
        <v>1</v>
      </c>
      <c r="G288">
        <v>4</v>
      </c>
      <c r="H288" t="s">
        <v>165</v>
      </c>
      <c r="I288" t="s">
        <v>44</v>
      </c>
      <c r="K288" s="10">
        <f>(C288-VLOOKUP(H288,Riders!$A$2:$E$8001,4,FALSE))/365</f>
        <v>33.153424657534245</v>
      </c>
    </row>
    <row r="289" spans="1:11">
      <c r="A289" s="42" t="s">
        <v>1061</v>
      </c>
      <c r="B289" s="42">
        <v>2023</v>
      </c>
      <c r="C289" s="75">
        <v>44982</v>
      </c>
      <c r="D289" s="42" t="s">
        <v>64</v>
      </c>
      <c r="E289" t="s">
        <v>115</v>
      </c>
      <c r="F289">
        <v>1</v>
      </c>
      <c r="G289">
        <v>5</v>
      </c>
      <c r="H289" t="s">
        <v>161</v>
      </c>
      <c r="I289" t="s">
        <v>162</v>
      </c>
      <c r="K289" s="10">
        <f>(C289-VLOOKUP(H289,Riders!$A$2:$E$8001,4,FALSE))/365</f>
        <v>22.75068493150685</v>
      </c>
    </row>
    <row r="290" spans="1:11">
      <c r="A290" s="42" t="s">
        <v>1061</v>
      </c>
      <c r="B290" s="42">
        <v>2023</v>
      </c>
      <c r="C290" s="75">
        <v>44982</v>
      </c>
      <c r="D290" s="42" t="s">
        <v>64</v>
      </c>
      <c r="E290" t="s">
        <v>115</v>
      </c>
      <c r="F290">
        <v>1</v>
      </c>
      <c r="G290" t="s">
        <v>604</v>
      </c>
      <c r="H290" t="s">
        <v>45</v>
      </c>
      <c r="I290" t="s">
        <v>1067</v>
      </c>
      <c r="K290" s="10">
        <f>(C290-VLOOKUP(H290,Riders!$A$2:$E$8001,4,FALSE))/365</f>
        <v>26.243835616438357</v>
      </c>
    </row>
    <row r="291" spans="1:11">
      <c r="A291" s="42" t="s">
        <v>1061</v>
      </c>
      <c r="B291" s="42">
        <v>2023</v>
      </c>
      <c r="C291" s="75">
        <v>44982</v>
      </c>
      <c r="D291" s="42" t="s">
        <v>64</v>
      </c>
      <c r="E291" t="s">
        <v>115</v>
      </c>
      <c r="F291">
        <v>2</v>
      </c>
      <c r="G291">
        <v>1</v>
      </c>
      <c r="H291" t="s">
        <v>98</v>
      </c>
      <c r="I291" t="s">
        <v>42</v>
      </c>
      <c r="K291" s="10">
        <f>(C291-VLOOKUP(H291,Riders!$A$2:$E$8001,4,FALSE))/365</f>
        <v>24.345205479452055</v>
      </c>
    </row>
    <row r="292" spans="1:11">
      <c r="A292" s="42" t="s">
        <v>1061</v>
      </c>
      <c r="B292" s="42">
        <v>2023</v>
      </c>
      <c r="C292" s="75">
        <v>44982</v>
      </c>
      <c r="D292" s="42" t="s">
        <v>64</v>
      </c>
      <c r="E292" t="s">
        <v>115</v>
      </c>
      <c r="F292">
        <v>2</v>
      </c>
      <c r="G292">
        <v>2</v>
      </c>
      <c r="H292" t="s">
        <v>209</v>
      </c>
      <c r="I292" t="s">
        <v>210</v>
      </c>
      <c r="K292" s="10">
        <f>(C292-VLOOKUP(H292,Riders!$A$2:$E$8001,4,FALSE))/365</f>
        <v>25.673972602739727</v>
      </c>
    </row>
    <row r="293" spans="1:11">
      <c r="A293" s="42" t="s">
        <v>1061</v>
      </c>
      <c r="B293" s="42">
        <v>2023</v>
      </c>
      <c r="C293" s="75">
        <v>44982</v>
      </c>
      <c r="D293" s="42" t="s">
        <v>64</v>
      </c>
      <c r="E293" t="s">
        <v>115</v>
      </c>
      <c r="F293">
        <v>2</v>
      </c>
      <c r="G293">
        <v>3</v>
      </c>
      <c r="H293" t="s">
        <v>1068</v>
      </c>
      <c r="I293" t="s">
        <v>254</v>
      </c>
      <c r="K293" s="10">
        <f>(C293-VLOOKUP(H293,Riders!$A$2:$E$8001,4,FALSE))/365</f>
        <v>21.038356164383561</v>
      </c>
    </row>
    <row r="294" spans="1:11">
      <c r="A294" s="42" t="s">
        <v>1061</v>
      </c>
      <c r="B294" s="42">
        <v>2023</v>
      </c>
      <c r="C294" s="75">
        <v>44982</v>
      </c>
      <c r="D294" s="42" t="s">
        <v>64</v>
      </c>
      <c r="E294" t="s">
        <v>115</v>
      </c>
      <c r="F294">
        <v>2</v>
      </c>
      <c r="G294">
        <v>4</v>
      </c>
      <c r="H294" t="s">
        <v>468</v>
      </c>
      <c r="I294" t="s">
        <v>26</v>
      </c>
      <c r="K294" s="10">
        <f>(C294-VLOOKUP(H294,Riders!$A$2:$E$8001,4,FALSE))/365</f>
        <v>24.090410958904108</v>
      </c>
    </row>
    <row r="295" spans="1:11">
      <c r="A295" s="42" t="s">
        <v>1061</v>
      </c>
      <c r="B295" s="42">
        <v>2023</v>
      </c>
      <c r="C295" s="75">
        <v>44982</v>
      </c>
      <c r="D295" s="42" t="s">
        <v>64</v>
      </c>
      <c r="E295" t="s">
        <v>115</v>
      </c>
      <c r="F295">
        <v>2</v>
      </c>
      <c r="G295">
        <v>5</v>
      </c>
      <c r="H295" t="s">
        <v>113</v>
      </c>
      <c r="I295" t="s">
        <v>114</v>
      </c>
      <c r="K295" s="10">
        <f>(C295-VLOOKUP(H295,Riders!$A$2:$E$8001,4,FALSE))/365</f>
        <v>28.043835616438358</v>
      </c>
    </row>
    <row r="296" spans="1:11">
      <c r="A296" s="42" t="s">
        <v>1061</v>
      </c>
      <c r="B296" s="42">
        <v>2023</v>
      </c>
      <c r="C296" s="75">
        <v>44982</v>
      </c>
      <c r="D296" s="42" t="s">
        <v>64</v>
      </c>
      <c r="E296" t="s">
        <v>115</v>
      </c>
      <c r="F296">
        <v>2</v>
      </c>
      <c r="G296">
        <v>6</v>
      </c>
      <c r="H296" t="s">
        <v>55</v>
      </c>
      <c r="I296" t="s">
        <v>56</v>
      </c>
      <c r="K296" s="10">
        <f>(C296-VLOOKUP(H296,Riders!$A$2:$E$8001,4,FALSE))/365</f>
        <v>23.123287671232877</v>
      </c>
    </row>
    <row r="297" spans="1:11">
      <c r="A297" s="42" t="s">
        <v>1061</v>
      </c>
      <c r="B297" s="42">
        <v>2023</v>
      </c>
      <c r="C297" s="75">
        <v>44982</v>
      </c>
      <c r="D297" s="42" t="s">
        <v>64</v>
      </c>
      <c r="E297" t="s">
        <v>115</v>
      </c>
      <c r="F297">
        <v>3</v>
      </c>
      <c r="G297">
        <v>1</v>
      </c>
      <c r="H297" t="s">
        <v>469</v>
      </c>
      <c r="I297" t="s">
        <v>40</v>
      </c>
      <c r="K297" s="10">
        <f>(C297-VLOOKUP(H297,Riders!$A$2:$E$8001,4,FALSE))/365</f>
        <v>24.367123287671234</v>
      </c>
    </row>
    <row r="298" spans="1:11">
      <c r="A298" s="42" t="s">
        <v>1061</v>
      </c>
      <c r="B298" s="42">
        <v>2023</v>
      </c>
      <c r="C298" s="75">
        <v>44982</v>
      </c>
      <c r="D298" s="42" t="s">
        <v>64</v>
      </c>
      <c r="E298" t="s">
        <v>115</v>
      </c>
      <c r="F298">
        <v>3</v>
      </c>
      <c r="G298">
        <v>2</v>
      </c>
      <c r="H298" t="s">
        <v>130</v>
      </c>
      <c r="I298" t="s">
        <v>111</v>
      </c>
      <c r="K298" s="10">
        <f>(C298-VLOOKUP(H298,Riders!$A$2:$E$8001,4,FALSE))/365</f>
        <v>23.638356164383563</v>
      </c>
    </row>
    <row r="299" spans="1:11">
      <c r="A299" s="42" t="s">
        <v>1061</v>
      </c>
      <c r="B299" s="42">
        <v>2023</v>
      </c>
      <c r="C299" s="75">
        <v>44982</v>
      </c>
      <c r="D299" s="42" t="s">
        <v>64</v>
      </c>
      <c r="E299" t="s">
        <v>115</v>
      </c>
      <c r="F299">
        <v>3</v>
      </c>
      <c r="G299">
        <v>3</v>
      </c>
      <c r="H299" t="s">
        <v>149</v>
      </c>
      <c r="I299" t="s">
        <v>150</v>
      </c>
      <c r="K299" s="10">
        <f>(C299-VLOOKUP(H299,Riders!$A$2:$E$8001,4,FALSE))/365</f>
        <v>23.627397260273973</v>
      </c>
    </row>
    <row r="300" spans="1:11">
      <c r="A300" s="42" t="s">
        <v>1061</v>
      </c>
      <c r="B300" s="42">
        <v>2023</v>
      </c>
      <c r="C300" s="75">
        <v>44982</v>
      </c>
      <c r="D300" s="42" t="s">
        <v>64</v>
      </c>
      <c r="E300" t="s">
        <v>115</v>
      </c>
      <c r="F300">
        <v>3</v>
      </c>
      <c r="G300">
        <v>4</v>
      </c>
      <c r="H300" t="s">
        <v>36</v>
      </c>
      <c r="I300" t="s">
        <v>37</v>
      </c>
      <c r="K300" s="10">
        <f>(C300-VLOOKUP(H300,Riders!$A$2:$E$8001,4,FALSE))/365</f>
        <v>22.093150684931508</v>
      </c>
    </row>
    <row r="301" spans="1:11">
      <c r="A301" s="42" t="s">
        <v>1061</v>
      </c>
      <c r="B301" s="42">
        <v>2023</v>
      </c>
      <c r="C301" s="75">
        <v>44982</v>
      </c>
      <c r="D301" s="42" t="s">
        <v>64</v>
      </c>
      <c r="E301" t="s">
        <v>115</v>
      </c>
      <c r="F301">
        <v>3</v>
      </c>
      <c r="G301">
        <v>5</v>
      </c>
      <c r="H301" t="s">
        <v>57</v>
      </c>
      <c r="I301" t="s">
        <v>35</v>
      </c>
      <c r="K301" s="10">
        <f>(C301-VLOOKUP(H301,Riders!$A$2:$E$8001,4,FALSE))/365</f>
        <v>29.290410958904111</v>
      </c>
    </row>
    <row r="302" spans="1:11">
      <c r="A302" s="42" t="s">
        <v>1061</v>
      </c>
      <c r="B302" s="42">
        <v>2023</v>
      </c>
      <c r="C302" s="75">
        <v>44982</v>
      </c>
      <c r="D302" s="42" t="s">
        <v>64</v>
      </c>
      <c r="E302" t="s">
        <v>115</v>
      </c>
      <c r="F302">
        <v>3</v>
      </c>
      <c r="G302">
        <v>6</v>
      </c>
      <c r="H302" t="s">
        <v>43</v>
      </c>
      <c r="I302" t="s">
        <v>44</v>
      </c>
      <c r="K302" s="10">
        <f>(C302-VLOOKUP(H302,Riders!$A$2:$E$8001,4,FALSE))/365</f>
        <v>27.027397260273972</v>
      </c>
    </row>
    <row r="303" spans="1:11">
      <c r="A303" s="42" t="s">
        <v>1061</v>
      </c>
      <c r="B303" s="42">
        <v>2023</v>
      </c>
      <c r="C303" s="75">
        <v>44982</v>
      </c>
      <c r="D303" s="42" t="s">
        <v>64</v>
      </c>
      <c r="E303" t="s">
        <v>115</v>
      </c>
      <c r="F303">
        <v>4</v>
      </c>
      <c r="G303">
        <v>1</v>
      </c>
      <c r="H303" t="s">
        <v>182</v>
      </c>
      <c r="I303" t="s">
        <v>476</v>
      </c>
      <c r="K303" s="10">
        <f>(C303-VLOOKUP(H303,Riders!$A$2:$E$8001,4,FALSE))/365</f>
        <v>22.4986301369863</v>
      </c>
    </row>
    <row r="304" spans="1:11">
      <c r="A304" s="42" t="s">
        <v>1061</v>
      </c>
      <c r="B304" s="42">
        <v>2023</v>
      </c>
      <c r="C304" s="75">
        <v>44982</v>
      </c>
      <c r="D304" s="42" t="s">
        <v>64</v>
      </c>
      <c r="E304" t="s">
        <v>115</v>
      </c>
      <c r="F304">
        <v>4</v>
      </c>
      <c r="G304">
        <v>2</v>
      </c>
      <c r="H304" t="s">
        <v>167</v>
      </c>
      <c r="I304" t="s">
        <v>30</v>
      </c>
      <c r="K304" s="10">
        <f>(C304-VLOOKUP(H304,Riders!$A$2:$E$8001,4,FALSE))/365</f>
        <v>23.734246575342464</v>
      </c>
    </row>
    <row r="305" spans="1:11">
      <c r="A305" s="42" t="s">
        <v>1061</v>
      </c>
      <c r="B305" s="42">
        <v>2023</v>
      </c>
      <c r="C305" s="75">
        <v>44982</v>
      </c>
      <c r="D305" s="42" t="s">
        <v>64</v>
      </c>
      <c r="E305" t="s">
        <v>115</v>
      </c>
      <c r="F305">
        <v>4</v>
      </c>
      <c r="G305">
        <v>3</v>
      </c>
      <c r="H305" t="s">
        <v>1070</v>
      </c>
      <c r="I305" t="s">
        <v>616</v>
      </c>
      <c r="K305" s="10">
        <f>(C305-VLOOKUP(H305,Riders!$A$2:$E$8001,4,FALSE))/365</f>
        <v>22.019178082191782</v>
      </c>
    </row>
    <row r="306" spans="1:11">
      <c r="A306" s="42" t="s">
        <v>1061</v>
      </c>
      <c r="B306" s="42">
        <v>2023</v>
      </c>
      <c r="C306" s="75">
        <v>44982</v>
      </c>
      <c r="D306" s="42" t="s">
        <v>64</v>
      </c>
      <c r="E306" t="s">
        <v>115</v>
      </c>
      <c r="F306">
        <v>4</v>
      </c>
      <c r="G306">
        <v>4</v>
      </c>
      <c r="H306" t="s">
        <v>106</v>
      </c>
      <c r="I306" t="s">
        <v>107</v>
      </c>
      <c r="K306" s="10">
        <f>(C306-VLOOKUP(H306,Riders!$A$2:$E$8001,4,FALSE))/365</f>
        <v>29.372602739726027</v>
      </c>
    </row>
    <row r="307" spans="1:11">
      <c r="A307" s="42" t="s">
        <v>1061</v>
      </c>
      <c r="B307" s="42">
        <v>2023</v>
      </c>
      <c r="C307" s="75">
        <v>44982</v>
      </c>
      <c r="D307" s="42" t="s">
        <v>64</v>
      </c>
      <c r="E307" t="s">
        <v>115</v>
      </c>
      <c r="F307">
        <v>4</v>
      </c>
      <c r="G307">
        <v>5</v>
      </c>
      <c r="H307" t="s">
        <v>58</v>
      </c>
      <c r="I307" t="s">
        <v>59</v>
      </c>
      <c r="K307" s="10">
        <f>(C307-VLOOKUP(H307,Riders!$A$2:$E$8001,4,FALSE))/365</f>
        <v>19.446575342465753</v>
      </c>
    </row>
    <row r="308" spans="1:11">
      <c r="A308" s="42" t="s">
        <v>1061</v>
      </c>
      <c r="B308" s="42">
        <v>2023</v>
      </c>
      <c r="C308" s="75">
        <v>44982</v>
      </c>
      <c r="D308" s="42" t="s">
        <v>64</v>
      </c>
      <c r="E308" t="s">
        <v>115</v>
      </c>
      <c r="F308">
        <v>4</v>
      </c>
      <c r="G308">
        <v>6</v>
      </c>
      <c r="H308" t="s">
        <v>123</v>
      </c>
      <c r="I308" t="s">
        <v>73</v>
      </c>
      <c r="K308" s="10">
        <f>(C308-VLOOKUP(H308,Riders!$A$2:$E$8001,4,FALSE))/365</f>
        <v>26.046575342465754</v>
      </c>
    </row>
    <row r="309" spans="1:11">
      <c r="A309" s="42" t="s">
        <v>1061</v>
      </c>
      <c r="B309" s="42">
        <v>2023</v>
      </c>
      <c r="C309" s="75">
        <v>44982</v>
      </c>
      <c r="D309" s="42" t="s">
        <v>64</v>
      </c>
      <c r="E309" t="s">
        <v>115</v>
      </c>
      <c r="F309">
        <v>4</v>
      </c>
      <c r="G309">
        <v>7</v>
      </c>
      <c r="H309" t="s">
        <v>256</v>
      </c>
      <c r="I309" t="s">
        <v>254</v>
      </c>
      <c r="K309" s="10">
        <f>(C309-VLOOKUP(H309,Riders!$A$2:$E$8001,4,FALSE))/365</f>
        <v>25.454794520547946</v>
      </c>
    </row>
    <row r="310" spans="1:11">
      <c r="A310" s="42" t="s">
        <v>1061</v>
      </c>
      <c r="B310" s="42">
        <v>2023</v>
      </c>
      <c r="C310" s="75">
        <v>44982</v>
      </c>
      <c r="D310" s="42" t="s">
        <v>64</v>
      </c>
      <c r="E310" t="s">
        <v>115</v>
      </c>
      <c r="F310">
        <v>5</v>
      </c>
      <c r="G310">
        <v>1</v>
      </c>
      <c r="H310" t="s">
        <v>99</v>
      </c>
      <c r="I310" t="s">
        <v>100</v>
      </c>
      <c r="K310" s="10">
        <f>(C310-VLOOKUP(H310,Riders!$A$2:$E$8001,4,FALSE))/365</f>
        <v>23.876712328767123</v>
      </c>
    </row>
    <row r="311" spans="1:11">
      <c r="A311" s="42" t="s">
        <v>1061</v>
      </c>
      <c r="B311" s="42">
        <v>2023</v>
      </c>
      <c r="C311" s="75">
        <v>44982</v>
      </c>
      <c r="D311" s="42" t="s">
        <v>64</v>
      </c>
      <c r="E311" t="s">
        <v>115</v>
      </c>
      <c r="F311">
        <v>5</v>
      </c>
      <c r="G311">
        <v>2</v>
      </c>
      <c r="H311" t="s">
        <v>194</v>
      </c>
      <c r="I311" t="s">
        <v>50</v>
      </c>
      <c r="K311" s="10">
        <f>(C311-VLOOKUP(H311,Riders!$A$2:$E$8001,4,FALSE))/365</f>
        <v>35.164383561643838</v>
      </c>
    </row>
    <row r="312" spans="1:11">
      <c r="A312" s="42" t="s">
        <v>1061</v>
      </c>
      <c r="B312" s="42">
        <v>2023</v>
      </c>
      <c r="C312" s="75">
        <v>44982</v>
      </c>
      <c r="D312" s="42" t="s">
        <v>64</v>
      </c>
      <c r="E312" t="s">
        <v>115</v>
      </c>
      <c r="F312">
        <v>5</v>
      </c>
      <c r="G312">
        <v>3</v>
      </c>
      <c r="H312" t="s">
        <v>48</v>
      </c>
      <c r="I312" t="s">
        <v>42</v>
      </c>
      <c r="K312" s="10">
        <f>(C312-VLOOKUP(H312,Riders!$A$2:$E$8001,4,FALSE))/365</f>
        <v>28.621917808219177</v>
      </c>
    </row>
    <row r="313" spans="1:11">
      <c r="A313" s="42" t="s">
        <v>1061</v>
      </c>
      <c r="B313" s="42">
        <v>2023</v>
      </c>
      <c r="C313" s="75">
        <v>44982</v>
      </c>
      <c r="D313" s="42" t="s">
        <v>64</v>
      </c>
      <c r="E313" t="s">
        <v>115</v>
      </c>
      <c r="F313">
        <v>5</v>
      </c>
      <c r="G313">
        <v>4</v>
      </c>
      <c r="H313" t="s">
        <v>1069</v>
      </c>
      <c r="I313" t="s">
        <v>40</v>
      </c>
      <c r="K313" s="10">
        <f>(C313-VLOOKUP(H313,Riders!$A$2:$E$8001,4,FALSE))/365</f>
        <v>22.509589041095889</v>
      </c>
    </row>
    <row r="314" spans="1:11">
      <c r="A314" s="42" t="s">
        <v>1061</v>
      </c>
      <c r="B314" s="42">
        <v>2023</v>
      </c>
      <c r="C314" s="75">
        <v>44982</v>
      </c>
      <c r="D314" s="42" t="s">
        <v>64</v>
      </c>
      <c r="E314" t="s">
        <v>115</v>
      </c>
      <c r="F314">
        <v>5</v>
      </c>
      <c r="G314">
        <v>5</v>
      </c>
      <c r="H314" t="s">
        <v>109</v>
      </c>
      <c r="I314" t="s">
        <v>59</v>
      </c>
      <c r="K314" s="10">
        <f>(C314-VLOOKUP(H314,Riders!$A$2:$E$8001,4,FALSE))/365</f>
        <v>21.978082191780821</v>
      </c>
    </row>
    <row r="315" spans="1:11">
      <c r="A315" s="42" t="s">
        <v>1061</v>
      </c>
      <c r="B315" s="42">
        <v>2023</v>
      </c>
      <c r="C315" s="75">
        <v>44982</v>
      </c>
      <c r="D315" s="42" t="s">
        <v>64</v>
      </c>
      <c r="E315" t="s">
        <v>115</v>
      </c>
      <c r="F315">
        <v>5</v>
      </c>
      <c r="G315" t="s">
        <v>534</v>
      </c>
      <c r="H315" t="s">
        <v>34</v>
      </c>
      <c r="I315" t="s">
        <v>35</v>
      </c>
      <c r="K315" s="10">
        <f>(C315-VLOOKUP(H315,Riders!$A$2:$E$8001,4,FALSE))/365</f>
        <v>24.764383561643836</v>
      </c>
    </row>
    <row r="316" spans="1:11">
      <c r="A316" s="42" t="s">
        <v>1061</v>
      </c>
      <c r="B316" s="42">
        <v>2023</v>
      </c>
      <c r="C316" s="75">
        <v>44982</v>
      </c>
      <c r="D316" s="42" t="s">
        <v>64</v>
      </c>
      <c r="E316" t="s">
        <v>115</v>
      </c>
      <c r="F316">
        <v>6</v>
      </c>
      <c r="G316">
        <v>1</v>
      </c>
      <c r="H316" t="s">
        <v>95</v>
      </c>
      <c r="I316" t="s">
        <v>28</v>
      </c>
      <c r="K316" s="10">
        <f>(C316-VLOOKUP(H316,Riders!$A$2:$E$8001,4,FALSE))/365</f>
        <v>31.087671232876712</v>
      </c>
    </row>
    <row r="317" spans="1:11">
      <c r="A317" s="42" t="s">
        <v>1061</v>
      </c>
      <c r="B317" s="42">
        <v>2023</v>
      </c>
      <c r="C317" s="75">
        <v>44982</v>
      </c>
      <c r="D317" s="42" t="s">
        <v>64</v>
      </c>
      <c r="E317" t="s">
        <v>115</v>
      </c>
      <c r="F317">
        <v>6</v>
      </c>
      <c r="G317">
        <v>2</v>
      </c>
      <c r="H317" t="s">
        <v>155</v>
      </c>
      <c r="I317" t="s">
        <v>140</v>
      </c>
      <c r="K317" s="10">
        <f>(C317-VLOOKUP(H317,Riders!$A$2:$E$8001,4,FALSE))/365</f>
        <v>32.980821917808221</v>
      </c>
    </row>
    <row r="318" spans="1:11">
      <c r="A318" s="42" t="s">
        <v>1061</v>
      </c>
      <c r="B318" s="42">
        <v>2023</v>
      </c>
      <c r="C318" s="75">
        <v>44982</v>
      </c>
      <c r="D318" s="42" t="s">
        <v>64</v>
      </c>
      <c r="E318" t="s">
        <v>115</v>
      </c>
      <c r="F318">
        <v>6</v>
      </c>
      <c r="G318">
        <v>3</v>
      </c>
      <c r="H318" t="s">
        <v>146</v>
      </c>
      <c r="I318" t="s">
        <v>54</v>
      </c>
      <c r="K318" s="10">
        <f>(C318-VLOOKUP(H318,Riders!$A$2:$E$8001,4,FALSE))/365</f>
        <v>28.706849315068492</v>
      </c>
    </row>
    <row r="319" spans="1:11">
      <c r="A319" s="42" t="s">
        <v>1061</v>
      </c>
      <c r="B319" s="42">
        <v>2023</v>
      </c>
      <c r="C319" s="75">
        <v>44982</v>
      </c>
      <c r="D319" s="42" t="s">
        <v>64</v>
      </c>
      <c r="E319" t="s">
        <v>115</v>
      </c>
      <c r="F319">
        <v>6</v>
      </c>
      <c r="G319">
        <v>4</v>
      </c>
      <c r="H319" t="s">
        <v>132</v>
      </c>
      <c r="I319" t="s">
        <v>32</v>
      </c>
      <c r="K319" s="10">
        <f>(C319-VLOOKUP(H319,Riders!$A$2:$E$8001,4,FALSE))/365</f>
        <v>23.364383561643837</v>
      </c>
    </row>
    <row r="320" spans="1:11">
      <c r="A320" s="42" t="s">
        <v>1061</v>
      </c>
      <c r="B320" s="42">
        <v>2023</v>
      </c>
      <c r="C320" s="75">
        <v>44982</v>
      </c>
      <c r="D320" s="42" t="s">
        <v>64</v>
      </c>
      <c r="E320" t="s">
        <v>115</v>
      </c>
      <c r="F320">
        <v>6</v>
      </c>
      <c r="G320">
        <v>5</v>
      </c>
      <c r="H320" t="s">
        <v>676</v>
      </c>
      <c r="I320" t="s">
        <v>24</v>
      </c>
      <c r="K320" s="10">
        <f>(C320-VLOOKUP(H320,Riders!$A$2:$E$8001,4,FALSE))/365</f>
        <v>25.695890410958903</v>
      </c>
    </row>
    <row r="321" spans="1:11">
      <c r="A321" s="42" t="s">
        <v>1061</v>
      </c>
      <c r="B321" s="42">
        <v>2023</v>
      </c>
      <c r="C321" s="75">
        <v>44982</v>
      </c>
      <c r="D321" s="42" t="s">
        <v>64</v>
      </c>
      <c r="E321" t="s">
        <v>115</v>
      </c>
      <c r="F321">
        <v>6</v>
      </c>
      <c r="G321">
        <v>6</v>
      </c>
      <c r="H321" t="s">
        <v>74</v>
      </c>
      <c r="I321" t="s">
        <v>1066</v>
      </c>
      <c r="K321" s="10">
        <f>(C321-VLOOKUP(H321,Riders!$A$2:$E$8001,4,FALSE))/365</f>
        <v>21.989041095890411</v>
      </c>
    </row>
    <row r="322" spans="1:11">
      <c r="A322" s="42" t="s">
        <v>1061</v>
      </c>
      <c r="B322" s="42">
        <v>2023</v>
      </c>
      <c r="C322" s="75">
        <v>44982</v>
      </c>
      <c r="D322" s="42" t="s">
        <v>64</v>
      </c>
      <c r="E322" t="s">
        <v>115</v>
      </c>
      <c r="F322">
        <v>6</v>
      </c>
      <c r="G322">
        <v>7</v>
      </c>
      <c r="H322" t="s">
        <v>788</v>
      </c>
      <c r="I322" t="s">
        <v>205</v>
      </c>
      <c r="K322" s="10">
        <f>(C322-VLOOKUP(H322,Riders!$A$2:$E$8001,4,FALSE))/365</f>
        <v>22.18904109589041</v>
      </c>
    </row>
    <row r="323" spans="1:11">
      <c r="A323" s="42" t="s">
        <v>1061</v>
      </c>
      <c r="B323" s="42">
        <v>2023</v>
      </c>
      <c r="C323" s="75">
        <v>44982</v>
      </c>
      <c r="D323" s="42" t="s">
        <v>64</v>
      </c>
      <c r="E323" t="s">
        <v>115</v>
      </c>
      <c r="F323">
        <v>7</v>
      </c>
      <c r="G323">
        <v>1</v>
      </c>
      <c r="H323" t="s">
        <v>38</v>
      </c>
      <c r="I323" t="s">
        <v>28</v>
      </c>
      <c r="K323" s="10">
        <f>(C323-VLOOKUP(H323,Riders!$A$2:$E$8001,4,FALSE))/365</f>
        <v>27.115068493150684</v>
      </c>
    </row>
    <row r="324" spans="1:11">
      <c r="A324" s="42" t="s">
        <v>1061</v>
      </c>
      <c r="B324" s="42">
        <v>2023</v>
      </c>
      <c r="C324" s="75">
        <v>44982</v>
      </c>
      <c r="D324" s="42" t="s">
        <v>64</v>
      </c>
      <c r="E324" t="s">
        <v>115</v>
      </c>
      <c r="F324">
        <v>7</v>
      </c>
      <c r="G324">
        <v>2</v>
      </c>
      <c r="H324" t="s">
        <v>822</v>
      </c>
      <c r="I324" t="s">
        <v>205</v>
      </c>
      <c r="K324" s="10">
        <f>(C324-VLOOKUP(H324,Riders!$A$2:$E$8001,4,FALSE))/365</f>
        <v>20.780821917808218</v>
      </c>
    </row>
    <row r="325" spans="1:11">
      <c r="A325" s="42" t="s">
        <v>1061</v>
      </c>
      <c r="B325" s="42">
        <v>2023</v>
      </c>
      <c r="C325" s="75">
        <v>44982</v>
      </c>
      <c r="D325" s="42" t="s">
        <v>64</v>
      </c>
      <c r="E325" t="s">
        <v>115</v>
      </c>
      <c r="F325">
        <v>7</v>
      </c>
      <c r="G325">
        <v>3</v>
      </c>
      <c r="H325" t="s">
        <v>141</v>
      </c>
      <c r="I325" t="s">
        <v>93</v>
      </c>
      <c r="K325" s="10">
        <f>(C325-VLOOKUP(H325,Riders!$A$2:$E$8001,4,FALSE))/365</f>
        <v>27.901369863013699</v>
      </c>
    </row>
    <row r="326" spans="1:11">
      <c r="A326" s="42" t="s">
        <v>1061</v>
      </c>
      <c r="B326" s="42">
        <v>2023</v>
      </c>
      <c r="C326" s="75">
        <v>44982</v>
      </c>
      <c r="D326" s="42" t="s">
        <v>64</v>
      </c>
      <c r="E326" t="s">
        <v>115</v>
      </c>
      <c r="F326">
        <v>7</v>
      </c>
      <c r="G326">
        <v>4</v>
      </c>
      <c r="H326" t="s">
        <v>31</v>
      </c>
      <c r="I326" t="s">
        <v>1067</v>
      </c>
      <c r="K326" s="10">
        <f>(C326-VLOOKUP(H326,Riders!$A$2:$E$8001,4,FALSE))/365</f>
        <v>21.293150684931508</v>
      </c>
    </row>
    <row r="327" spans="1:11">
      <c r="A327" s="42" t="s">
        <v>1061</v>
      </c>
      <c r="B327" s="42">
        <v>2023</v>
      </c>
      <c r="C327" s="75">
        <v>44982</v>
      </c>
      <c r="D327" s="42" t="s">
        <v>64</v>
      </c>
      <c r="E327" t="s">
        <v>115</v>
      </c>
      <c r="F327">
        <v>7</v>
      </c>
      <c r="G327">
        <v>5</v>
      </c>
      <c r="H327" t="s">
        <v>551</v>
      </c>
      <c r="I327" t="s">
        <v>24</v>
      </c>
      <c r="K327" s="10">
        <f>(C327-VLOOKUP(H327,Riders!$A$2:$E$8001,4,FALSE))/365</f>
        <v>20.150684931506849</v>
      </c>
    </row>
    <row r="328" spans="1:11">
      <c r="A328" s="42" t="s">
        <v>1061</v>
      </c>
      <c r="B328" s="42">
        <v>2023</v>
      </c>
      <c r="C328" s="75">
        <v>44982</v>
      </c>
      <c r="D328" s="42" t="s">
        <v>64</v>
      </c>
      <c r="E328" t="s">
        <v>115</v>
      </c>
      <c r="F328">
        <v>7</v>
      </c>
      <c r="G328">
        <v>6</v>
      </c>
      <c r="H328" t="s">
        <v>53</v>
      </c>
      <c r="I328" t="s">
        <v>54</v>
      </c>
      <c r="K328" s="10">
        <f>(C328-VLOOKUP(H328,Riders!$A$2:$E$8001,4,FALSE))/365</f>
        <v>22.391780821917809</v>
      </c>
    </row>
    <row r="329" spans="1:11">
      <c r="A329" s="42" t="s">
        <v>1061</v>
      </c>
      <c r="B329" s="42">
        <v>2023</v>
      </c>
      <c r="C329" s="75">
        <v>44982</v>
      </c>
      <c r="D329" s="42" t="s">
        <v>64</v>
      </c>
      <c r="E329" t="s">
        <v>115</v>
      </c>
      <c r="F329">
        <v>7</v>
      </c>
      <c r="G329">
        <v>7</v>
      </c>
      <c r="H329" t="s">
        <v>128</v>
      </c>
      <c r="I329" t="s">
        <v>129</v>
      </c>
      <c r="K329" s="10">
        <f>(C329-VLOOKUP(H329,Riders!$A$2:$E$8001,4,FALSE))/365</f>
        <v>20.967123287671232</v>
      </c>
    </row>
    <row r="330" spans="1:11">
      <c r="A330" s="42" t="s">
        <v>1061</v>
      </c>
      <c r="B330" s="42">
        <v>2023</v>
      </c>
      <c r="C330" s="75">
        <v>44982</v>
      </c>
      <c r="D330" s="42" t="s">
        <v>64</v>
      </c>
      <c r="E330" t="s">
        <v>117</v>
      </c>
      <c r="F330">
        <v>1</v>
      </c>
      <c r="G330">
        <v>1</v>
      </c>
      <c r="H330" t="s">
        <v>90</v>
      </c>
      <c r="I330" t="s">
        <v>22</v>
      </c>
      <c r="K330" s="10">
        <f>(C330-VLOOKUP(H330,Riders!$A$2:$E$8001,4,FALSE))/365</f>
        <v>25.969863013698632</v>
      </c>
    </row>
    <row r="331" spans="1:11">
      <c r="A331" s="42" t="s">
        <v>1061</v>
      </c>
      <c r="B331" s="42">
        <v>2023</v>
      </c>
      <c r="C331" s="75">
        <v>44982</v>
      </c>
      <c r="D331" s="42" t="s">
        <v>64</v>
      </c>
      <c r="E331" t="s">
        <v>117</v>
      </c>
      <c r="F331">
        <v>1</v>
      </c>
      <c r="G331">
        <v>2</v>
      </c>
      <c r="H331" t="s">
        <v>112</v>
      </c>
      <c r="I331" t="s">
        <v>100</v>
      </c>
      <c r="K331" s="10">
        <f>(C331-VLOOKUP(H331,Riders!$A$2:$E$8001,4,FALSE))/365</f>
        <v>23.043835616438358</v>
      </c>
    </row>
    <row r="332" spans="1:11">
      <c r="A332" s="42" t="s">
        <v>1061</v>
      </c>
      <c r="B332" s="42">
        <v>2023</v>
      </c>
      <c r="C332" s="75">
        <v>44982</v>
      </c>
      <c r="D332" s="42" t="s">
        <v>64</v>
      </c>
      <c r="E332" t="s">
        <v>117</v>
      </c>
      <c r="F332">
        <v>1</v>
      </c>
      <c r="G332">
        <v>3</v>
      </c>
      <c r="H332" t="s">
        <v>97</v>
      </c>
      <c r="I332" t="s">
        <v>26</v>
      </c>
      <c r="K332" s="10">
        <f>(C332-VLOOKUP(H332,Riders!$A$2:$E$8001,4,FALSE))/365</f>
        <v>25.873972602739727</v>
      </c>
    </row>
    <row r="333" spans="1:11">
      <c r="A333" s="42" t="s">
        <v>1061</v>
      </c>
      <c r="B333" s="42">
        <v>2023</v>
      </c>
      <c r="C333" s="75">
        <v>44982</v>
      </c>
      <c r="D333" s="42" t="s">
        <v>64</v>
      </c>
      <c r="E333" t="s">
        <v>117</v>
      </c>
      <c r="F333">
        <v>1</v>
      </c>
      <c r="G333">
        <v>4</v>
      </c>
      <c r="H333" t="s">
        <v>167</v>
      </c>
      <c r="I333" t="s">
        <v>30</v>
      </c>
      <c r="K333" s="10">
        <f>(C333-VLOOKUP(H333,Riders!$A$2:$E$8001,4,FALSE))/365</f>
        <v>23.734246575342464</v>
      </c>
    </row>
    <row r="334" spans="1:11">
      <c r="A334" s="42" t="s">
        <v>1061</v>
      </c>
      <c r="B334" s="42">
        <v>2023</v>
      </c>
      <c r="C334" s="75">
        <v>44982</v>
      </c>
      <c r="D334" s="42" t="s">
        <v>64</v>
      </c>
      <c r="E334" t="s">
        <v>117</v>
      </c>
      <c r="F334">
        <v>1</v>
      </c>
      <c r="G334">
        <v>5</v>
      </c>
      <c r="H334" t="s">
        <v>194</v>
      </c>
      <c r="I334" t="s">
        <v>50</v>
      </c>
      <c r="K334" s="10">
        <f>(C334-VLOOKUP(H334,Riders!$A$2:$E$8001,4,FALSE))/365</f>
        <v>35.164383561643838</v>
      </c>
    </row>
    <row r="335" spans="1:11">
      <c r="A335" s="42" t="s">
        <v>1061</v>
      </c>
      <c r="B335" s="42">
        <v>2023</v>
      </c>
      <c r="C335" s="75">
        <v>44982</v>
      </c>
      <c r="D335" s="42" t="s">
        <v>64</v>
      </c>
      <c r="E335" t="s">
        <v>117</v>
      </c>
      <c r="F335">
        <v>2</v>
      </c>
      <c r="G335">
        <v>1</v>
      </c>
      <c r="H335" t="s">
        <v>105</v>
      </c>
      <c r="I335" t="s">
        <v>166</v>
      </c>
      <c r="K335" s="10">
        <f>(C335-VLOOKUP(H335,Riders!$A$2:$E$8001,4,FALSE))/365</f>
        <v>30.210958904109589</v>
      </c>
    </row>
    <row r="336" spans="1:11">
      <c r="A336" s="42" t="s">
        <v>1061</v>
      </c>
      <c r="B336" s="42">
        <v>2023</v>
      </c>
      <c r="C336" s="75">
        <v>44982</v>
      </c>
      <c r="D336" s="42" t="s">
        <v>64</v>
      </c>
      <c r="E336" t="s">
        <v>117</v>
      </c>
      <c r="F336">
        <v>2</v>
      </c>
      <c r="G336">
        <v>2</v>
      </c>
      <c r="H336" t="s">
        <v>98</v>
      </c>
      <c r="I336" t="s">
        <v>42</v>
      </c>
      <c r="K336" s="10">
        <f>(C336-VLOOKUP(H336,Riders!$A$2:$E$8001,4,FALSE))/365</f>
        <v>24.345205479452055</v>
      </c>
    </row>
    <row r="337" spans="1:11">
      <c r="A337" s="42" t="s">
        <v>1061</v>
      </c>
      <c r="B337" s="42">
        <v>2023</v>
      </c>
      <c r="C337" s="75">
        <v>44982</v>
      </c>
      <c r="D337" s="42" t="s">
        <v>64</v>
      </c>
      <c r="E337" t="s">
        <v>117</v>
      </c>
      <c r="F337">
        <v>2</v>
      </c>
      <c r="G337">
        <v>3</v>
      </c>
      <c r="H337" t="s">
        <v>130</v>
      </c>
      <c r="I337" t="s">
        <v>111</v>
      </c>
      <c r="K337" s="10">
        <f>(C337-VLOOKUP(H337,Riders!$A$2:$E$8001,4,FALSE))/365</f>
        <v>23.638356164383563</v>
      </c>
    </row>
    <row r="338" spans="1:11">
      <c r="A338" s="42" t="s">
        <v>1061</v>
      </c>
      <c r="B338" s="42">
        <v>2023</v>
      </c>
      <c r="C338" s="75">
        <v>44982</v>
      </c>
      <c r="D338" s="42" t="s">
        <v>64</v>
      </c>
      <c r="E338" t="s">
        <v>117</v>
      </c>
      <c r="F338">
        <v>2</v>
      </c>
      <c r="G338">
        <v>4</v>
      </c>
      <c r="H338" t="s">
        <v>38</v>
      </c>
      <c r="I338" t="s">
        <v>28</v>
      </c>
      <c r="K338" s="10">
        <f>(C338-VLOOKUP(H338,Riders!$A$2:$E$8001,4,FALSE))/365</f>
        <v>27.115068493150684</v>
      </c>
    </row>
    <row r="339" spans="1:11">
      <c r="A339" s="42" t="s">
        <v>1061</v>
      </c>
      <c r="B339" s="42">
        <v>2023</v>
      </c>
      <c r="C339" s="75">
        <v>44982</v>
      </c>
      <c r="D339" s="42" t="s">
        <v>64</v>
      </c>
      <c r="E339" t="s">
        <v>117</v>
      </c>
      <c r="F339">
        <v>2</v>
      </c>
      <c r="G339" t="s">
        <v>534</v>
      </c>
      <c r="H339" t="s">
        <v>91</v>
      </c>
      <c r="I339" t="s">
        <v>50</v>
      </c>
      <c r="K339" s="10">
        <f>(C339-VLOOKUP(H339,Riders!$A$2:$E$8001,4,FALSE))/365</f>
        <v>27.268493150684932</v>
      </c>
    </row>
    <row r="340" spans="1:11">
      <c r="A340" s="42" t="s">
        <v>1061</v>
      </c>
      <c r="B340" s="42">
        <v>2023</v>
      </c>
      <c r="C340" s="75">
        <v>44982</v>
      </c>
      <c r="D340" s="42" t="s">
        <v>64</v>
      </c>
      <c r="E340" t="s">
        <v>117</v>
      </c>
      <c r="F340">
        <v>3</v>
      </c>
      <c r="G340">
        <v>1</v>
      </c>
      <c r="H340" t="s">
        <v>29</v>
      </c>
      <c r="I340" t="s">
        <v>30</v>
      </c>
      <c r="K340" s="10">
        <f>(C340-VLOOKUP(H340,Riders!$A$2:$E$8001,4,FALSE))/365</f>
        <v>27.008219178082193</v>
      </c>
    </row>
    <row r="341" spans="1:11">
      <c r="A341" s="42" t="s">
        <v>1061</v>
      </c>
      <c r="B341" s="42">
        <v>2023</v>
      </c>
      <c r="C341" s="75">
        <v>44982</v>
      </c>
      <c r="D341" s="42" t="s">
        <v>64</v>
      </c>
      <c r="E341" t="s">
        <v>117</v>
      </c>
      <c r="F341">
        <v>3</v>
      </c>
      <c r="G341">
        <v>2</v>
      </c>
      <c r="H341" t="s">
        <v>134</v>
      </c>
      <c r="I341" t="s">
        <v>33</v>
      </c>
      <c r="K341" s="10">
        <f>(C341-VLOOKUP(H341,Riders!$A$2:$E$8001,4,FALSE))/365</f>
        <v>26.493150684931507</v>
      </c>
    </row>
    <row r="342" spans="1:11">
      <c r="A342" s="42" t="s">
        <v>1061</v>
      </c>
      <c r="B342" s="42">
        <v>2023</v>
      </c>
      <c r="C342" s="75">
        <v>44982</v>
      </c>
      <c r="D342" s="42" t="s">
        <v>64</v>
      </c>
      <c r="E342" t="s">
        <v>117</v>
      </c>
      <c r="F342">
        <v>3</v>
      </c>
      <c r="G342">
        <v>3</v>
      </c>
      <c r="H342" t="s">
        <v>95</v>
      </c>
      <c r="I342" t="s">
        <v>28</v>
      </c>
      <c r="K342" s="10">
        <f>(C342-VLOOKUP(H342,Riders!$A$2:$E$8001,4,FALSE))/365</f>
        <v>31.087671232876712</v>
      </c>
    </row>
    <row r="343" spans="1:11">
      <c r="A343" s="42" t="s">
        <v>1061</v>
      </c>
      <c r="B343" s="42">
        <v>2023</v>
      </c>
      <c r="C343" s="75">
        <v>44982</v>
      </c>
      <c r="D343" s="42" t="s">
        <v>64</v>
      </c>
      <c r="E343" t="s">
        <v>117</v>
      </c>
      <c r="F343">
        <v>3</v>
      </c>
      <c r="G343">
        <v>4</v>
      </c>
      <c r="H343" t="s">
        <v>469</v>
      </c>
      <c r="I343" t="s">
        <v>40</v>
      </c>
      <c r="K343" s="10">
        <f>(C343-VLOOKUP(H343,Riders!$A$2:$E$8001,4,FALSE))/365</f>
        <v>24.367123287671234</v>
      </c>
    </row>
    <row r="344" spans="1:11">
      <c r="A344" s="42" t="s">
        <v>1061</v>
      </c>
      <c r="B344" s="42">
        <v>2023</v>
      </c>
      <c r="C344" s="75">
        <v>44982</v>
      </c>
      <c r="D344" s="42" t="s">
        <v>64</v>
      </c>
      <c r="E344" t="s">
        <v>117</v>
      </c>
      <c r="F344">
        <v>3</v>
      </c>
      <c r="G344">
        <v>5</v>
      </c>
      <c r="H344" t="s">
        <v>822</v>
      </c>
      <c r="I344" t="s">
        <v>205</v>
      </c>
      <c r="K344" s="10">
        <f>(C344-VLOOKUP(H344,Riders!$A$2:$E$8001,4,FALSE))/365</f>
        <v>20.780821917808218</v>
      </c>
    </row>
    <row r="345" spans="1:11">
      <c r="A345" s="42" t="s">
        <v>1061</v>
      </c>
      <c r="B345" s="42">
        <v>2023</v>
      </c>
      <c r="C345" s="75">
        <v>44982</v>
      </c>
      <c r="D345" s="42" t="s">
        <v>64</v>
      </c>
      <c r="E345" t="s">
        <v>117</v>
      </c>
      <c r="F345">
        <v>3</v>
      </c>
      <c r="G345" t="s">
        <v>534</v>
      </c>
      <c r="H345" t="s">
        <v>209</v>
      </c>
      <c r="I345" t="s">
        <v>210</v>
      </c>
      <c r="K345" s="10">
        <f>(C345-VLOOKUP(H345,Riders!$A$2:$E$8001,4,FALSE))/365</f>
        <v>25.673972602739727</v>
      </c>
    </row>
    <row r="346" spans="1:11">
      <c r="A346" s="42" t="s">
        <v>1061</v>
      </c>
      <c r="B346" s="42">
        <v>2023</v>
      </c>
      <c r="C346" s="75">
        <v>44982</v>
      </c>
      <c r="D346" s="42" t="s">
        <v>64</v>
      </c>
      <c r="E346" t="s">
        <v>117</v>
      </c>
      <c r="F346">
        <v>4</v>
      </c>
      <c r="G346">
        <v>1</v>
      </c>
      <c r="H346" t="s">
        <v>182</v>
      </c>
      <c r="I346" t="s">
        <v>476</v>
      </c>
      <c r="K346" s="10">
        <f>(C346-VLOOKUP(H346,Riders!$A$2:$E$8001,4,FALSE))/365</f>
        <v>22.4986301369863</v>
      </c>
    </row>
    <row r="347" spans="1:11">
      <c r="A347" s="42" t="s">
        <v>1061</v>
      </c>
      <c r="B347" s="42">
        <v>2023</v>
      </c>
      <c r="C347" s="75">
        <v>44982</v>
      </c>
      <c r="D347" s="42" t="s">
        <v>64</v>
      </c>
      <c r="E347" t="s">
        <v>117</v>
      </c>
      <c r="F347">
        <v>4</v>
      </c>
      <c r="G347">
        <v>2</v>
      </c>
      <c r="H347" t="s">
        <v>21</v>
      </c>
      <c r="I347" t="s">
        <v>22</v>
      </c>
      <c r="K347" s="10">
        <f>(C347-VLOOKUP(H347,Riders!$A$2:$E$8001,4,FALSE))/365</f>
        <v>29.967123287671232</v>
      </c>
    </row>
    <row r="348" spans="1:11">
      <c r="A348" s="42" t="s">
        <v>1061</v>
      </c>
      <c r="B348" s="42">
        <v>2023</v>
      </c>
      <c r="C348" s="75">
        <v>44982</v>
      </c>
      <c r="D348" s="42" t="s">
        <v>64</v>
      </c>
      <c r="E348" t="s">
        <v>117</v>
      </c>
      <c r="F348">
        <v>4</v>
      </c>
      <c r="G348">
        <v>3</v>
      </c>
      <c r="H348" t="s">
        <v>99</v>
      </c>
      <c r="I348" t="s">
        <v>100</v>
      </c>
      <c r="K348" s="10">
        <f>(C348-VLOOKUP(H348,Riders!$A$2:$E$8001,4,FALSE))/365</f>
        <v>23.876712328767123</v>
      </c>
    </row>
    <row r="349" spans="1:11">
      <c r="A349" s="42" t="s">
        <v>1061</v>
      </c>
      <c r="B349" s="42">
        <v>2023</v>
      </c>
      <c r="C349" s="75">
        <v>44982</v>
      </c>
      <c r="D349" s="42" t="s">
        <v>64</v>
      </c>
      <c r="E349" t="s">
        <v>117</v>
      </c>
      <c r="F349">
        <v>4</v>
      </c>
      <c r="G349">
        <v>4</v>
      </c>
      <c r="H349" t="s">
        <v>96</v>
      </c>
      <c r="I349" t="s">
        <v>166</v>
      </c>
      <c r="K349" s="10">
        <f>(C349-VLOOKUP(H349,Riders!$A$2:$E$8001,4,FALSE))/365</f>
        <v>29.161643835616438</v>
      </c>
    </row>
    <row r="350" spans="1:11">
      <c r="A350" s="42" t="s">
        <v>1061</v>
      </c>
      <c r="B350" s="42">
        <v>2023</v>
      </c>
      <c r="C350" s="75">
        <v>44982</v>
      </c>
      <c r="D350" s="42" t="s">
        <v>64</v>
      </c>
      <c r="E350" t="s">
        <v>117</v>
      </c>
      <c r="F350">
        <v>4</v>
      </c>
      <c r="G350">
        <v>5</v>
      </c>
      <c r="H350" t="s">
        <v>108</v>
      </c>
      <c r="I350" t="s">
        <v>56</v>
      </c>
      <c r="K350" s="10">
        <f>(C350-VLOOKUP(H350,Riders!$A$2:$E$8001,4,FALSE))/365</f>
        <v>24.882191780821916</v>
      </c>
    </row>
    <row r="351" spans="1:11">
      <c r="A351" s="42" t="s">
        <v>1061</v>
      </c>
      <c r="B351" s="42">
        <v>2023</v>
      </c>
      <c r="C351" s="75">
        <v>44982</v>
      </c>
      <c r="D351" s="42" t="s">
        <v>64</v>
      </c>
      <c r="E351" t="s">
        <v>117</v>
      </c>
      <c r="F351">
        <v>4</v>
      </c>
      <c r="G351">
        <v>6</v>
      </c>
      <c r="H351" t="s">
        <v>155</v>
      </c>
      <c r="I351" t="s">
        <v>140</v>
      </c>
      <c r="K351" s="10">
        <f>(C351-VLOOKUP(H351,Riders!$A$2:$E$8001,4,FALSE))/365</f>
        <v>32.980821917808221</v>
      </c>
    </row>
    <row r="352" spans="1:11">
      <c r="A352" s="42" t="s">
        <v>1061</v>
      </c>
      <c r="B352" s="42">
        <v>2023</v>
      </c>
      <c r="C352" s="75">
        <v>44982</v>
      </c>
      <c r="D352" s="42" t="s">
        <v>64</v>
      </c>
      <c r="E352" t="s">
        <v>115</v>
      </c>
      <c r="F352">
        <v>1</v>
      </c>
      <c r="G352">
        <v>1</v>
      </c>
      <c r="H352" t="s">
        <v>194</v>
      </c>
      <c r="I352" t="s">
        <v>50</v>
      </c>
      <c r="K352" s="10">
        <f>(C352-VLOOKUP(H352,Riders!$A$2:$E$8001,4,FALSE))/365</f>
        <v>35.164383561643838</v>
      </c>
    </row>
    <row r="353" spans="1:11">
      <c r="A353" s="42" t="s">
        <v>1061</v>
      </c>
      <c r="B353" s="42">
        <v>2023</v>
      </c>
      <c r="C353" s="75">
        <v>44982</v>
      </c>
      <c r="D353" s="42" t="s">
        <v>64</v>
      </c>
      <c r="E353" t="s">
        <v>115</v>
      </c>
      <c r="F353">
        <v>1</v>
      </c>
      <c r="G353">
        <v>2</v>
      </c>
      <c r="H353" t="s">
        <v>99</v>
      </c>
      <c r="I353" t="s">
        <v>100</v>
      </c>
      <c r="K353" s="10">
        <f>(C353-VLOOKUP(H353,Riders!$A$2:$E$8001,4,FALSE))/365</f>
        <v>23.876712328767123</v>
      </c>
    </row>
    <row r="354" spans="1:11">
      <c r="A354" s="42" t="s">
        <v>1061</v>
      </c>
      <c r="B354" s="42">
        <v>2023</v>
      </c>
      <c r="C354" s="75">
        <v>44982</v>
      </c>
      <c r="D354" s="42" t="s">
        <v>64</v>
      </c>
      <c r="E354" t="s">
        <v>115</v>
      </c>
      <c r="F354">
        <v>1</v>
      </c>
      <c r="G354">
        <v>3</v>
      </c>
      <c r="H354" t="s">
        <v>97</v>
      </c>
      <c r="I354" t="s">
        <v>26</v>
      </c>
      <c r="K354" s="10">
        <f>(C354-VLOOKUP(H354,Riders!$A$2:$E$8001,4,FALSE))/365</f>
        <v>25.873972602739727</v>
      </c>
    </row>
    <row r="355" spans="1:11">
      <c r="A355" s="42" t="s">
        <v>1061</v>
      </c>
      <c r="B355" s="42">
        <v>2023</v>
      </c>
      <c r="C355" s="75">
        <v>44982</v>
      </c>
      <c r="D355" s="42" t="s">
        <v>64</v>
      </c>
      <c r="E355" t="s">
        <v>115</v>
      </c>
      <c r="F355">
        <v>1</v>
      </c>
      <c r="G355">
        <v>4</v>
      </c>
      <c r="H355" t="s">
        <v>209</v>
      </c>
      <c r="I355" t="s">
        <v>210</v>
      </c>
      <c r="K355" s="10">
        <f>(C355-VLOOKUP(H355,Riders!$A$2:$E$8001,4,FALSE))/365</f>
        <v>25.673972602739727</v>
      </c>
    </row>
    <row r="356" spans="1:11">
      <c r="A356" s="42" t="s">
        <v>1061</v>
      </c>
      <c r="B356" s="42">
        <v>2023</v>
      </c>
      <c r="C356" s="75">
        <v>44982</v>
      </c>
      <c r="D356" s="42" t="s">
        <v>64</v>
      </c>
      <c r="E356" t="s">
        <v>115</v>
      </c>
      <c r="F356">
        <v>1</v>
      </c>
      <c r="G356">
        <v>5</v>
      </c>
      <c r="H356" t="s">
        <v>38</v>
      </c>
      <c r="I356" t="s">
        <v>28</v>
      </c>
      <c r="K356" s="10">
        <f>(C356-VLOOKUP(H356,Riders!$A$2:$E$8001,4,FALSE))/365</f>
        <v>27.115068493150684</v>
      </c>
    </row>
    <row r="357" spans="1:11">
      <c r="A357" s="42" t="s">
        <v>1061</v>
      </c>
      <c r="B357" s="42">
        <v>2023</v>
      </c>
      <c r="C357" s="75">
        <v>44982</v>
      </c>
      <c r="D357" s="42" t="s">
        <v>64</v>
      </c>
      <c r="E357" t="s">
        <v>115</v>
      </c>
      <c r="F357">
        <v>1</v>
      </c>
      <c r="G357">
        <v>6</v>
      </c>
      <c r="H357" t="s">
        <v>469</v>
      </c>
      <c r="I357" t="s">
        <v>40</v>
      </c>
      <c r="K357" s="10">
        <f>(C357-VLOOKUP(H357,Riders!$A$2:$E$8001,4,FALSE))/365</f>
        <v>24.367123287671234</v>
      </c>
    </row>
    <row r="358" spans="1:11">
      <c r="A358" s="42" t="s">
        <v>1061</v>
      </c>
      <c r="B358" s="42">
        <v>2023</v>
      </c>
      <c r="C358" s="75">
        <v>44982</v>
      </c>
      <c r="D358" s="42" t="s">
        <v>64</v>
      </c>
      <c r="E358" t="s">
        <v>115</v>
      </c>
      <c r="F358">
        <v>1</v>
      </c>
      <c r="G358">
        <v>7</v>
      </c>
      <c r="H358" t="s">
        <v>96</v>
      </c>
      <c r="I358" t="s">
        <v>166</v>
      </c>
      <c r="K358" s="10">
        <f>(C358-VLOOKUP(H358,Riders!$A$2:$E$8001,4,FALSE))/365</f>
        <v>29.161643835616438</v>
      </c>
    </row>
    <row r="359" spans="1:11">
      <c r="A359" s="42" t="s">
        <v>1061</v>
      </c>
      <c r="B359" s="42">
        <v>2023</v>
      </c>
      <c r="C359" s="75">
        <v>44982</v>
      </c>
      <c r="D359" s="42" t="s">
        <v>64</v>
      </c>
      <c r="E359" t="s">
        <v>115</v>
      </c>
      <c r="F359">
        <v>2</v>
      </c>
      <c r="G359">
        <v>1</v>
      </c>
      <c r="H359" t="s">
        <v>167</v>
      </c>
      <c r="I359" t="s">
        <v>30</v>
      </c>
      <c r="K359" s="10">
        <f>(C359-VLOOKUP(H359,Riders!$A$2:$E$8001,4,FALSE))/365</f>
        <v>23.734246575342464</v>
      </c>
    </row>
    <row r="360" spans="1:11">
      <c r="A360" s="42" t="s">
        <v>1061</v>
      </c>
      <c r="B360" s="42">
        <v>2023</v>
      </c>
      <c r="C360" s="75">
        <v>44982</v>
      </c>
      <c r="D360" s="42" t="s">
        <v>64</v>
      </c>
      <c r="E360" t="s">
        <v>115</v>
      </c>
      <c r="F360">
        <v>2</v>
      </c>
      <c r="G360">
        <v>2</v>
      </c>
      <c r="H360" t="s">
        <v>91</v>
      </c>
      <c r="I360" t="s">
        <v>50</v>
      </c>
      <c r="K360" s="10">
        <f>(C360-VLOOKUP(H360,Riders!$A$2:$E$8001,4,FALSE))/365</f>
        <v>27.268493150684932</v>
      </c>
    </row>
    <row r="361" spans="1:11">
      <c r="A361" s="42" t="s">
        <v>1061</v>
      </c>
      <c r="B361" s="42">
        <v>2023</v>
      </c>
      <c r="C361" s="75">
        <v>44982</v>
      </c>
      <c r="D361" s="42" t="s">
        <v>64</v>
      </c>
      <c r="E361" t="s">
        <v>115</v>
      </c>
      <c r="F361">
        <v>2</v>
      </c>
      <c r="G361">
        <v>3</v>
      </c>
      <c r="H361" t="s">
        <v>95</v>
      </c>
      <c r="I361" t="s">
        <v>28</v>
      </c>
      <c r="K361" s="10">
        <f>(C361-VLOOKUP(H361,Riders!$A$2:$E$8001,4,FALSE))/365</f>
        <v>31.087671232876712</v>
      </c>
    </row>
    <row r="362" spans="1:11">
      <c r="A362" s="42" t="s">
        <v>1061</v>
      </c>
      <c r="B362" s="42">
        <v>2023</v>
      </c>
      <c r="C362" s="75">
        <v>44982</v>
      </c>
      <c r="D362" s="42" t="s">
        <v>64</v>
      </c>
      <c r="E362" t="s">
        <v>115</v>
      </c>
      <c r="F362">
        <v>2</v>
      </c>
      <c r="G362">
        <v>4</v>
      </c>
      <c r="H362" t="s">
        <v>108</v>
      </c>
      <c r="I362" t="s">
        <v>56</v>
      </c>
      <c r="K362" s="10">
        <f>(C362-VLOOKUP(H362,Riders!$A$2:$E$8001,4,FALSE))/365</f>
        <v>24.882191780821916</v>
      </c>
    </row>
    <row r="363" spans="1:11">
      <c r="A363" s="42" t="s">
        <v>1061</v>
      </c>
      <c r="B363" s="42">
        <v>2023</v>
      </c>
      <c r="C363" s="75">
        <v>44982</v>
      </c>
      <c r="D363" s="42" t="s">
        <v>64</v>
      </c>
      <c r="E363" t="s">
        <v>115</v>
      </c>
      <c r="F363">
        <v>2</v>
      </c>
      <c r="G363">
        <v>5</v>
      </c>
      <c r="H363" t="s">
        <v>155</v>
      </c>
      <c r="I363" t="s">
        <v>140</v>
      </c>
      <c r="K363" s="10">
        <f>(C363-VLOOKUP(H363,Riders!$A$2:$E$8001,4,FALSE))/365</f>
        <v>32.980821917808221</v>
      </c>
    </row>
    <row r="364" spans="1:11">
      <c r="A364" s="42" t="s">
        <v>1061</v>
      </c>
      <c r="B364" s="42">
        <v>2023</v>
      </c>
      <c r="C364" s="75">
        <v>44982</v>
      </c>
      <c r="D364" s="42" t="s">
        <v>64</v>
      </c>
      <c r="E364" t="s">
        <v>115</v>
      </c>
      <c r="F364">
        <v>2</v>
      </c>
      <c r="G364">
        <v>6</v>
      </c>
      <c r="H364" t="s">
        <v>822</v>
      </c>
      <c r="I364" t="s">
        <v>205</v>
      </c>
      <c r="K364" s="10">
        <f>(C364-VLOOKUP(H364,Riders!$A$2:$E$8001,4,FALSE))/365</f>
        <v>20.780821917808218</v>
      </c>
    </row>
    <row r="365" spans="1:11">
      <c r="A365" s="42" t="s">
        <v>1061</v>
      </c>
      <c r="B365" s="42">
        <v>2023</v>
      </c>
      <c r="C365" s="75">
        <v>44982</v>
      </c>
      <c r="D365" s="42" t="s">
        <v>64</v>
      </c>
      <c r="E365" t="s">
        <v>115</v>
      </c>
      <c r="F365">
        <v>2</v>
      </c>
      <c r="G365" t="s">
        <v>534</v>
      </c>
      <c r="H365" t="s">
        <v>130</v>
      </c>
      <c r="I365" t="s">
        <v>111</v>
      </c>
      <c r="K365" s="10">
        <f>(C365-VLOOKUP(H365,Riders!$A$2:$E$8001,4,FALSE))/365</f>
        <v>23.638356164383563</v>
      </c>
    </row>
    <row r="366" spans="1:11">
      <c r="A366" s="42" t="s">
        <v>1061</v>
      </c>
      <c r="B366" s="42">
        <v>2023</v>
      </c>
      <c r="C366" s="75">
        <v>44982</v>
      </c>
      <c r="D366" s="42" t="s">
        <v>64</v>
      </c>
      <c r="E366" t="s">
        <v>118</v>
      </c>
      <c r="F366">
        <v>1</v>
      </c>
      <c r="G366">
        <v>1</v>
      </c>
      <c r="H366" t="s">
        <v>182</v>
      </c>
      <c r="I366" t="s">
        <v>476</v>
      </c>
      <c r="K366" s="10">
        <f>(C366-VLOOKUP(H366,Riders!$A$2:$E$8001,4,FALSE))/365</f>
        <v>22.4986301369863</v>
      </c>
    </row>
    <row r="367" spans="1:11">
      <c r="A367" s="42" t="s">
        <v>1061</v>
      </c>
      <c r="B367" s="42">
        <v>2023</v>
      </c>
      <c r="C367" s="75">
        <v>44982</v>
      </c>
      <c r="D367" s="42" t="s">
        <v>64</v>
      </c>
      <c r="E367" t="s">
        <v>118</v>
      </c>
      <c r="F367">
        <v>1</v>
      </c>
      <c r="G367">
        <v>2</v>
      </c>
      <c r="H367" t="s">
        <v>90</v>
      </c>
      <c r="I367" t="s">
        <v>22</v>
      </c>
      <c r="K367" s="10">
        <f>(C367-VLOOKUP(H367,Riders!$A$2:$E$8001,4,FALSE))/365</f>
        <v>25.969863013698632</v>
      </c>
    </row>
    <row r="368" spans="1:11">
      <c r="A368" s="42" t="s">
        <v>1061</v>
      </c>
      <c r="B368" s="42">
        <v>2023</v>
      </c>
      <c r="C368" s="75">
        <v>44982</v>
      </c>
      <c r="D368" s="42" t="s">
        <v>64</v>
      </c>
      <c r="E368" t="s">
        <v>118</v>
      </c>
      <c r="F368">
        <v>1</v>
      </c>
      <c r="G368">
        <v>3</v>
      </c>
      <c r="H368" t="s">
        <v>134</v>
      </c>
      <c r="I368" t="s">
        <v>33</v>
      </c>
      <c r="K368" s="10">
        <f>(C368-VLOOKUP(H368,Riders!$A$2:$E$8001,4,FALSE))/365</f>
        <v>26.493150684931507</v>
      </c>
    </row>
    <row r="369" spans="1:11">
      <c r="A369" s="42" t="s">
        <v>1061</v>
      </c>
      <c r="B369" s="42">
        <v>2023</v>
      </c>
      <c r="C369" s="75">
        <v>44982</v>
      </c>
      <c r="D369" s="42" t="s">
        <v>64</v>
      </c>
      <c r="E369" t="s">
        <v>118</v>
      </c>
      <c r="F369">
        <v>1</v>
      </c>
      <c r="G369">
        <v>4</v>
      </c>
      <c r="H369" t="s">
        <v>98</v>
      </c>
      <c r="I369" t="s">
        <v>42</v>
      </c>
      <c r="K369" s="10">
        <f>(C369-VLOOKUP(H369,Riders!$A$2:$E$8001,4,FALSE))/365</f>
        <v>24.345205479452055</v>
      </c>
    </row>
    <row r="370" spans="1:11">
      <c r="A370" s="42" t="s">
        <v>1061</v>
      </c>
      <c r="B370" s="42">
        <v>2023</v>
      </c>
      <c r="C370" s="75">
        <v>44982</v>
      </c>
      <c r="D370" s="42" t="s">
        <v>64</v>
      </c>
      <c r="E370" t="s">
        <v>118</v>
      </c>
      <c r="F370">
        <v>1</v>
      </c>
      <c r="G370">
        <v>5</v>
      </c>
      <c r="H370" t="s">
        <v>99</v>
      </c>
      <c r="I370" t="s">
        <v>100</v>
      </c>
      <c r="K370" s="10">
        <f>(C370-VLOOKUP(H370,Riders!$A$2:$E$8001,4,FALSE))/365</f>
        <v>23.876712328767123</v>
      </c>
    </row>
    <row r="371" spans="1:11">
      <c r="A371" s="42" t="s">
        <v>1061</v>
      </c>
      <c r="B371" s="42">
        <v>2023</v>
      </c>
      <c r="C371" s="75">
        <v>44982</v>
      </c>
      <c r="D371" s="42" t="s">
        <v>64</v>
      </c>
      <c r="E371" t="s">
        <v>118</v>
      </c>
      <c r="F371">
        <v>1</v>
      </c>
      <c r="G371">
        <v>6</v>
      </c>
      <c r="H371" t="s">
        <v>167</v>
      </c>
      <c r="I371" t="s">
        <v>30</v>
      </c>
      <c r="K371" s="10">
        <f>(C371-VLOOKUP(H371,Riders!$A$2:$E$8001,4,FALSE))/365</f>
        <v>23.734246575342464</v>
      </c>
    </row>
    <row r="372" spans="1:11">
      <c r="A372" s="42" t="s">
        <v>1061</v>
      </c>
      <c r="B372" s="42">
        <v>2023</v>
      </c>
      <c r="C372" s="75">
        <v>44982</v>
      </c>
      <c r="D372" s="42" t="s">
        <v>64</v>
      </c>
      <c r="E372" t="s">
        <v>118</v>
      </c>
      <c r="F372">
        <v>2</v>
      </c>
      <c r="G372">
        <v>1</v>
      </c>
      <c r="H372" t="s">
        <v>194</v>
      </c>
      <c r="I372" t="s">
        <v>50</v>
      </c>
      <c r="K372" s="10">
        <f>(C372-VLOOKUP(H372,Riders!$A$2:$E$8001,4,FALSE))/365</f>
        <v>35.164383561643838</v>
      </c>
    </row>
    <row r="373" spans="1:11">
      <c r="A373" s="42" t="s">
        <v>1061</v>
      </c>
      <c r="B373" s="42">
        <v>2023</v>
      </c>
      <c r="C373" s="75">
        <v>44982</v>
      </c>
      <c r="D373" s="42" t="s">
        <v>64</v>
      </c>
      <c r="E373" t="s">
        <v>118</v>
      </c>
      <c r="F373">
        <v>2</v>
      </c>
      <c r="G373">
        <v>2</v>
      </c>
      <c r="H373" t="s">
        <v>91</v>
      </c>
      <c r="I373" t="s">
        <v>50</v>
      </c>
      <c r="K373" s="10">
        <f>(C373-VLOOKUP(H373,Riders!$A$2:$E$8001,4,FALSE))/365</f>
        <v>27.268493150684932</v>
      </c>
    </row>
    <row r="374" spans="1:11">
      <c r="A374" s="42" t="s">
        <v>1061</v>
      </c>
      <c r="B374" s="42">
        <v>2023</v>
      </c>
      <c r="C374" s="75">
        <v>44982</v>
      </c>
      <c r="D374" s="42" t="s">
        <v>64</v>
      </c>
      <c r="E374" t="s">
        <v>118</v>
      </c>
      <c r="F374">
        <v>2</v>
      </c>
      <c r="G374">
        <v>3</v>
      </c>
      <c r="H374" t="s">
        <v>112</v>
      </c>
      <c r="I374" t="s">
        <v>100</v>
      </c>
      <c r="K374" s="10">
        <f>(C374-VLOOKUP(H374,Riders!$A$2:$E$8001,4,FALSE))/365</f>
        <v>23.043835616438358</v>
      </c>
    </row>
    <row r="375" spans="1:11">
      <c r="A375" s="42" t="s">
        <v>1061</v>
      </c>
      <c r="B375" s="42">
        <v>2023</v>
      </c>
      <c r="C375" s="75">
        <v>44982</v>
      </c>
      <c r="D375" s="42" t="s">
        <v>64</v>
      </c>
      <c r="E375" t="s">
        <v>118</v>
      </c>
      <c r="F375">
        <v>2</v>
      </c>
      <c r="G375">
        <v>4</v>
      </c>
      <c r="H375" t="s">
        <v>105</v>
      </c>
      <c r="I375" t="s">
        <v>166</v>
      </c>
      <c r="K375" s="10">
        <f>(C375-VLOOKUP(H375,Riders!$A$2:$E$8001,4,FALSE))/365</f>
        <v>30.210958904109589</v>
      </c>
    </row>
    <row r="376" spans="1:11">
      <c r="A376" s="42" t="s">
        <v>1061</v>
      </c>
      <c r="B376" s="42">
        <v>2023</v>
      </c>
      <c r="C376" s="75">
        <v>44982</v>
      </c>
      <c r="D376" s="42" t="s">
        <v>64</v>
      </c>
      <c r="E376" t="s">
        <v>118</v>
      </c>
      <c r="F376">
        <v>2</v>
      </c>
      <c r="G376" t="s">
        <v>534</v>
      </c>
      <c r="H376" t="s">
        <v>29</v>
      </c>
      <c r="I376" t="s">
        <v>30</v>
      </c>
      <c r="K376" s="10">
        <f>(C376-VLOOKUP(H376,Riders!$A$2:$E$8001,4,FALSE))/365</f>
        <v>27.008219178082193</v>
      </c>
    </row>
    <row r="377" spans="1:11">
      <c r="A377" s="42" t="s">
        <v>1061</v>
      </c>
      <c r="B377" s="42">
        <v>2023</v>
      </c>
      <c r="C377" s="75">
        <v>44982</v>
      </c>
      <c r="D377" s="42" t="s">
        <v>64</v>
      </c>
      <c r="E377" t="s">
        <v>118</v>
      </c>
      <c r="F377">
        <v>2</v>
      </c>
      <c r="G377" t="s">
        <v>534</v>
      </c>
      <c r="H377" t="s">
        <v>21</v>
      </c>
      <c r="I377" t="s">
        <v>22</v>
      </c>
      <c r="K377" s="10">
        <f>(C377-VLOOKUP(H377,Riders!$A$2:$E$8001,4,FALSE))/365</f>
        <v>29.967123287671232</v>
      </c>
    </row>
    <row r="378" spans="1:11">
      <c r="A378" s="42" t="s">
        <v>1061</v>
      </c>
      <c r="B378" s="42">
        <v>2023</v>
      </c>
      <c r="C378" s="75">
        <v>44982</v>
      </c>
      <c r="D378" s="42" t="s">
        <v>64</v>
      </c>
      <c r="E378" t="s">
        <v>62</v>
      </c>
      <c r="F378">
        <v>1</v>
      </c>
      <c r="G378">
        <v>1</v>
      </c>
      <c r="H378" t="s">
        <v>90</v>
      </c>
      <c r="I378" t="s">
        <v>22</v>
      </c>
      <c r="K378" s="10">
        <f>(C378-VLOOKUP(H378,Riders!$A$2:$E$8001,4,FALSE))/365</f>
        <v>25.969863013698632</v>
      </c>
    </row>
    <row r="379" spans="1:11">
      <c r="A379" s="42" t="s">
        <v>1061</v>
      </c>
      <c r="B379" s="42">
        <v>2023</v>
      </c>
      <c r="C379" s="75">
        <v>44982</v>
      </c>
      <c r="D379" s="42" t="s">
        <v>64</v>
      </c>
      <c r="E379" t="s">
        <v>62</v>
      </c>
      <c r="F379">
        <v>1</v>
      </c>
      <c r="G379">
        <v>2</v>
      </c>
      <c r="H379" t="s">
        <v>194</v>
      </c>
      <c r="I379" t="s">
        <v>50</v>
      </c>
      <c r="K379" s="10">
        <f>(C379-VLOOKUP(H379,Riders!$A$2:$E$8001,4,FALSE))/365</f>
        <v>35.164383561643838</v>
      </c>
    </row>
    <row r="380" spans="1:11">
      <c r="A380" s="42" t="s">
        <v>1061</v>
      </c>
      <c r="B380" s="42">
        <v>2023</v>
      </c>
      <c r="C380" s="75">
        <v>44982</v>
      </c>
      <c r="D380" s="42" t="s">
        <v>64</v>
      </c>
      <c r="E380" t="s">
        <v>62</v>
      </c>
      <c r="F380">
        <v>1</v>
      </c>
      <c r="G380">
        <v>3</v>
      </c>
      <c r="H380" t="s">
        <v>182</v>
      </c>
      <c r="I380" t="s">
        <v>476</v>
      </c>
      <c r="K380" s="10">
        <f>(C380-VLOOKUP(H380,Riders!$A$2:$E$8001,4,FALSE))/365</f>
        <v>22.4986301369863</v>
      </c>
    </row>
    <row r="381" spans="1:11">
      <c r="A381" s="42" t="s">
        <v>1061</v>
      </c>
      <c r="B381" s="42">
        <v>2023</v>
      </c>
      <c r="C381" s="75">
        <v>44982</v>
      </c>
      <c r="D381" s="42" t="s">
        <v>64</v>
      </c>
      <c r="E381" t="s">
        <v>62</v>
      </c>
      <c r="F381">
        <v>1</v>
      </c>
      <c r="G381">
        <v>4</v>
      </c>
      <c r="H381" t="s">
        <v>112</v>
      </c>
      <c r="I381" t="s">
        <v>100</v>
      </c>
      <c r="K381" s="10">
        <f>(C381-VLOOKUP(H381,Riders!$A$2:$E$8001,4,FALSE))/365</f>
        <v>23.043835616438358</v>
      </c>
    </row>
    <row r="382" spans="1:11">
      <c r="A382" s="42" t="s">
        <v>1061</v>
      </c>
      <c r="B382" s="42">
        <v>2023</v>
      </c>
      <c r="C382" s="75">
        <v>44982</v>
      </c>
      <c r="D382" s="42" t="s">
        <v>64</v>
      </c>
      <c r="E382" t="s">
        <v>62</v>
      </c>
      <c r="F382">
        <v>1</v>
      </c>
      <c r="G382">
        <v>5</v>
      </c>
      <c r="H382" t="s">
        <v>134</v>
      </c>
      <c r="I382" t="s">
        <v>33</v>
      </c>
      <c r="K382" s="10">
        <f>(C382-VLOOKUP(H382,Riders!$A$2:$E$8001,4,FALSE))/365</f>
        <v>26.493150684931507</v>
      </c>
    </row>
    <row r="383" spans="1:11">
      <c r="A383" s="42" t="s">
        <v>1061</v>
      </c>
      <c r="B383" s="42">
        <v>2023</v>
      </c>
      <c r="C383" s="75">
        <v>44982</v>
      </c>
      <c r="D383" s="42" t="s">
        <v>64</v>
      </c>
      <c r="E383" t="s">
        <v>62</v>
      </c>
      <c r="F383">
        <v>1</v>
      </c>
      <c r="G383">
        <v>6</v>
      </c>
      <c r="H383" t="s">
        <v>91</v>
      </c>
      <c r="I383" t="s">
        <v>50</v>
      </c>
      <c r="K383" s="10">
        <f>(C383-VLOOKUP(H383,Riders!$A$2:$E$8001,4,FALSE))/365</f>
        <v>27.268493150684932</v>
      </c>
    </row>
    <row r="384" spans="1:11">
      <c r="A384" s="42" t="s">
        <v>1061</v>
      </c>
      <c r="B384" s="42">
        <v>2023</v>
      </c>
      <c r="C384" s="75">
        <v>44982</v>
      </c>
      <c r="D384" s="42" t="s">
        <v>64</v>
      </c>
      <c r="E384" t="s">
        <v>62</v>
      </c>
      <c r="F384">
        <v>2</v>
      </c>
      <c r="G384">
        <v>1</v>
      </c>
      <c r="H384" t="s">
        <v>99</v>
      </c>
      <c r="I384" t="s">
        <v>100</v>
      </c>
      <c r="K384" s="10">
        <f>(C384-VLOOKUP(H384,Riders!$A$2:$E$8001,4,FALSE))/365</f>
        <v>23.876712328767123</v>
      </c>
    </row>
    <row r="385" spans="1:11">
      <c r="A385" s="42" t="s">
        <v>1061</v>
      </c>
      <c r="B385" s="42">
        <v>2023</v>
      </c>
      <c r="C385" s="75">
        <v>44982</v>
      </c>
      <c r="D385" s="42" t="s">
        <v>64</v>
      </c>
      <c r="E385" t="s">
        <v>62</v>
      </c>
      <c r="F385">
        <v>2</v>
      </c>
      <c r="G385">
        <v>2</v>
      </c>
      <c r="H385" t="s">
        <v>98</v>
      </c>
      <c r="I385" t="s">
        <v>42</v>
      </c>
      <c r="K385" s="10">
        <f>(C385-VLOOKUP(H385,Riders!$A$2:$E$8001,4,FALSE))/365</f>
        <v>24.345205479452055</v>
      </c>
    </row>
    <row r="386" spans="1:11">
      <c r="A386" s="42" t="s">
        <v>1061</v>
      </c>
      <c r="B386" s="42">
        <v>2023</v>
      </c>
      <c r="C386" s="75">
        <v>44982</v>
      </c>
      <c r="D386" s="42" t="s">
        <v>64</v>
      </c>
      <c r="E386" t="s">
        <v>62</v>
      </c>
      <c r="F386">
        <v>2</v>
      </c>
      <c r="G386">
        <v>3</v>
      </c>
      <c r="H386" t="s">
        <v>167</v>
      </c>
      <c r="I386" t="s">
        <v>30</v>
      </c>
      <c r="K386" s="10">
        <f>(C386-VLOOKUP(H386,Riders!$A$2:$E$8001,4,FALSE))/365</f>
        <v>23.734246575342464</v>
      </c>
    </row>
    <row r="387" spans="1:11">
      <c r="A387" s="42" t="s">
        <v>1061</v>
      </c>
      <c r="B387" s="42">
        <v>2023</v>
      </c>
      <c r="C387" s="75">
        <v>44982</v>
      </c>
      <c r="D387" s="42" t="s">
        <v>64</v>
      </c>
      <c r="E387" t="s">
        <v>62</v>
      </c>
      <c r="F387">
        <v>2</v>
      </c>
      <c r="G387">
        <v>4</v>
      </c>
      <c r="H387" t="s">
        <v>29</v>
      </c>
      <c r="I387" t="s">
        <v>30</v>
      </c>
      <c r="K387" s="10">
        <f>(C387-VLOOKUP(H387,Riders!$A$2:$E$8001,4,FALSE))/365</f>
        <v>27.008219178082193</v>
      </c>
    </row>
    <row r="388" spans="1:11">
      <c r="A388" s="42" t="s">
        <v>1061</v>
      </c>
      <c r="B388" s="42">
        <v>2023</v>
      </c>
      <c r="C388" s="75">
        <v>44982</v>
      </c>
      <c r="D388" s="42" t="s">
        <v>64</v>
      </c>
      <c r="E388" t="s">
        <v>62</v>
      </c>
      <c r="F388">
        <v>2</v>
      </c>
      <c r="G388">
        <v>5</v>
      </c>
      <c r="H388" t="s">
        <v>21</v>
      </c>
      <c r="I388" t="s">
        <v>22</v>
      </c>
      <c r="K388" s="10">
        <f>(C388-VLOOKUP(H388,Riders!$A$2:$E$8001,4,FALSE))/365</f>
        <v>29.967123287671232</v>
      </c>
    </row>
    <row r="389" spans="1:11">
      <c r="A389" s="42" t="s">
        <v>1061</v>
      </c>
      <c r="B389" s="42">
        <v>2023</v>
      </c>
      <c r="C389" s="75">
        <v>44982</v>
      </c>
      <c r="D389" s="42" t="s">
        <v>64</v>
      </c>
      <c r="E389" t="s">
        <v>62</v>
      </c>
      <c r="F389">
        <v>2</v>
      </c>
      <c r="G389">
        <v>6</v>
      </c>
      <c r="H389" t="s">
        <v>105</v>
      </c>
      <c r="I389" t="s">
        <v>166</v>
      </c>
      <c r="K389" s="10">
        <f>(C389-VLOOKUP(H389,Riders!$A$2:$E$8001,4,FALSE))/365</f>
        <v>30.210958904109589</v>
      </c>
    </row>
    <row r="390" spans="1:11">
      <c r="A390" t="s">
        <v>18</v>
      </c>
      <c r="B390">
        <v>2022</v>
      </c>
      <c r="C390" s="9">
        <v>44847</v>
      </c>
      <c r="D390" t="s">
        <v>19</v>
      </c>
      <c r="E390" t="s">
        <v>89</v>
      </c>
      <c r="F390">
        <v>1</v>
      </c>
      <c r="G390">
        <v>1</v>
      </c>
      <c r="H390" t="s">
        <v>90</v>
      </c>
      <c r="I390" t="s">
        <v>22</v>
      </c>
      <c r="J390">
        <v>10009535686</v>
      </c>
      <c r="K390" s="10">
        <f>(C390-VLOOKUP(H390,Riders!$A$2:$E$8001,4,FALSE))/365</f>
        <v>25.6</v>
      </c>
    </row>
    <row r="391" spans="1:11">
      <c r="A391" t="s">
        <v>18</v>
      </c>
      <c r="B391">
        <v>2022</v>
      </c>
      <c r="C391" s="9">
        <v>44847</v>
      </c>
      <c r="D391" t="s">
        <v>19</v>
      </c>
      <c r="E391" t="s">
        <v>89</v>
      </c>
      <c r="F391">
        <v>1</v>
      </c>
      <c r="G391">
        <v>2</v>
      </c>
      <c r="H391" t="s">
        <v>91</v>
      </c>
      <c r="I391" t="s">
        <v>50</v>
      </c>
      <c r="J391">
        <v>10009150215</v>
      </c>
      <c r="K391" s="10">
        <f>(C391-VLOOKUP(H391,Riders!$A$2:$E$8001,4,FALSE))/365</f>
        <v>26.898630136986302</v>
      </c>
    </row>
    <row r="392" spans="1:11">
      <c r="A392" t="s">
        <v>18</v>
      </c>
      <c r="B392">
        <v>2022</v>
      </c>
      <c r="C392" s="9">
        <v>44847</v>
      </c>
      <c r="D392" t="s">
        <v>19</v>
      </c>
      <c r="E392" t="s">
        <v>89</v>
      </c>
      <c r="F392">
        <v>1</v>
      </c>
      <c r="G392">
        <v>3</v>
      </c>
      <c r="H392" t="s">
        <v>92</v>
      </c>
      <c r="I392" t="s">
        <v>93</v>
      </c>
      <c r="J392">
        <v>10009181032</v>
      </c>
      <c r="K392" s="10">
        <f>(C392-VLOOKUP(H392,Riders!$A$2:$E$8001,4,FALSE))/365</f>
        <v>27.797260273972604</v>
      </c>
    </row>
    <row r="393" spans="1:11">
      <c r="A393" t="s">
        <v>18</v>
      </c>
      <c r="B393">
        <v>2022</v>
      </c>
      <c r="C393" s="9">
        <v>44847</v>
      </c>
      <c r="D393" t="s">
        <v>19</v>
      </c>
      <c r="E393" t="s">
        <v>89</v>
      </c>
      <c r="F393">
        <v>1</v>
      </c>
      <c r="G393">
        <v>4</v>
      </c>
      <c r="H393" t="s">
        <v>94</v>
      </c>
      <c r="I393" t="s">
        <v>26</v>
      </c>
      <c r="J393">
        <v>10015683567</v>
      </c>
      <c r="K393" s="10">
        <f>(C393-VLOOKUP(H393,Riders!$A$2:$E$8001,4,FALSE))/365</f>
        <v>23.742465753424657</v>
      </c>
    </row>
    <row r="394" spans="1:11">
      <c r="A394" t="s">
        <v>18</v>
      </c>
      <c r="B394">
        <v>2022</v>
      </c>
      <c r="C394" s="9">
        <v>44847</v>
      </c>
      <c r="D394" t="s">
        <v>19</v>
      </c>
      <c r="E394" t="s">
        <v>89</v>
      </c>
      <c r="F394">
        <v>1</v>
      </c>
      <c r="G394">
        <v>5</v>
      </c>
      <c r="H394" t="s">
        <v>34</v>
      </c>
      <c r="I394" t="s">
        <v>35</v>
      </c>
      <c r="J394">
        <v>10011152354</v>
      </c>
      <c r="K394" s="10">
        <f>(C394-VLOOKUP(H394,Riders!$A$2:$E$8001,4,FALSE))/365</f>
        <v>24.394520547945206</v>
      </c>
    </row>
    <row r="395" spans="1:11">
      <c r="A395" t="s">
        <v>18</v>
      </c>
      <c r="B395">
        <v>2022</v>
      </c>
      <c r="C395" s="9">
        <v>44847</v>
      </c>
      <c r="D395" t="s">
        <v>19</v>
      </c>
      <c r="E395" t="s">
        <v>89</v>
      </c>
      <c r="F395">
        <v>2</v>
      </c>
      <c r="G395">
        <v>1</v>
      </c>
      <c r="H395" t="s">
        <v>95</v>
      </c>
      <c r="I395" t="s">
        <v>28</v>
      </c>
      <c r="J395">
        <v>10048325582</v>
      </c>
      <c r="K395" s="10">
        <f>(C395-VLOOKUP(H395,Riders!$A$2:$E$8001,4,FALSE))/365</f>
        <v>30.717808219178082</v>
      </c>
    </row>
    <row r="396" spans="1:11">
      <c r="A396" t="s">
        <v>18</v>
      </c>
      <c r="B396">
        <v>2022</v>
      </c>
      <c r="C396" s="9">
        <v>44847</v>
      </c>
      <c r="D396" t="s">
        <v>19</v>
      </c>
      <c r="E396" t="s">
        <v>89</v>
      </c>
      <c r="F396">
        <v>2</v>
      </c>
      <c r="G396">
        <v>2</v>
      </c>
      <c r="H396" t="s">
        <v>96</v>
      </c>
      <c r="I396" t="s">
        <v>30</v>
      </c>
      <c r="J396">
        <v>10010592279</v>
      </c>
      <c r="K396" s="10">
        <f>(C396-VLOOKUP(H396,Riders!$A$2:$E$8001,4,FALSE))/365</f>
        <v>28.791780821917808</v>
      </c>
    </row>
    <row r="397" spans="1:11">
      <c r="A397" t="s">
        <v>18</v>
      </c>
      <c r="B397">
        <v>2022</v>
      </c>
      <c r="C397" s="9">
        <v>44847</v>
      </c>
      <c r="D397" t="s">
        <v>19</v>
      </c>
      <c r="E397" t="s">
        <v>89</v>
      </c>
      <c r="F397">
        <v>2</v>
      </c>
      <c r="G397">
        <v>3</v>
      </c>
      <c r="H397" t="s">
        <v>97</v>
      </c>
      <c r="I397" t="s">
        <v>26</v>
      </c>
      <c r="J397">
        <v>10010678569</v>
      </c>
      <c r="K397" s="10">
        <f>(C397-VLOOKUP(H397,Riders!$A$2:$E$8001,4,FALSE))/365</f>
        <v>25.504109589041096</v>
      </c>
    </row>
    <row r="398" spans="1:11">
      <c r="A398" t="s">
        <v>18</v>
      </c>
      <c r="B398">
        <v>2022</v>
      </c>
      <c r="C398" s="9">
        <v>44847</v>
      </c>
      <c r="D398" t="s">
        <v>19</v>
      </c>
      <c r="E398" t="s">
        <v>89</v>
      </c>
      <c r="F398">
        <v>2</v>
      </c>
      <c r="G398">
        <v>4</v>
      </c>
      <c r="H398" t="s">
        <v>48</v>
      </c>
      <c r="I398" t="s">
        <v>42</v>
      </c>
      <c r="J398">
        <v>10009039774</v>
      </c>
      <c r="K398" s="10">
        <f>(C398-VLOOKUP(H398,Riders!$A$2:$E$8001,4,FALSE))/365</f>
        <v>28.252054794520546</v>
      </c>
    </row>
    <row r="399" spans="1:11">
      <c r="A399" t="s">
        <v>18</v>
      </c>
      <c r="B399">
        <v>2022</v>
      </c>
      <c r="C399" s="9">
        <v>44847</v>
      </c>
      <c r="D399" t="s">
        <v>19</v>
      </c>
      <c r="E399" t="s">
        <v>89</v>
      </c>
      <c r="F399">
        <v>2</v>
      </c>
      <c r="G399">
        <v>5</v>
      </c>
      <c r="H399" t="s">
        <v>52</v>
      </c>
      <c r="I399" t="s">
        <v>40</v>
      </c>
      <c r="J399">
        <v>10004612534</v>
      </c>
      <c r="K399" s="10">
        <f>(C399-VLOOKUP(H399,Riders!$A$2:$E$8001,4,FALSE))/365</f>
        <v>35.38356164383562</v>
      </c>
    </row>
    <row r="400" spans="1:11">
      <c r="A400" t="s">
        <v>18</v>
      </c>
      <c r="B400">
        <v>2022</v>
      </c>
      <c r="C400" s="9">
        <v>44847</v>
      </c>
      <c r="D400" t="s">
        <v>19</v>
      </c>
      <c r="E400" t="s">
        <v>89</v>
      </c>
      <c r="F400">
        <v>3</v>
      </c>
      <c r="G400">
        <v>1</v>
      </c>
      <c r="H400" t="s">
        <v>98</v>
      </c>
      <c r="I400" t="s">
        <v>42</v>
      </c>
      <c r="J400">
        <v>10010830840</v>
      </c>
      <c r="K400" s="10">
        <f>(C400-VLOOKUP(H400,Riders!$A$2:$E$8001,4,FALSE))/365</f>
        <v>23.975342465753425</v>
      </c>
    </row>
    <row r="401" spans="1:11">
      <c r="A401" t="s">
        <v>18</v>
      </c>
      <c r="B401">
        <v>2022</v>
      </c>
      <c r="C401" s="9">
        <v>44847</v>
      </c>
      <c r="D401" t="s">
        <v>19</v>
      </c>
      <c r="E401" t="s">
        <v>89</v>
      </c>
      <c r="F401">
        <v>3</v>
      </c>
      <c r="G401">
        <v>2</v>
      </c>
      <c r="H401" t="s">
        <v>99</v>
      </c>
      <c r="I401" t="s">
        <v>100</v>
      </c>
      <c r="J401">
        <v>10015145724</v>
      </c>
      <c r="K401" s="10">
        <f>(C401-VLOOKUP(H401,Riders!$A$2:$E$8001,4,FALSE))/365</f>
        <v>23.506849315068493</v>
      </c>
    </row>
    <row r="402" spans="1:11">
      <c r="A402" t="s">
        <v>18</v>
      </c>
      <c r="B402">
        <v>2022</v>
      </c>
      <c r="C402" s="9">
        <v>44847</v>
      </c>
      <c r="D402" t="s">
        <v>19</v>
      </c>
      <c r="E402" t="s">
        <v>89</v>
      </c>
      <c r="F402">
        <v>3</v>
      </c>
      <c r="G402">
        <v>3</v>
      </c>
      <c r="H402" t="s">
        <v>101</v>
      </c>
      <c r="I402" t="s">
        <v>102</v>
      </c>
      <c r="J402">
        <v>10009010876</v>
      </c>
      <c r="K402" s="10">
        <f>(C402-VLOOKUP(H402,Riders!$A$2:$E$8001,4,FALSE))/365</f>
        <v>28.717808219178082</v>
      </c>
    </row>
    <row r="403" spans="1:11">
      <c r="A403" t="s">
        <v>18</v>
      </c>
      <c r="B403">
        <v>2022</v>
      </c>
      <c r="C403" s="9">
        <v>44847</v>
      </c>
      <c r="D403" t="s">
        <v>19</v>
      </c>
      <c r="E403" t="s">
        <v>89</v>
      </c>
      <c r="F403">
        <v>3</v>
      </c>
      <c r="G403">
        <v>4</v>
      </c>
      <c r="H403" t="s">
        <v>103</v>
      </c>
      <c r="I403" t="s">
        <v>37</v>
      </c>
      <c r="J403">
        <v>10052089586</v>
      </c>
      <c r="K403" s="10">
        <f>(C403-VLOOKUP(H403,Riders!$A$2:$E$8001,4,FALSE))/365</f>
        <v>23.786301369863015</v>
      </c>
    </row>
    <row r="404" spans="1:11">
      <c r="A404" t="s">
        <v>18</v>
      </c>
      <c r="B404">
        <v>2022</v>
      </c>
      <c r="C404" s="9">
        <v>44847</v>
      </c>
      <c r="D404" t="s">
        <v>19</v>
      </c>
      <c r="E404" t="s">
        <v>89</v>
      </c>
      <c r="F404">
        <v>3</v>
      </c>
      <c r="G404">
        <v>5</v>
      </c>
      <c r="H404" t="s">
        <v>25</v>
      </c>
      <c r="I404" t="s">
        <v>26</v>
      </c>
      <c r="J404">
        <v>10010713329</v>
      </c>
      <c r="K404" s="10">
        <f>(C404-VLOOKUP(H404,Riders!$A$2:$E$8001,4,FALSE))/365</f>
        <v>25.057534246575344</v>
      </c>
    </row>
    <row r="405" spans="1:11">
      <c r="A405" t="s">
        <v>18</v>
      </c>
      <c r="B405">
        <v>2022</v>
      </c>
      <c r="C405" s="9">
        <v>44847</v>
      </c>
      <c r="D405" t="s">
        <v>19</v>
      </c>
      <c r="E405" t="s">
        <v>89</v>
      </c>
      <c r="F405">
        <v>3</v>
      </c>
      <c r="G405">
        <v>6</v>
      </c>
      <c r="H405" t="s">
        <v>38</v>
      </c>
      <c r="I405" t="s">
        <v>28</v>
      </c>
      <c r="J405">
        <v>10009178002</v>
      </c>
      <c r="K405" s="10">
        <f>(C405-VLOOKUP(H405,Riders!$A$2:$E$8001,4,FALSE))/365</f>
        <v>26.745205479452054</v>
      </c>
    </row>
    <row r="406" spans="1:11">
      <c r="A406" t="s">
        <v>18</v>
      </c>
      <c r="B406">
        <v>2022</v>
      </c>
      <c r="C406" s="9">
        <v>44847</v>
      </c>
      <c r="D406" t="s">
        <v>19</v>
      </c>
      <c r="E406" t="s">
        <v>89</v>
      </c>
      <c r="F406">
        <v>4</v>
      </c>
      <c r="G406">
        <v>1</v>
      </c>
      <c r="H406" t="s">
        <v>104</v>
      </c>
      <c r="I406" t="s">
        <v>100</v>
      </c>
      <c r="J406">
        <v>10006894559</v>
      </c>
      <c r="K406" s="10">
        <f>(C406-VLOOKUP(H406,Riders!$A$2:$E$8001,4,FALSE))/365</f>
        <v>30.156164383561645</v>
      </c>
    </row>
    <row r="407" spans="1:11">
      <c r="A407" t="s">
        <v>18</v>
      </c>
      <c r="B407">
        <v>2022</v>
      </c>
      <c r="C407" s="9">
        <v>44847</v>
      </c>
      <c r="D407" t="s">
        <v>19</v>
      </c>
      <c r="E407" t="s">
        <v>89</v>
      </c>
      <c r="F407">
        <v>4</v>
      </c>
      <c r="G407">
        <v>2</v>
      </c>
      <c r="H407" t="s">
        <v>105</v>
      </c>
      <c r="I407" t="s">
        <v>30</v>
      </c>
      <c r="J407">
        <v>10020900955</v>
      </c>
      <c r="K407" s="10">
        <f>(C407-VLOOKUP(H407,Riders!$A$2:$E$8001,4,FALSE))/365</f>
        <v>29.841095890410958</v>
      </c>
    </row>
    <row r="408" spans="1:11">
      <c r="A408" t="s">
        <v>18</v>
      </c>
      <c r="B408">
        <v>2022</v>
      </c>
      <c r="C408" s="9">
        <v>44847</v>
      </c>
      <c r="D408" t="s">
        <v>19</v>
      </c>
      <c r="E408" t="s">
        <v>89</v>
      </c>
      <c r="F408">
        <v>4</v>
      </c>
      <c r="G408">
        <v>3</v>
      </c>
      <c r="H408" t="s">
        <v>106</v>
      </c>
      <c r="I408" t="s">
        <v>107</v>
      </c>
      <c r="J408">
        <v>10117936018</v>
      </c>
      <c r="K408" s="10">
        <f>(C408-VLOOKUP(H408,Riders!$A$2:$E$8001,4,FALSE))/365</f>
        <v>29.002739726027396</v>
      </c>
    </row>
    <row r="409" spans="1:11">
      <c r="A409" t="s">
        <v>18</v>
      </c>
      <c r="B409">
        <v>2022</v>
      </c>
      <c r="C409" s="9">
        <v>44847</v>
      </c>
      <c r="D409" t="s">
        <v>19</v>
      </c>
      <c r="E409" t="s">
        <v>89</v>
      </c>
      <c r="F409">
        <v>4</v>
      </c>
      <c r="G409">
        <v>4</v>
      </c>
      <c r="H409" t="s">
        <v>108</v>
      </c>
      <c r="I409" t="s">
        <v>56</v>
      </c>
      <c r="J409">
        <v>10010797292</v>
      </c>
      <c r="K409" s="10">
        <f>(C409-VLOOKUP(H409,Riders!$A$2:$E$8001,4,FALSE))/365</f>
        <v>24.512328767123286</v>
      </c>
    </row>
    <row r="410" spans="1:11">
      <c r="A410" t="s">
        <v>18</v>
      </c>
      <c r="B410">
        <v>2022</v>
      </c>
      <c r="C410" s="9">
        <v>44847</v>
      </c>
      <c r="D410" t="s">
        <v>19</v>
      </c>
      <c r="E410" t="s">
        <v>89</v>
      </c>
      <c r="F410">
        <v>4</v>
      </c>
      <c r="G410">
        <v>5</v>
      </c>
      <c r="H410" t="s">
        <v>109</v>
      </c>
      <c r="I410" t="s">
        <v>59</v>
      </c>
      <c r="J410">
        <v>10050873046</v>
      </c>
      <c r="K410" s="10">
        <f>(C410-VLOOKUP(H410,Riders!$A$2:$E$8001,4,FALSE))/365</f>
        <v>21.608219178082191</v>
      </c>
    </row>
    <row r="411" spans="1:11">
      <c r="A411" t="s">
        <v>18</v>
      </c>
      <c r="B411">
        <v>2022</v>
      </c>
      <c r="C411" s="9">
        <v>44847</v>
      </c>
      <c r="D411" t="s">
        <v>19</v>
      </c>
      <c r="E411" t="s">
        <v>89</v>
      </c>
      <c r="F411">
        <v>5</v>
      </c>
      <c r="G411">
        <v>1</v>
      </c>
      <c r="H411" t="s">
        <v>110</v>
      </c>
      <c r="I411" t="s">
        <v>111</v>
      </c>
      <c r="J411">
        <v>10009967641</v>
      </c>
      <c r="K411" s="10">
        <f>(C411-VLOOKUP(H411,Riders!$A$2:$E$8001,4,FALSE))/365</f>
        <v>25.490410958904111</v>
      </c>
    </row>
    <row r="412" spans="1:11">
      <c r="A412" t="s">
        <v>18</v>
      </c>
      <c r="B412">
        <v>2022</v>
      </c>
      <c r="C412" s="9">
        <v>44847</v>
      </c>
      <c r="D412" t="s">
        <v>19</v>
      </c>
      <c r="E412" t="s">
        <v>89</v>
      </c>
      <c r="F412">
        <v>5</v>
      </c>
      <c r="G412">
        <v>2</v>
      </c>
      <c r="H412" t="s">
        <v>21</v>
      </c>
      <c r="I412" t="s">
        <v>22</v>
      </c>
      <c r="J412">
        <v>10007379761</v>
      </c>
      <c r="K412" s="10">
        <f>(C412-VLOOKUP(H412,Riders!$A$2:$E$8001,4,FALSE))/365</f>
        <v>29.597260273972601</v>
      </c>
    </row>
    <row r="413" spans="1:11">
      <c r="A413" t="s">
        <v>18</v>
      </c>
      <c r="B413">
        <v>2022</v>
      </c>
      <c r="C413" s="9">
        <v>44847</v>
      </c>
      <c r="D413" t="s">
        <v>19</v>
      </c>
      <c r="E413" t="s">
        <v>89</v>
      </c>
      <c r="F413">
        <v>5</v>
      </c>
      <c r="G413">
        <v>3</v>
      </c>
      <c r="H413" t="s">
        <v>112</v>
      </c>
      <c r="I413" t="s">
        <v>100</v>
      </c>
      <c r="J413">
        <v>10055349695</v>
      </c>
      <c r="K413" s="10">
        <f>(C413-VLOOKUP(H413,Riders!$A$2:$E$8001,4,FALSE))/365</f>
        <v>22.673972602739727</v>
      </c>
    </row>
    <row r="414" spans="1:11">
      <c r="A414" t="s">
        <v>18</v>
      </c>
      <c r="B414">
        <v>2022</v>
      </c>
      <c r="C414" s="9">
        <v>44847</v>
      </c>
      <c r="D414" t="s">
        <v>19</v>
      </c>
      <c r="E414" t="s">
        <v>89</v>
      </c>
      <c r="F414">
        <v>5</v>
      </c>
      <c r="G414">
        <v>4</v>
      </c>
      <c r="H414" t="s">
        <v>113</v>
      </c>
      <c r="I414" t="s">
        <v>114</v>
      </c>
      <c r="J414">
        <v>10009009159</v>
      </c>
      <c r="K414" s="10">
        <f>(C414-VLOOKUP(H414,Riders!$A$2:$E$8001,4,FALSE))/365</f>
        <v>27.673972602739727</v>
      </c>
    </row>
    <row r="415" spans="1:11">
      <c r="A415" t="s">
        <v>18</v>
      </c>
      <c r="B415">
        <v>2022</v>
      </c>
      <c r="C415" s="9">
        <v>44847</v>
      </c>
      <c r="D415" t="s">
        <v>19</v>
      </c>
      <c r="E415" t="s">
        <v>89</v>
      </c>
      <c r="F415">
        <v>5</v>
      </c>
      <c r="G415">
        <v>5</v>
      </c>
      <c r="H415" t="s">
        <v>31</v>
      </c>
      <c r="I415" t="s">
        <v>32</v>
      </c>
      <c r="J415">
        <v>10048888990</v>
      </c>
      <c r="K415" s="10">
        <f>(C415-VLOOKUP(H415,Riders!$A$2:$E$8001,4,FALSE))/365</f>
        <v>20.923287671232877</v>
      </c>
    </row>
    <row r="416" spans="1:11">
      <c r="A416" t="s">
        <v>18</v>
      </c>
      <c r="B416">
        <v>2022</v>
      </c>
      <c r="C416" s="9">
        <v>44847</v>
      </c>
      <c r="D416" t="s">
        <v>19</v>
      </c>
      <c r="E416" t="s">
        <v>89</v>
      </c>
      <c r="F416">
        <v>5</v>
      </c>
      <c r="G416">
        <v>6</v>
      </c>
      <c r="H416" t="s">
        <v>60</v>
      </c>
      <c r="I416" t="s">
        <v>61</v>
      </c>
      <c r="J416">
        <v>10007351671</v>
      </c>
      <c r="K416" s="10">
        <f>(C416-VLOOKUP(H416,Riders!$A$2:$E$8001,4,FALSE))/365</f>
        <v>32.898630136986299</v>
      </c>
    </row>
    <row r="417" spans="1:11">
      <c r="A417" t="s">
        <v>18</v>
      </c>
      <c r="B417">
        <v>2022</v>
      </c>
      <c r="C417" s="9">
        <v>44847</v>
      </c>
      <c r="D417" t="s">
        <v>19</v>
      </c>
      <c r="E417" t="s">
        <v>115</v>
      </c>
      <c r="F417">
        <v>1</v>
      </c>
      <c r="G417">
        <v>1</v>
      </c>
      <c r="H417" t="s">
        <v>113</v>
      </c>
      <c r="I417" t="s">
        <v>114</v>
      </c>
      <c r="J417">
        <v>10009009159</v>
      </c>
      <c r="K417" s="10">
        <f>(C417-VLOOKUP(H417,Riders!$A$2:$E$8001,4,FALSE))/365</f>
        <v>27.673972602739727</v>
      </c>
    </row>
    <row r="418" spans="1:11">
      <c r="A418" t="s">
        <v>18</v>
      </c>
      <c r="B418">
        <v>2022</v>
      </c>
      <c r="C418" s="9">
        <v>44847</v>
      </c>
      <c r="D418" t="s">
        <v>19</v>
      </c>
      <c r="E418" t="s">
        <v>115</v>
      </c>
      <c r="F418">
        <v>1</v>
      </c>
      <c r="G418">
        <v>2</v>
      </c>
      <c r="H418" t="s">
        <v>108</v>
      </c>
      <c r="I418" t="s">
        <v>56</v>
      </c>
      <c r="J418">
        <v>10010797292</v>
      </c>
      <c r="K418" s="10">
        <f>(C418-VLOOKUP(H418,Riders!$A$2:$E$8001,4,FALSE))/365</f>
        <v>24.512328767123286</v>
      </c>
    </row>
    <row r="419" spans="1:11">
      <c r="A419" t="s">
        <v>18</v>
      </c>
      <c r="B419">
        <v>2022</v>
      </c>
      <c r="C419" s="9">
        <v>44847</v>
      </c>
      <c r="D419" t="s">
        <v>19</v>
      </c>
      <c r="E419" t="s">
        <v>115</v>
      </c>
      <c r="F419">
        <v>1</v>
      </c>
      <c r="G419">
        <v>3</v>
      </c>
      <c r="H419" t="s">
        <v>38</v>
      </c>
      <c r="I419" t="s">
        <v>28</v>
      </c>
      <c r="J419">
        <v>10009178002</v>
      </c>
      <c r="K419" s="10">
        <f>(C419-VLOOKUP(H419,Riders!$A$2:$E$8001,4,FALSE))/365</f>
        <v>26.745205479452054</v>
      </c>
    </row>
    <row r="420" spans="1:11">
      <c r="A420" t="s">
        <v>18</v>
      </c>
      <c r="B420">
        <v>2022</v>
      </c>
      <c r="C420" s="9">
        <v>44847</v>
      </c>
      <c r="D420" t="s">
        <v>19</v>
      </c>
      <c r="E420" t="s">
        <v>115</v>
      </c>
      <c r="F420">
        <v>1</v>
      </c>
      <c r="G420">
        <v>4</v>
      </c>
      <c r="H420" t="s">
        <v>92</v>
      </c>
      <c r="I420" t="s">
        <v>93</v>
      </c>
      <c r="J420">
        <v>10009181032</v>
      </c>
      <c r="K420" s="10">
        <f>(C420-VLOOKUP(H420,Riders!$A$2:$E$8001,4,FALSE))/365</f>
        <v>27.797260273972604</v>
      </c>
    </row>
    <row r="421" spans="1:11">
      <c r="A421" t="s">
        <v>18</v>
      </c>
      <c r="B421">
        <v>2022</v>
      </c>
      <c r="C421" s="9">
        <v>44847</v>
      </c>
      <c r="D421" t="s">
        <v>19</v>
      </c>
      <c r="E421" t="s">
        <v>115</v>
      </c>
      <c r="F421">
        <v>2</v>
      </c>
      <c r="G421">
        <v>1</v>
      </c>
      <c r="H421" t="s">
        <v>97</v>
      </c>
      <c r="I421" t="s">
        <v>26</v>
      </c>
      <c r="J421">
        <v>10010678569</v>
      </c>
      <c r="K421" s="10">
        <f>(C421-VLOOKUP(H421,Riders!$A$2:$E$8001,4,FALSE))/365</f>
        <v>25.504109589041096</v>
      </c>
    </row>
    <row r="422" spans="1:11">
      <c r="A422" t="s">
        <v>18</v>
      </c>
      <c r="B422">
        <v>2022</v>
      </c>
      <c r="C422" s="9">
        <v>44847</v>
      </c>
      <c r="D422" t="s">
        <v>19</v>
      </c>
      <c r="E422" t="s">
        <v>115</v>
      </c>
      <c r="F422">
        <v>2</v>
      </c>
      <c r="G422">
        <v>2</v>
      </c>
      <c r="H422" t="s">
        <v>94</v>
      </c>
      <c r="I422" t="s">
        <v>26</v>
      </c>
      <c r="J422">
        <v>10015683567</v>
      </c>
      <c r="K422" s="10">
        <f>(C422-VLOOKUP(H422,Riders!$A$2:$E$8001,4,FALSE))/365</f>
        <v>23.742465753424657</v>
      </c>
    </row>
    <row r="423" spans="1:11">
      <c r="A423" t="s">
        <v>18</v>
      </c>
      <c r="B423">
        <v>2022</v>
      </c>
      <c r="C423" s="9">
        <v>44847</v>
      </c>
      <c r="D423" t="s">
        <v>19</v>
      </c>
      <c r="E423" t="s">
        <v>115</v>
      </c>
      <c r="F423">
        <v>2</v>
      </c>
      <c r="G423">
        <v>3</v>
      </c>
      <c r="H423" t="s">
        <v>31</v>
      </c>
      <c r="I423" t="s">
        <v>32</v>
      </c>
      <c r="J423">
        <v>10048888990</v>
      </c>
      <c r="K423" s="10">
        <f>(C423-VLOOKUP(H423,Riders!$A$2:$E$8001,4,FALSE))/365</f>
        <v>20.923287671232877</v>
      </c>
    </row>
    <row r="424" spans="1:11">
      <c r="A424" t="s">
        <v>18</v>
      </c>
      <c r="B424">
        <v>2022</v>
      </c>
      <c r="C424" s="9">
        <v>44847</v>
      </c>
      <c r="D424" t="s">
        <v>19</v>
      </c>
      <c r="E424" t="s">
        <v>115</v>
      </c>
      <c r="F424">
        <v>2</v>
      </c>
      <c r="G424">
        <v>4</v>
      </c>
      <c r="H424" t="s">
        <v>103</v>
      </c>
      <c r="I424" t="s">
        <v>37</v>
      </c>
      <c r="J424">
        <v>10052089586</v>
      </c>
      <c r="K424" s="10">
        <f>(C424-VLOOKUP(H424,Riders!$A$2:$E$8001,4,FALSE))/365</f>
        <v>23.786301369863015</v>
      </c>
    </row>
    <row r="425" spans="1:11">
      <c r="A425" t="s">
        <v>18</v>
      </c>
      <c r="B425">
        <v>2022</v>
      </c>
      <c r="C425" s="9">
        <v>44847</v>
      </c>
      <c r="D425" t="s">
        <v>19</v>
      </c>
      <c r="E425" t="s">
        <v>115</v>
      </c>
      <c r="F425">
        <v>2</v>
      </c>
      <c r="G425">
        <v>5</v>
      </c>
      <c r="H425" t="s">
        <v>116</v>
      </c>
      <c r="I425" t="s">
        <v>22</v>
      </c>
      <c r="J425">
        <v>10023438921</v>
      </c>
      <c r="K425" s="10">
        <f>(C425-VLOOKUP(H425,Riders!$A$2:$E$8001,4,FALSE))/365</f>
        <v>21.580821917808219</v>
      </c>
    </row>
    <row r="426" spans="1:11">
      <c r="A426" t="s">
        <v>18</v>
      </c>
      <c r="B426">
        <v>2022</v>
      </c>
      <c r="C426" s="9">
        <v>44847</v>
      </c>
      <c r="D426" t="s">
        <v>19</v>
      </c>
      <c r="E426" t="s">
        <v>115</v>
      </c>
      <c r="F426">
        <v>3</v>
      </c>
      <c r="G426">
        <v>1</v>
      </c>
      <c r="H426" t="s">
        <v>48</v>
      </c>
      <c r="I426" t="s">
        <v>42</v>
      </c>
      <c r="J426">
        <v>10009039774</v>
      </c>
      <c r="K426" s="10">
        <f>(C426-VLOOKUP(H426,Riders!$A$2:$E$8001,4,FALSE))/365</f>
        <v>28.252054794520546</v>
      </c>
    </row>
    <row r="427" spans="1:11">
      <c r="A427" t="s">
        <v>18</v>
      </c>
      <c r="B427">
        <v>2022</v>
      </c>
      <c r="C427" s="9">
        <v>44847</v>
      </c>
      <c r="D427" t="s">
        <v>19</v>
      </c>
      <c r="E427" t="s">
        <v>115</v>
      </c>
      <c r="F427">
        <v>3</v>
      </c>
      <c r="G427">
        <v>2</v>
      </c>
      <c r="H427" t="s">
        <v>109</v>
      </c>
      <c r="I427" t="s">
        <v>59</v>
      </c>
      <c r="J427">
        <v>10050873046</v>
      </c>
      <c r="K427" s="10">
        <f>(C427-VLOOKUP(H427,Riders!$A$2:$E$8001,4,FALSE))/365</f>
        <v>21.608219178082191</v>
      </c>
    </row>
    <row r="428" spans="1:11">
      <c r="A428" t="s">
        <v>18</v>
      </c>
      <c r="B428">
        <v>2022</v>
      </c>
      <c r="C428" s="9">
        <v>44847</v>
      </c>
      <c r="D428" t="s">
        <v>19</v>
      </c>
      <c r="E428" t="s">
        <v>115</v>
      </c>
      <c r="F428">
        <v>3</v>
      </c>
      <c r="G428">
        <v>3</v>
      </c>
      <c r="H428" t="s">
        <v>101</v>
      </c>
      <c r="I428" t="s">
        <v>102</v>
      </c>
      <c r="J428">
        <v>10009010876</v>
      </c>
      <c r="K428" s="10">
        <f>(C428-VLOOKUP(H428,Riders!$A$2:$E$8001,4,FALSE))/365</f>
        <v>28.717808219178082</v>
      </c>
    </row>
    <row r="429" spans="1:11">
      <c r="A429" t="s">
        <v>18</v>
      </c>
      <c r="B429">
        <v>2022</v>
      </c>
      <c r="C429" s="9">
        <v>44847</v>
      </c>
      <c r="D429" t="s">
        <v>19</v>
      </c>
      <c r="E429" t="s">
        <v>115</v>
      </c>
      <c r="F429">
        <v>3</v>
      </c>
      <c r="G429">
        <v>4</v>
      </c>
      <c r="H429" t="s">
        <v>34</v>
      </c>
      <c r="I429" t="s">
        <v>35</v>
      </c>
      <c r="J429">
        <v>10011152354</v>
      </c>
      <c r="K429" s="10">
        <f>(C429-VLOOKUP(H429,Riders!$A$2:$E$8001,4,FALSE))/365</f>
        <v>24.394520547945206</v>
      </c>
    </row>
    <row r="430" spans="1:11">
      <c r="A430" t="s">
        <v>18</v>
      </c>
      <c r="B430">
        <v>2022</v>
      </c>
      <c r="C430" s="9">
        <v>44847</v>
      </c>
      <c r="D430" t="s">
        <v>19</v>
      </c>
      <c r="E430" t="s">
        <v>115</v>
      </c>
      <c r="F430">
        <v>3</v>
      </c>
      <c r="G430">
        <v>5</v>
      </c>
      <c r="H430" t="s">
        <v>60</v>
      </c>
      <c r="I430" t="s">
        <v>61</v>
      </c>
      <c r="J430">
        <v>10007351671</v>
      </c>
      <c r="K430" s="10">
        <f>(C430-VLOOKUP(H430,Riders!$A$2:$E$8001,4,FALSE))/365</f>
        <v>32.898630136986299</v>
      </c>
    </row>
    <row r="431" spans="1:11">
      <c r="A431" t="s">
        <v>18</v>
      </c>
      <c r="B431">
        <v>2022</v>
      </c>
      <c r="C431" s="9">
        <v>44847</v>
      </c>
      <c r="D431" t="s">
        <v>19</v>
      </c>
      <c r="E431" t="s">
        <v>115</v>
      </c>
      <c r="F431">
        <v>4</v>
      </c>
      <c r="G431">
        <v>1</v>
      </c>
      <c r="H431" t="s">
        <v>25</v>
      </c>
      <c r="I431" t="s">
        <v>26</v>
      </c>
      <c r="J431">
        <v>10010713329</v>
      </c>
      <c r="K431" s="10">
        <f>(C431-VLOOKUP(H431,Riders!$A$2:$E$8001,4,FALSE))/365</f>
        <v>25.057534246575344</v>
      </c>
    </row>
    <row r="432" spans="1:11">
      <c r="A432" t="s">
        <v>18</v>
      </c>
      <c r="B432">
        <v>2022</v>
      </c>
      <c r="C432" s="9">
        <v>44847</v>
      </c>
      <c r="D432" t="s">
        <v>19</v>
      </c>
      <c r="E432" t="s">
        <v>115</v>
      </c>
      <c r="F432">
        <v>4</v>
      </c>
      <c r="G432">
        <v>2</v>
      </c>
      <c r="H432" t="s">
        <v>106</v>
      </c>
      <c r="I432" t="s">
        <v>107</v>
      </c>
      <c r="J432">
        <v>10117936018</v>
      </c>
      <c r="K432" s="10">
        <f>(C432-VLOOKUP(H432,Riders!$A$2:$E$8001,4,FALSE))/365</f>
        <v>29.002739726027396</v>
      </c>
    </row>
    <row r="433" spans="1:11">
      <c r="A433" t="s">
        <v>18</v>
      </c>
      <c r="B433">
        <v>2022</v>
      </c>
      <c r="C433" s="9">
        <v>44847</v>
      </c>
      <c r="D433" t="s">
        <v>19</v>
      </c>
      <c r="E433" t="s">
        <v>115</v>
      </c>
      <c r="F433">
        <v>4</v>
      </c>
      <c r="G433">
        <v>3</v>
      </c>
      <c r="H433" t="s">
        <v>112</v>
      </c>
      <c r="I433" t="s">
        <v>100</v>
      </c>
      <c r="J433">
        <v>10055349695</v>
      </c>
      <c r="K433" s="10">
        <f>(C433-VLOOKUP(H433,Riders!$A$2:$E$8001,4,FALSE))/365</f>
        <v>22.673972602739727</v>
      </c>
    </row>
    <row r="434" spans="1:11">
      <c r="A434" t="s">
        <v>18</v>
      </c>
      <c r="B434">
        <v>2022</v>
      </c>
      <c r="C434" s="9">
        <v>44847</v>
      </c>
      <c r="D434" t="s">
        <v>19</v>
      </c>
      <c r="E434" t="s">
        <v>115</v>
      </c>
      <c r="F434">
        <v>4</v>
      </c>
      <c r="G434">
        <v>4</v>
      </c>
      <c r="H434" t="s">
        <v>52</v>
      </c>
      <c r="I434" t="s">
        <v>40</v>
      </c>
      <c r="J434">
        <v>10004612534</v>
      </c>
      <c r="K434" s="10">
        <f>(C434-VLOOKUP(H434,Riders!$A$2:$E$8001,4,FALSE))/365</f>
        <v>35.38356164383562</v>
      </c>
    </row>
    <row r="435" spans="1:11">
      <c r="A435" t="s">
        <v>18</v>
      </c>
      <c r="B435">
        <v>2022</v>
      </c>
      <c r="C435" s="9">
        <v>44847</v>
      </c>
      <c r="D435" t="s">
        <v>19</v>
      </c>
      <c r="E435" t="s">
        <v>117</v>
      </c>
      <c r="F435">
        <v>1</v>
      </c>
      <c r="G435">
        <v>1</v>
      </c>
      <c r="H435" t="s">
        <v>90</v>
      </c>
      <c r="I435" t="s">
        <v>22</v>
      </c>
      <c r="J435">
        <v>10009535686</v>
      </c>
      <c r="K435" s="10">
        <f>(C435-VLOOKUP(H435,Riders!$A$2:$E$8001,4,FALSE))/365</f>
        <v>25.6</v>
      </c>
    </row>
    <row r="436" spans="1:11">
      <c r="A436" t="s">
        <v>18</v>
      </c>
      <c r="B436">
        <v>2022</v>
      </c>
      <c r="C436" s="9">
        <v>44847</v>
      </c>
      <c r="D436" t="s">
        <v>19</v>
      </c>
      <c r="E436" t="s">
        <v>117</v>
      </c>
      <c r="F436">
        <v>1</v>
      </c>
      <c r="G436">
        <v>2</v>
      </c>
      <c r="H436" t="s">
        <v>96</v>
      </c>
      <c r="I436" t="s">
        <v>30</v>
      </c>
      <c r="J436">
        <v>10010592279</v>
      </c>
      <c r="K436" s="10">
        <f>(C436-VLOOKUP(H436,Riders!$A$2:$E$8001,4,FALSE))/365</f>
        <v>28.791780821917808</v>
      </c>
    </row>
    <row r="437" spans="1:11">
      <c r="A437" t="s">
        <v>18</v>
      </c>
      <c r="B437">
        <v>2022</v>
      </c>
      <c r="C437" s="9">
        <v>44847</v>
      </c>
      <c r="D437" t="s">
        <v>19</v>
      </c>
      <c r="E437" t="s">
        <v>117</v>
      </c>
      <c r="F437">
        <v>1</v>
      </c>
      <c r="G437">
        <v>3</v>
      </c>
      <c r="H437" t="s">
        <v>104</v>
      </c>
      <c r="I437" t="s">
        <v>100</v>
      </c>
      <c r="J437">
        <v>10006894559</v>
      </c>
      <c r="K437" s="10">
        <f>(C437-VLOOKUP(H437,Riders!$A$2:$E$8001,4,FALSE))/365</f>
        <v>30.156164383561645</v>
      </c>
    </row>
    <row r="438" spans="1:11">
      <c r="A438" t="s">
        <v>18</v>
      </c>
      <c r="B438">
        <v>2022</v>
      </c>
      <c r="C438" s="9">
        <v>44847</v>
      </c>
      <c r="D438" t="s">
        <v>19</v>
      </c>
      <c r="E438" t="s">
        <v>117</v>
      </c>
      <c r="F438">
        <v>1</v>
      </c>
      <c r="G438">
        <v>4</v>
      </c>
      <c r="H438" t="s">
        <v>97</v>
      </c>
      <c r="I438" t="s">
        <v>26</v>
      </c>
      <c r="J438">
        <v>10010678569</v>
      </c>
      <c r="K438" s="10">
        <f>(C438-VLOOKUP(H438,Riders!$A$2:$E$8001,4,FALSE))/365</f>
        <v>25.504109589041096</v>
      </c>
    </row>
    <row r="439" spans="1:11">
      <c r="A439" t="s">
        <v>18</v>
      </c>
      <c r="B439">
        <v>2022</v>
      </c>
      <c r="C439" s="9">
        <v>44847</v>
      </c>
      <c r="D439" t="s">
        <v>19</v>
      </c>
      <c r="E439" t="s">
        <v>117</v>
      </c>
      <c r="F439">
        <v>1</v>
      </c>
      <c r="G439">
        <v>5</v>
      </c>
      <c r="H439" t="s">
        <v>48</v>
      </c>
      <c r="I439" t="s">
        <v>42</v>
      </c>
      <c r="J439">
        <v>10009039774</v>
      </c>
      <c r="K439" s="10">
        <f>(C439-VLOOKUP(H439,Riders!$A$2:$E$8001,4,FALSE))/365</f>
        <v>28.252054794520546</v>
      </c>
    </row>
    <row r="440" spans="1:11">
      <c r="A440" t="s">
        <v>18</v>
      </c>
      <c r="B440">
        <v>2022</v>
      </c>
      <c r="C440" s="9">
        <v>44847</v>
      </c>
      <c r="D440" t="s">
        <v>19</v>
      </c>
      <c r="E440" t="s">
        <v>117</v>
      </c>
      <c r="F440">
        <v>1</v>
      </c>
      <c r="G440">
        <v>6</v>
      </c>
      <c r="H440" t="s">
        <v>106</v>
      </c>
      <c r="I440" t="s">
        <v>107</v>
      </c>
      <c r="J440">
        <v>10117936018</v>
      </c>
      <c r="K440" s="10">
        <f>(C440-VLOOKUP(H440,Riders!$A$2:$E$8001,4,FALSE))/365</f>
        <v>29.002739726027396</v>
      </c>
    </row>
    <row r="441" spans="1:11">
      <c r="A441" t="s">
        <v>18</v>
      </c>
      <c r="B441">
        <v>2022</v>
      </c>
      <c r="C441" s="9">
        <v>44847</v>
      </c>
      <c r="D441" t="s">
        <v>19</v>
      </c>
      <c r="E441" t="s">
        <v>117</v>
      </c>
      <c r="F441">
        <v>2</v>
      </c>
      <c r="G441">
        <v>1</v>
      </c>
      <c r="H441" t="s">
        <v>99</v>
      </c>
      <c r="I441" t="s">
        <v>100</v>
      </c>
      <c r="J441">
        <v>10015145724</v>
      </c>
      <c r="K441" s="10">
        <f>(C441-VLOOKUP(H441,Riders!$A$2:$E$8001,4,FALSE))/365</f>
        <v>23.506849315068493</v>
      </c>
    </row>
    <row r="442" spans="1:11">
      <c r="A442" t="s">
        <v>18</v>
      </c>
      <c r="B442">
        <v>2022</v>
      </c>
      <c r="C442" s="9">
        <v>44847</v>
      </c>
      <c r="D442" t="s">
        <v>19</v>
      </c>
      <c r="E442" t="s">
        <v>117</v>
      </c>
      <c r="F442">
        <v>2</v>
      </c>
      <c r="G442">
        <v>2</v>
      </c>
      <c r="H442" t="s">
        <v>25</v>
      </c>
      <c r="I442" t="s">
        <v>26</v>
      </c>
      <c r="J442">
        <v>10010713329</v>
      </c>
      <c r="K442" s="10">
        <f>(C442-VLOOKUP(H442,Riders!$A$2:$E$8001,4,FALSE))/365</f>
        <v>25.057534246575344</v>
      </c>
    </row>
    <row r="443" spans="1:11">
      <c r="A443" t="s">
        <v>18</v>
      </c>
      <c r="B443">
        <v>2022</v>
      </c>
      <c r="C443" s="9">
        <v>44847</v>
      </c>
      <c r="D443" t="s">
        <v>19</v>
      </c>
      <c r="E443" t="s">
        <v>117</v>
      </c>
      <c r="F443">
        <v>2</v>
      </c>
      <c r="G443">
        <v>3</v>
      </c>
      <c r="H443" t="s">
        <v>109</v>
      </c>
      <c r="I443" t="s">
        <v>59</v>
      </c>
      <c r="J443">
        <v>10050873046</v>
      </c>
      <c r="K443" s="10">
        <f>(C443-VLOOKUP(H443,Riders!$A$2:$E$8001,4,FALSE))/365</f>
        <v>21.608219178082191</v>
      </c>
    </row>
    <row r="444" spans="1:11">
      <c r="A444" t="s">
        <v>18</v>
      </c>
      <c r="B444">
        <v>2022</v>
      </c>
      <c r="C444" s="9">
        <v>44847</v>
      </c>
      <c r="D444" t="s">
        <v>19</v>
      </c>
      <c r="E444" t="s">
        <v>117</v>
      </c>
      <c r="F444">
        <v>2</v>
      </c>
      <c r="G444">
        <v>4</v>
      </c>
      <c r="H444" t="s">
        <v>110</v>
      </c>
      <c r="I444" t="s">
        <v>111</v>
      </c>
      <c r="J444">
        <v>10009967641</v>
      </c>
      <c r="K444" s="10">
        <f>(C444-VLOOKUP(H444,Riders!$A$2:$E$8001,4,FALSE))/365</f>
        <v>25.490410958904111</v>
      </c>
    </row>
    <row r="445" spans="1:11">
      <c r="A445" t="s">
        <v>18</v>
      </c>
      <c r="B445">
        <v>2022</v>
      </c>
      <c r="C445" s="9">
        <v>44847</v>
      </c>
      <c r="D445" t="s">
        <v>19</v>
      </c>
      <c r="E445" t="s">
        <v>117</v>
      </c>
      <c r="F445">
        <v>2</v>
      </c>
      <c r="G445">
        <v>5</v>
      </c>
      <c r="H445" t="s">
        <v>95</v>
      </c>
      <c r="I445" t="s">
        <v>28</v>
      </c>
      <c r="J445">
        <v>10048325582</v>
      </c>
      <c r="K445" s="10">
        <f>(C445-VLOOKUP(H445,Riders!$A$2:$E$8001,4,FALSE))/365</f>
        <v>30.717808219178082</v>
      </c>
    </row>
    <row r="446" spans="1:11">
      <c r="A446" t="s">
        <v>18</v>
      </c>
      <c r="B446">
        <v>2022</v>
      </c>
      <c r="C446" s="9">
        <v>44847</v>
      </c>
      <c r="D446" t="s">
        <v>19</v>
      </c>
      <c r="E446" t="s">
        <v>117</v>
      </c>
      <c r="F446">
        <v>2</v>
      </c>
      <c r="G446">
        <v>6</v>
      </c>
      <c r="H446" t="s">
        <v>113</v>
      </c>
      <c r="I446" t="s">
        <v>114</v>
      </c>
      <c r="J446">
        <v>10009009159</v>
      </c>
      <c r="K446" s="10">
        <f>(C446-VLOOKUP(H446,Riders!$A$2:$E$8001,4,FALSE))/365</f>
        <v>27.673972602739727</v>
      </c>
    </row>
    <row r="447" spans="1:11">
      <c r="A447" t="s">
        <v>18</v>
      </c>
      <c r="B447">
        <v>2022</v>
      </c>
      <c r="C447" s="9">
        <v>44847</v>
      </c>
      <c r="D447" t="s">
        <v>19</v>
      </c>
      <c r="E447" t="s">
        <v>117</v>
      </c>
      <c r="F447">
        <v>3</v>
      </c>
      <c r="G447">
        <v>1</v>
      </c>
      <c r="H447" t="s">
        <v>98</v>
      </c>
      <c r="I447" t="s">
        <v>42</v>
      </c>
      <c r="J447">
        <v>10010830840</v>
      </c>
      <c r="K447" s="10">
        <f>(C447-VLOOKUP(H447,Riders!$A$2:$E$8001,4,FALSE))/365</f>
        <v>23.975342465753425</v>
      </c>
    </row>
    <row r="448" spans="1:11">
      <c r="A448" t="s">
        <v>18</v>
      </c>
      <c r="B448">
        <v>2022</v>
      </c>
      <c r="C448" s="9">
        <v>44847</v>
      </c>
      <c r="D448" t="s">
        <v>19</v>
      </c>
      <c r="E448" t="s">
        <v>117</v>
      </c>
      <c r="F448">
        <v>3</v>
      </c>
      <c r="G448">
        <v>2</v>
      </c>
      <c r="H448" t="s">
        <v>21</v>
      </c>
      <c r="I448" t="s">
        <v>22</v>
      </c>
      <c r="J448">
        <v>10007379761</v>
      </c>
      <c r="K448" s="10">
        <f>(C448-VLOOKUP(H448,Riders!$A$2:$E$8001,4,FALSE))/365</f>
        <v>29.597260273972601</v>
      </c>
    </row>
    <row r="449" spans="1:11">
      <c r="A449" t="s">
        <v>18</v>
      </c>
      <c r="B449">
        <v>2022</v>
      </c>
      <c r="C449" s="9">
        <v>44847</v>
      </c>
      <c r="D449" t="s">
        <v>19</v>
      </c>
      <c r="E449" t="s">
        <v>117</v>
      </c>
      <c r="F449">
        <v>3</v>
      </c>
      <c r="G449">
        <v>3</v>
      </c>
      <c r="H449" t="s">
        <v>91</v>
      </c>
      <c r="I449" t="s">
        <v>50</v>
      </c>
      <c r="J449">
        <v>10009150215</v>
      </c>
      <c r="K449" s="10">
        <f>(C449-VLOOKUP(H449,Riders!$A$2:$E$8001,4,FALSE))/365</f>
        <v>26.898630136986302</v>
      </c>
    </row>
    <row r="450" spans="1:11">
      <c r="A450" t="s">
        <v>18</v>
      </c>
      <c r="B450">
        <v>2022</v>
      </c>
      <c r="C450" s="9">
        <v>44847</v>
      </c>
      <c r="D450" t="s">
        <v>19</v>
      </c>
      <c r="E450" t="s">
        <v>117</v>
      </c>
      <c r="F450">
        <v>3</v>
      </c>
      <c r="G450">
        <v>4</v>
      </c>
      <c r="H450" t="s">
        <v>108</v>
      </c>
      <c r="I450" t="s">
        <v>56</v>
      </c>
      <c r="J450">
        <v>10010797292</v>
      </c>
      <c r="K450" s="10">
        <f>(C450-VLOOKUP(H450,Riders!$A$2:$E$8001,4,FALSE))/365</f>
        <v>24.512328767123286</v>
      </c>
    </row>
    <row r="451" spans="1:11">
      <c r="A451" t="s">
        <v>18</v>
      </c>
      <c r="B451">
        <v>2022</v>
      </c>
      <c r="C451" s="9">
        <v>44847</v>
      </c>
      <c r="D451" t="s">
        <v>19</v>
      </c>
      <c r="E451" t="s">
        <v>117</v>
      </c>
      <c r="F451">
        <v>3</v>
      </c>
      <c r="G451">
        <v>5</v>
      </c>
      <c r="H451" t="s">
        <v>105</v>
      </c>
      <c r="I451" t="s">
        <v>30</v>
      </c>
      <c r="J451">
        <v>10020900955</v>
      </c>
      <c r="K451" s="10">
        <f>(C451-VLOOKUP(H451,Riders!$A$2:$E$8001,4,FALSE))/365</f>
        <v>29.841095890410958</v>
      </c>
    </row>
    <row r="452" spans="1:11">
      <c r="A452" t="s">
        <v>18</v>
      </c>
      <c r="B452">
        <v>2022</v>
      </c>
      <c r="C452" s="9">
        <v>44847</v>
      </c>
      <c r="D452" t="s">
        <v>19</v>
      </c>
      <c r="E452" t="s">
        <v>117</v>
      </c>
      <c r="F452">
        <v>3</v>
      </c>
      <c r="G452">
        <v>6</v>
      </c>
      <c r="H452" t="s">
        <v>94</v>
      </c>
      <c r="I452" t="s">
        <v>26</v>
      </c>
      <c r="J452">
        <v>10015683567</v>
      </c>
      <c r="K452" s="10">
        <f>(C452-VLOOKUP(H452,Riders!$A$2:$E$8001,4,FALSE))/365</f>
        <v>23.742465753424657</v>
      </c>
    </row>
    <row r="453" spans="1:11">
      <c r="A453" t="s">
        <v>18</v>
      </c>
      <c r="B453">
        <v>2022</v>
      </c>
      <c r="C453" s="9">
        <v>44847</v>
      </c>
      <c r="D453" t="s">
        <v>19</v>
      </c>
      <c r="E453" t="s">
        <v>118</v>
      </c>
      <c r="F453">
        <v>1</v>
      </c>
      <c r="G453">
        <v>1</v>
      </c>
      <c r="H453" t="s">
        <v>25</v>
      </c>
      <c r="I453" t="s">
        <v>26</v>
      </c>
      <c r="J453">
        <v>10010713329</v>
      </c>
      <c r="K453" s="10">
        <f>(C453-VLOOKUP(H453,Riders!$A$2:$E$8001,4,FALSE))/365</f>
        <v>25.057534246575344</v>
      </c>
    </row>
    <row r="454" spans="1:11">
      <c r="A454" t="s">
        <v>18</v>
      </c>
      <c r="B454">
        <v>2022</v>
      </c>
      <c r="C454" s="9">
        <v>44847</v>
      </c>
      <c r="D454" t="s">
        <v>19</v>
      </c>
      <c r="E454" t="s">
        <v>118</v>
      </c>
      <c r="F454">
        <v>1</v>
      </c>
      <c r="G454">
        <v>2</v>
      </c>
      <c r="H454" t="s">
        <v>90</v>
      </c>
      <c r="I454" t="s">
        <v>22</v>
      </c>
      <c r="J454">
        <v>10009535686</v>
      </c>
      <c r="K454" s="10">
        <f>(C454-VLOOKUP(H454,Riders!$A$2:$E$8001,4,FALSE))/365</f>
        <v>25.6</v>
      </c>
    </row>
    <row r="455" spans="1:11">
      <c r="A455" t="s">
        <v>18</v>
      </c>
      <c r="B455">
        <v>2022</v>
      </c>
      <c r="C455" s="9">
        <v>44847</v>
      </c>
      <c r="D455" t="s">
        <v>19</v>
      </c>
      <c r="E455" t="s">
        <v>118</v>
      </c>
      <c r="F455">
        <v>1</v>
      </c>
      <c r="G455">
        <v>3</v>
      </c>
      <c r="H455" t="s">
        <v>96</v>
      </c>
      <c r="I455" t="s">
        <v>30</v>
      </c>
      <c r="J455">
        <v>10010592279</v>
      </c>
      <c r="K455" s="10">
        <f>(C455-VLOOKUP(H455,Riders!$A$2:$E$8001,4,FALSE))/365</f>
        <v>28.791780821917808</v>
      </c>
    </row>
    <row r="456" spans="1:11">
      <c r="A456" t="s">
        <v>18</v>
      </c>
      <c r="B456">
        <v>2022</v>
      </c>
      <c r="C456" s="9">
        <v>44847</v>
      </c>
      <c r="D456" t="s">
        <v>19</v>
      </c>
      <c r="E456" t="s">
        <v>118</v>
      </c>
      <c r="F456">
        <v>1</v>
      </c>
      <c r="G456">
        <v>4</v>
      </c>
      <c r="H456" t="s">
        <v>109</v>
      </c>
      <c r="I456" t="s">
        <v>59</v>
      </c>
      <c r="J456">
        <v>10050873046</v>
      </c>
      <c r="K456" s="10">
        <f>(C456-VLOOKUP(H456,Riders!$A$2:$E$8001,4,FALSE))/365</f>
        <v>21.608219178082191</v>
      </c>
    </row>
    <row r="457" spans="1:11">
      <c r="A457" t="s">
        <v>18</v>
      </c>
      <c r="B457">
        <v>2022</v>
      </c>
      <c r="C457" s="9">
        <v>44847</v>
      </c>
      <c r="D457" t="s">
        <v>19</v>
      </c>
      <c r="E457" t="s">
        <v>118</v>
      </c>
      <c r="F457">
        <v>1</v>
      </c>
      <c r="G457">
        <v>5</v>
      </c>
      <c r="H457" t="s">
        <v>108</v>
      </c>
      <c r="I457" t="s">
        <v>56</v>
      </c>
      <c r="J457">
        <v>10010797292</v>
      </c>
      <c r="K457" s="10">
        <f>(C457-VLOOKUP(H457,Riders!$A$2:$E$8001,4,FALSE))/365</f>
        <v>24.512328767123286</v>
      </c>
    </row>
    <row r="458" spans="1:11">
      <c r="A458" t="s">
        <v>18</v>
      </c>
      <c r="B458">
        <v>2022</v>
      </c>
      <c r="C458" s="9">
        <v>44847</v>
      </c>
      <c r="D458" t="s">
        <v>19</v>
      </c>
      <c r="E458" t="s">
        <v>118</v>
      </c>
      <c r="F458">
        <v>1</v>
      </c>
      <c r="G458">
        <v>6</v>
      </c>
      <c r="H458" t="s">
        <v>91</v>
      </c>
      <c r="I458" t="s">
        <v>50</v>
      </c>
      <c r="J458">
        <v>10009150215</v>
      </c>
      <c r="K458" s="10">
        <f>(C458-VLOOKUP(H458,Riders!$A$2:$E$8001,4,FALSE))/365</f>
        <v>26.898630136986302</v>
      </c>
    </row>
    <row r="459" spans="1:11">
      <c r="A459" t="s">
        <v>18</v>
      </c>
      <c r="B459">
        <v>2022</v>
      </c>
      <c r="C459" s="9">
        <v>44847</v>
      </c>
      <c r="D459" t="s">
        <v>19</v>
      </c>
      <c r="E459" t="s">
        <v>118</v>
      </c>
      <c r="F459">
        <v>2</v>
      </c>
      <c r="G459">
        <v>1</v>
      </c>
      <c r="H459" t="s">
        <v>98</v>
      </c>
      <c r="I459" t="s">
        <v>42</v>
      </c>
      <c r="J459">
        <v>10010830840</v>
      </c>
      <c r="K459" s="10">
        <f>(C459-VLOOKUP(H459,Riders!$A$2:$E$8001,4,FALSE))/365</f>
        <v>23.975342465753425</v>
      </c>
    </row>
    <row r="460" spans="1:11">
      <c r="A460" t="s">
        <v>18</v>
      </c>
      <c r="B460">
        <v>2022</v>
      </c>
      <c r="C460" s="9">
        <v>44847</v>
      </c>
      <c r="D460" t="s">
        <v>19</v>
      </c>
      <c r="E460" t="s">
        <v>118</v>
      </c>
      <c r="F460">
        <v>2</v>
      </c>
      <c r="G460">
        <v>2</v>
      </c>
      <c r="H460" t="s">
        <v>21</v>
      </c>
      <c r="I460" t="s">
        <v>22</v>
      </c>
      <c r="J460">
        <v>10007379761</v>
      </c>
      <c r="K460" s="10">
        <f>(C460-VLOOKUP(H460,Riders!$A$2:$E$8001,4,FALSE))/365</f>
        <v>29.597260273972601</v>
      </c>
    </row>
    <row r="461" spans="1:11">
      <c r="A461" t="s">
        <v>18</v>
      </c>
      <c r="B461">
        <v>2022</v>
      </c>
      <c r="C461" s="9">
        <v>44847</v>
      </c>
      <c r="D461" t="s">
        <v>19</v>
      </c>
      <c r="E461" t="s">
        <v>118</v>
      </c>
      <c r="F461">
        <v>2</v>
      </c>
      <c r="G461">
        <v>3</v>
      </c>
      <c r="H461" t="s">
        <v>97</v>
      </c>
      <c r="I461" t="s">
        <v>26</v>
      </c>
      <c r="J461">
        <v>10010678569</v>
      </c>
      <c r="K461" s="10">
        <f>(C461-VLOOKUP(H461,Riders!$A$2:$E$8001,4,FALSE))/365</f>
        <v>25.504109589041096</v>
      </c>
    </row>
    <row r="462" spans="1:11">
      <c r="A462" t="s">
        <v>18</v>
      </c>
      <c r="B462">
        <v>2022</v>
      </c>
      <c r="C462" s="9">
        <v>44847</v>
      </c>
      <c r="D462" t="s">
        <v>19</v>
      </c>
      <c r="E462" t="s">
        <v>118</v>
      </c>
      <c r="F462">
        <v>2</v>
      </c>
      <c r="G462">
        <v>4</v>
      </c>
      <c r="H462" t="s">
        <v>99</v>
      </c>
      <c r="I462" t="s">
        <v>100</v>
      </c>
      <c r="J462">
        <v>10015145724</v>
      </c>
      <c r="K462" s="10">
        <f>(C462-VLOOKUP(H462,Riders!$A$2:$E$8001,4,FALSE))/365</f>
        <v>23.506849315068493</v>
      </c>
    </row>
    <row r="463" spans="1:11">
      <c r="A463" t="s">
        <v>18</v>
      </c>
      <c r="B463">
        <v>2022</v>
      </c>
      <c r="C463" s="9">
        <v>44847</v>
      </c>
      <c r="D463" t="s">
        <v>19</v>
      </c>
      <c r="E463" t="s">
        <v>118</v>
      </c>
      <c r="F463">
        <v>2</v>
      </c>
      <c r="G463">
        <v>5</v>
      </c>
      <c r="H463" t="s">
        <v>104</v>
      </c>
      <c r="I463" t="s">
        <v>100</v>
      </c>
      <c r="J463">
        <v>10006894559</v>
      </c>
      <c r="K463" s="10">
        <f>(C463-VLOOKUP(H463,Riders!$A$2:$E$8001,4,FALSE))/365</f>
        <v>30.156164383561645</v>
      </c>
    </row>
    <row r="464" spans="1:11">
      <c r="A464" t="s">
        <v>18</v>
      </c>
      <c r="B464">
        <v>2022</v>
      </c>
      <c r="C464" s="9">
        <v>44847</v>
      </c>
      <c r="D464" t="s">
        <v>19</v>
      </c>
      <c r="E464" t="s">
        <v>118</v>
      </c>
      <c r="F464">
        <v>2</v>
      </c>
      <c r="G464">
        <v>6</v>
      </c>
      <c r="H464" t="s">
        <v>110</v>
      </c>
      <c r="I464" t="s">
        <v>111</v>
      </c>
      <c r="J464">
        <v>10009967641</v>
      </c>
      <c r="K464" s="10">
        <f>(C464-VLOOKUP(H464,Riders!$A$2:$E$8001,4,FALSE))/365</f>
        <v>25.490410958904111</v>
      </c>
    </row>
    <row r="465" spans="1:11">
      <c r="A465" t="s">
        <v>18</v>
      </c>
      <c r="B465">
        <v>2022</v>
      </c>
      <c r="C465" s="9">
        <v>44847</v>
      </c>
      <c r="D465" t="s">
        <v>19</v>
      </c>
      <c r="E465" t="s">
        <v>119</v>
      </c>
      <c r="F465">
        <v>1</v>
      </c>
      <c r="G465">
        <v>1</v>
      </c>
      <c r="H465" t="s">
        <v>90</v>
      </c>
      <c r="I465" t="s">
        <v>22</v>
      </c>
      <c r="J465">
        <v>10009535686</v>
      </c>
      <c r="K465" s="10">
        <f>(C465-VLOOKUP(H465,Riders!$A$2:$E$8001,4,FALSE))/365</f>
        <v>25.6</v>
      </c>
    </row>
    <row r="466" spans="1:11">
      <c r="A466" t="s">
        <v>18</v>
      </c>
      <c r="B466">
        <v>2022</v>
      </c>
      <c r="C466" s="9">
        <v>44847</v>
      </c>
      <c r="D466" t="s">
        <v>19</v>
      </c>
      <c r="E466" t="s">
        <v>119</v>
      </c>
      <c r="F466">
        <v>1</v>
      </c>
      <c r="G466">
        <v>2</v>
      </c>
      <c r="H466" t="s">
        <v>21</v>
      </c>
      <c r="I466" t="s">
        <v>22</v>
      </c>
      <c r="J466">
        <v>10007379761</v>
      </c>
      <c r="K466" s="10">
        <f>(C466-VLOOKUP(H466,Riders!$A$2:$E$8001,4,FALSE))/365</f>
        <v>29.597260273972601</v>
      </c>
    </row>
    <row r="467" spans="1:11">
      <c r="A467" t="s">
        <v>18</v>
      </c>
      <c r="B467">
        <v>2022</v>
      </c>
      <c r="C467" s="9">
        <v>44847</v>
      </c>
      <c r="D467" t="s">
        <v>19</v>
      </c>
      <c r="E467" t="s">
        <v>119</v>
      </c>
      <c r="F467">
        <v>1</v>
      </c>
      <c r="G467">
        <v>3</v>
      </c>
      <c r="H467" t="s">
        <v>98</v>
      </c>
      <c r="I467" t="s">
        <v>42</v>
      </c>
      <c r="J467">
        <v>10010830840</v>
      </c>
      <c r="K467" s="10">
        <f>(C467-VLOOKUP(H467,Riders!$A$2:$E$8001,4,FALSE))/365</f>
        <v>23.975342465753425</v>
      </c>
    </row>
    <row r="468" spans="1:11">
      <c r="A468" t="s">
        <v>18</v>
      </c>
      <c r="B468">
        <v>2022</v>
      </c>
      <c r="C468" s="9">
        <v>44847</v>
      </c>
      <c r="D468" t="s">
        <v>19</v>
      </c>
      <c r="E468" t="s">
        <v>119</v>
      </c>
      <c r="F468">
        <v>1</v>
      </c>
      <c r="G468">
        <v>4</v>
      </c>
      <c r="H468" t="s">
        <v>97</v>
      </c>
      <c r="I468" t="s">
        <v>26</v>
      </c>
      <c r="J468">
        <v>10010678569</v>
      </c>
      <c r="K468" s="10">
        <f>(C468-VLOOKUP(H468,Riders!$A$2:$E$8001,4,FALSE))/365</f>
        <v>25.504109589041096</v>
      </c>
    </row>
    <row r="469" spans="1:11">
      <c r="A469" t="s">
        <v>18</v>
      </c>
      <c r="B469">
        <v>2022</v>
      </c>
      <c r="C469" s="9">
        <v>44847</v>
      </c>
      <c r="D469" t="s">
        <v>19</v>
      </c>
      <c r="E469" t="s">
        <v>119</v>
      </c>
      <c r="F469">
        <v>1</v>
      </c>
      <c r="G469">
        <v>5</v>
      </c>
      <c r="H469" t="s">
        <v>25</v>
      </c>
      <c r="I469" t="s">
        <v>26</v>
      </c>
      <c r="J469">
        <v>10010713329</v>
      </c>
      <c r="K469" s="10">
        <f>(C469-VLOOKUP(H469,Riders!$A$2:$E$8001,4,FALSE))/365</f>
        <v>25.057534246575344</v>
      </c>
    </row>
    <row r="470" spans="1:11">
      <c r="A470" t="s">
        <v>18</v>
      </c>
      <c r="B470">
        <v>2022</v>
      </c>
      <c r="C470" s="9">
        <v>44847</v>
      </c>
      <c r="D470" t="s">
        <v>19</v>
      </c>
      <c r="E470" t="s">
        <v>119</v>
      </c>
      <c r="F470">
        <v>1</v>
      </c>
      <c r="G470">
        <v>6</v>
      </c>
      <c r="H470" t="s">
        <v>96</v>
      </c>
      <c r="I470" t="s">
        <v>30</v>
      </c>
      <c r="J470">
        <v>10010592279</v>
      </c>
      <c r="K470" s="10">
        <f>(C470-VLOOKUP(H470,Riders!$A$2:$E$8001,4,FALSE))/365</f>
        <v>28.791780821917808</v>
      </c>
    </row>
    <row r="471" spans="1:11">
      <c r="A471" t="s">
        <v>18</v>
      </c>
      <c r="B471">
        <v>2022</v>
      </c>
      <c r="C471" s="9">
        <v>44847</v>
      </c>
      <c r="D471" t="s">
        <v>19</v>
      </c>
      <c r="E471" t="s">
        <v>119</v>
      </c>
      <c r="F471">
        <v>2</v>
      </c>
      <c r="G471">
        <v>1</v>
      </c>
      <c r="H471" t="s">
        <v>104</v>
      </c>
      <c r="I471" t="s">
        <v>100</v>
      </c>
      <c r="J471">
        <v>10006894559</v>
      </c>
      <c r="K471" s="10">
        <f>(C471-VLOOKUP(H471,Riders!$A$2:$E$8001,4,FALSE))/365</f>
        <v>30.156164383561645</v>
      </c>
    </row>
    <row r="472" spans="1:11">
      <c r="A472" t="s">
        <v>18</v>
      </c>
      <c r="B472">
        <v>2022</v>
      </c>
      <c r="C472" s="9">
        <v>44847</v>
      </c>
      <c r="D472" t="s">
        <v>19</v>
      </c>
      <c r="E472" t="s">
        <v>119</v>
      </c>
      <c r="F472">
        <v>2</v>
      </c>
      <c r="G472">
        <v>2</v>
      </c>
      <c r="H472" t="s">
        <v>99</v>
      </c>
      <c r="I472" t="s">
        <v>100</v>
      </c>
      <c r="J472">
        <v>10015145724</v>
      </c>
      <c r="K472" s="10">
        <f>(C472-VLOOKUP(H472,Riders!$A$2:$E$8001,4,FALSE))/365</f>
        <v>23.506849315068493</v>
      </c>
    </row>
    <row r="473" spans="1:11">
      <c r="A473" t="s">
        <v>18</v>
      </c>
      <c r="B473">
        <v>2022</v>
      </c>
      <c r="C473" s="9">
        <v>44847</v>
      </c>
      <c r="D473" t="s">
        <v>19</v>
      </c>
      <c r="E473" t="s">
        <v>119</v>
      </c>
      <c r="F473">
        <v>2</v>
      </c>
      <c r="G473">
        <v>3</v>
      </c>
      <c r="H473" t="s">
        <v>110</v>
      </c>
      <c r="I473" t="s">
        <v>111</v>
      </c>
      <c r="J473">
        <v>10009967641</v>
      </c>
      <c r="K473" s="10">
        <f>(C473-VLOOKUP(H473,Riders!$A$2:$E$8001,4,FALSE))/365</f>
        <v>25.490410958904111</v>
      </c>
    </row>
    <row r="474" spans="1:11">
      <c r="A474" t="s">
        <v>18</v>
      </c>
      <c r="B474">
        <v>2022</v>
      </c>
      <c r="C474" s="9">
        <v>44847</v>
      </c>
      <c r="D474" t="s">
        <v>19</v>
      </c>
      <c r="E474" t="s">
        <v>119</v>
      </c>
      <c r="F474">
        <v>2</v>
      </c>
      <c r="G474">
        <v>4</v>
      </c>
      <c r="H474" t="s">
        <v>91</v>
      </c>
      <c r="I474" t="s">
        <v>50</v>
      </c>
      <c r="J474">
        <v>10009150215</v>
      </c>
      <c r="K474" s="10">
        <f>(C474-VLOOKUP(H474,Riders!$A$2:$E$8001,4,FALSE))/365</f>
        <v>26.898630136986302</v>
      </c>
    </row>
    <row r="475" spans="1:11">
      <c r="A475" t="s">
        <v>18</v>
      </c>
      <c r="B475">
        <v>2022</v>
      </c>
      <c r="C475" s="9">
        <v>44847</v>
      </c>
      <c r="D475" t="s">
        <v>19</v>
      </c>
      <c r="E475" t="s">
        <v>119</v>
      </c>
      <c r="F475">
        <v>2</v>
      </c>
      <c r="G475">
        <v>5</v>
      </c>
      <c r="H475" t="s">
        <v>108</v>
      </c>
      <c r="I475" t="s">
        <v>56</v>
      </c>
      <c r="J475">
        <v>10010797292</v>
      </c>
      <c r="K475" s="10">
        <f>(C475-VLOOKUP(H475,Riders!$A$2:$E$8001,4,FALSE))/365</f>
        <v>24.512328767123286</v>
      </c>
    </row>
    <row r="476" spans="1:11">
      <c r="A476" t="s">
        <v>18</v>
      </c>
      <c r="B476">
        <v>2022</v>
      </c>
      <c r="C476" s="9">
        <v>44847</v>
      </c>
      <c r="D476" t="s">
        <v>19</v>
      </c>
      <c r="E476" t="s">
        <v>119</v>
      </c>
      <c r="F476">
        <v>2</v>
      </c>
      <c r="G476">
        <v>6</v>
      </c>
      <c r="H476" t="s">
        <v>109</v>
      </c>
      <c r="I476" t="s">
        <v>59</v>
      </c>
      <c r="J476">
        <v>10050873046</v>
      </c>
      <c r="K476" s="10">
        <f>(C476-VLOOKUP(H476,Riders!$A$2:$E$8001,4,FALSE))/365</f>
        <v>21.608219178082191</v>
      </c>
    </row>
    <row r="477" spans="1:11">
      <c r="A477" t="s">
        <v>120</v>
      </c>
      <c r="B477">
        <v>2022</v>
      </c>
      <c r="C477" s="9">
        <v>44772</v>
      </c>
      <c r="D477" t="s">
        <v>121</v>
      </c>
      <c r="E477" t="s">
        <v>89</v>
      </c>
      <c r="F477">
        <v>1</v>
      </c>
      <c r="G477">
        <v>1</v>
      </c>
      <c r="H477" t="s">
        <v>104</v>
      </c>
      <c r="I477" t="s">
        <v>100</v>
      </c>
      <c r="J477">
        <v>10006894559</v>
      </c>
      <c r="K477" s="10">
        <f>(C477-VLOOKUP(H477,Riders!$A$2:$E$8001,4,FALSE))/365</f>
        <v>29.950684931506849</v>
      </c>
    </row>
    <row r="478" spans="1:11">
      <c r="A478" t="s">
        <v>120</v>
      </c>
      <c r="B478">
        <v>2022</v>
      </c>
      <c r="C478" s="9">
        <v>44772</v>
      </c>
      <c r="D478" t="s">
        <v>121</v>
      </c>
      <c r="E478" t="s">
        <v>89</v>
      </c>
      <c r="F478">
        <v>1</v>
      </c>
      <c r="G478">
        <v>2</v>
      </c>
      <c r="H478" t="s">
        <v>122</v>
      </c>
      <c r="I478" t="s">
        <v>33</v>
      </c>
      <c r="J478">
        <v>10009012391</v>
      </c>
      <c r="K478" s="10">
        <f>(C478-VLOOKUP(H478,Riders!$A$2:$E$8001,4,FALSE))/365</f>
        <v>26.805479452054794</v>
      </c>
    </row>
    <row r="479" spans="1:11">
      <c r="A479" t="s">
        <v>120</v>
      </c>
      <c r="B479">
        <v>2022</v>
      </c>
      <c r="C479" s="9">
        <v>44772</v>
      </c>
      <c r="D479" t="s">
        <v>121</v>
      </c>
      <c r="E479" t="s">
        <v>89</v>
      </c>
      <c r="F479">
        <v>1</v>
      </c>
      <c r="G479">
        <v>3</v>
      </c>
      <c r="H479" t="s">
        <v>123</v>
      </c>
      <c r="I479" t="s">
        <v>124</v>
      </c>
      <c r="J479">
        <v>10017950943</v>
      </c>
      <c r="K479" s="10">
        <f>(C479-VLOOKUP(H479,Riders!$A$2:$E$8001,4,FALSE))/365</f>
        <v>25.471232876712328</v>
      </c>
    </row>
    <row r="480" spans="1:11">
      <c r="A480" t="s">
        <v>120</v>
      </c>
      <c r="B480">
        <v>2022</v>
      </c>
      <c r="C480" s="9">
        <v>44772</v>
      </c>
      <c r="D480" t="s">
        <v>121</v>
      </c>
      <c r="E480" t="s">
        <v>89</v>
      </c>
      <c r="F480">
        <v>1</v>
      </c>
      <c r="G480">
        <v>4</v>
      </c>
      <c r="H480" t="s">
        <v>101</v>
      </c>
      <c r="I480" t="s">
        <v>102</v>
      </c>
      <c r="J480">
        <v>10009010876</v>
      </c>
      <c r="K480" s="10">
        <f>(C480-VLOOKUP(H480,Riders!$A$2:$E$8001,4,FALSE))/365</f>
        <v>28.512328767123286</v>
      </c>
    </row>
    <row r="481" spans="1:11">
      <c r="A481" t="s">
        <v>120</v>
      </c>
      <c r="B481">
        <v>2022</v>
      </c>
      <c r="C481" s="9">
        <v>44772</v>
      </c>
      <c r="D481" t="s">
        <v>121</v>
      </c>
      <c r="E481" t="s">
        <v>89</v>
      </c>
      <c r="F481">
        <v>1</v>
      </c>
      <c r="G481">
        <v>5</v>
      </c>
      <c r="H481" t="s">
        <v>74</v>
      </c>
      <c r="I481" t="s">
        <v>50</v>
      </c>
      <c r="J481">
        <v>10049101683</v>
      </c>
      <c r="K481" s="10">
        <f>(C481-VLOOKUP(H481,Riders!$A$2:$E$8001,4,FALSE))/365</f>
        <v>21.413698630136988</v>
      </c>
    </row>
    <row r="482" spans="1:11">
      <c r="A482" t="s">
        <v>120</v>
      </c>
      <c r="B482">
        <v>2022</v>
      </c>
      <c r="C482" s="9">
        <v>44772</v>
      </c>
      <c r="D482" t="s">
        <v>121</v>
      </c>
      <c r="E482" t="s">
        <v>89</v>
      </c>
      <c r="F482">
        <v>1</v>
      </c>
      <c r="G482">
        <v>6</v>
      </c>
      <c r="H482" t="s">
        <v>125</v>
      </c>
      <c r="I482" t="s">
        <v>32</v>
      </c>
      <c r="J482">
        <v>10048224138</v>
      </c>
      <c r="K482" s="10">
        <f>(C482-VLOOKUP(H482,Riders!$A$2:$E$8001,4,FALSE))/365</f>
        <v>19.186301369863013</v>
      </c>
    </row>
    <row r="483" spans="1:11">
      <c r="A483" t="s">
        <v>120</v>
      </c>
      <c r="B483">
        <v>2022</v>
      </c>
      <c r="C483" s="9">
        <v>44772</v>
      </c>
      <c r="D483" t="s">
        <v>121</v>
      </c>
      <c r="E483" t="s">
        <v>89</v>
      </c>
      <c r="F483">
        <v>2</v>
      </c>
      <c r="G483">
        <v>1</v>
      </c>
      <c r="H483" t="s">
        <v>126</v>
      </c>
      <c r="I483" t="s">
        <v>102</v>
      </c>
      <c r="J483">
        <v>10010821241</v>
      </c>
      <c r="K483" s="10">
        <f>(C483-VLOOKUP(H483,Riders!$A$2:$E$8001,4,FALSE))/365</f>
        <v>23.865753424657534</v>
      </c>
    </row>
    <row r="484" spans="1:11">
      <c r="A484" t="s">
        <v>120</v>
      </c>
      <c r="B484">
        <v>2022</v>
      </c>
      <c r="C484" s="9">
        <v>44772</v>
      </c>
      <c r="D484" t="s">
        <v>121</v>
      </c>
      <c r="E484" t="s">
        <v>89</v>
      </c>
      <c r="F484">
        <v>2</v>
      </c>
      <c r="G484">
        <v>2</v>
      </c>
      <c r="H484" t="s">
        <v>127</v>
      </c>
      <c r="I484" t="s">
        <v>33</v>
      </c>
      <c r="J484">
        <v>10006184742</v>
      </c>
      <c r="K484" s="10">
        <f>(C484-VLOOKUP(H484,Riders!$A$2:$E$8001,4,FALSE))/365</f>
        <v>31.06027397260274</v>
      </c>
    </row>
    <row r="485" spans="1:11">
      <c r="A485" t="s">
        <v>120</v>
      </c>
      <c r="B485">
        <v>2022</v>
      </c>
      <c r="C485" s="9">
        <v>44772</v>
      </c>
      <c r="D485" t="s">
        <v>121</v>
      </c>
      <c r="E485" t="s">
        <v>89</v>
      </c>
      <c r="F485">
        <v>2</v>
      </c>
      <c r="G485">
        <v>3</v>
      </c>
      <c r="H485" t="s">
        <v>112</v>
      </c>
      <c r="I485" t="s">
        <v>100</v>
      </c>
      <c r="J485">
        <v>10055349695</v>
      </c>
      <c r="K485" s="10">
        <f>(C485-VLOOKUP(H485,Riders!$A$2:$E$8001,4,FALSE))/365</f>
        <v>22.468493150684932</v>
      </c>
    </row>
    <row r="486" spans="1:11">
      <c r="A486" t="s">
        <v>120</v>
      </c>
      <c r="B486">
        <v>2022</v>
      </c>
      <c r="C486" s="9">
        <v>44772</v>
      </c>
      <c r="D486" t="s">
        <v>121</v>
      </c>
      <c r="E486" t="s">
        <v>89</v>
      </c>
      <c r="F486">
        <v>2</v>
      </c>
      <c r="G486">
        <v>4</v>
      </c>
      <c r="H486" t="s">
        <v>58</v>
      </c>
      <c r="I486" t="s">
        <v>59</v>
      </c>
      <c r="J486">
        <v>10095274996</v>
      </c>
      <c r="K486" s="10">
        <f>(C486-VLOOKUP(H486,Riders!$A$2:$E$8001,4,FALSE))/365</f>
        <v>18.87123287671233</v>
      </c>
    </row>
    <row r="487" spans="1:11">
      <c r="A487" t="s">
        <v>120</v>
      </c>
      <c r="B487">
        <v>2022</v>
      </c>
      <c r="C487" s="9">
        <v>44772</v>
      </c>
      <c r="D487" t="s">
        <v>121</v>
      </c>
      <c r="E487" t="s">
        <v>89</v>
      </c>
      <c r="F487">
        <v>2</v>
      </c>
      <c r="G487">
        <v>5</v>
      </c>
      <c r="H487" t="s">
        <v>72</v>
      </c>
      <c r="I487" t="s">
        <v>124</v>
      </c>
      <c r="J487">
        <v>10083501624</v>
      </c>
      <c r="K487" s="10">
        <f>(C487-VLOOKUP(H487,Riders!$A$2:$E$8001,4,FALSE))/365</f>
        <v>19.953424657534246</v>
      </c>
    </row>
    <row r="488" spans="1:11">
      <c r="A488" t="s">
        <v>120</v>
      </c>
      <c r="B488">
        <v>2022</v>
      </c>
      <c r="C488" s="9">
        <v>44772</v>
      </c>
      <c r="D488" t="s">
        <v>121</v>
      </c>
      <c r="E488" t="s">
        <v>89</v>
      </c>
      <c r="F488">
        <v>2</v>
      </c>
      <c r="G488">
        <v>6</v>
      </c>
      <c r="H488" t="s">
        <v>128</v>
      </c>
      <c r="I488" t="s">
        <v>129</v>
      </c>
      <c r="J488">
        <v>10057795513</v>
      </c>
      <c r="K488" s="10">
        <f>(C488-VLOOKUP(H488,Riders!$A$2:$E$8001,4,FALSE))/365</f>
        <v>20.391780821917809</v>
      </c>
    </row>
    <row r="489" spans="1:11">
      <c r="A489" t="s">
        <v>120</v>
      </c>
      <c r="B489">
        <v>2022</v>
      </c>
      <c r="C489" s="9">
        <v>44772</v>
      </c>
      <c r="D489" t="s">
        <v>121</v>
      </c>
      <c r="E489" t="s">
        <v>89</v>
      </c>
      <c r="F489">
        <v>3</v>
      </c>
      <c r="G489">
        <v>1</v>
      </c>
      <c r="H489" t="s">
        <v>130</v>
      </c>
      <c r="I489" t="s">
        <v>124</v>
      </c>
      <c r="J489">
        <v>10015483305</v>
      </c>
      <c r="K489" s="10">
        <f>(C489-VLOOKUP(H489,Riders!$A$2:$E$8001,4,FALSE))/365</f>
        <v>23.063013698630137</v>
      </c>
    </row>
    <row r="490" spans="1:11">
      <c r="A490" t="s">
        <v>120</v>
      </c>
      <c r="B490">
        <v>2022</v>
      </c>
      <c r="C490" s="9">
        <v>44772</v>
      </c>
      <c r="D490" t="s">
        <v>121</v>
      </c>
      <c r="E490" t="s">
        <v>89</v>
      </c>
      <c r="F490">
        <v>3</v>
      </c>
      <c r="G490">
        <v>2</v>
      </c>
      <c r="H490" t="s">
        <v>110</v>
      </c>
      <c r="I490" t="s">
        <v>131</v>
      </c>
      <c r="J490">
        <v>10009967641</v>
      </c>
      <c r="K490" s="10">
        <f>(C490-VLOOKUP(H490,Riders!$A$2:$E$8001,4,FALSE))/365</f>
        <v>25.284931506849315</v>
      </c>
    </row>
    <row r="491" spans="1:11">
      <c r="A491" t="s">
        <v>120</v>
      </c>
      <c r="B491">
        <v>2022</v>
      </c>
      <c r="C491" s="9">
        <v>44772</v>
      </c>
      <c r="D491" t="s">
        <v>121</v>
      </c>
      <c r="E491" t="s">
        <v>89</v>
      </c>
      <c r="F491">
        <v>3</v>
      </c>
      <c r="G491">
        <v>3</v>
      </c>
      <c r="H491" t="s">
        <v>99</v>
      </c>
      <c r="I491" t="s">
        <v>100</v>
      </c>
      <c r="J491">
        <v>10015145724</v>
      </c>
      <c r="K491" s="10">
        <f>(C491-VLOOKUP(H491,Riders!$A$2:$E$8001,4,FALSE))/365</f>
        <v>23.301369863013697</v>
      </c>
    </row>
    <row r="492" spans="1:11">
      <c r="A492" t="s">
        <v>120</v>
      </c>
      <c r="B492">
        <v>2022</v>
      </c>
      <c r="C492" s="9">
        <v>44772</v>
      </c>
      <c r="D492" t="s">
        <v>121</v>
      </c>
      <c r="E492" t="s">
        <v>89</v>
      </c>
      <c r="F492">
        <v>3</v>
      </c>
      <c r="G492">
        <v>4</v>
      </c>
      <c r="H492" t="s">
        <v>132</v>
      </c>
      <c r="I492" t="s">
        <v>32</v>
      </c>
      <c r="J492">
        <v>10015713273</v>
      </c>
      <c r="K492" s="10">
        <f>(C492-VLOOKUP(H492,Riders!$A$2:$E$8001,4,FALSE))/365</f>
        <v>22.789041095890411</v>
      </c>
    </row>
    <row r="493" spans="1:11">
      <c r="A493" t="s">
        <v>120</v>
      </c>
      <c r="B493">
        <v>2022</v>
      </c>
      <c r="C493" s="9">
        <v>44772</v>
      </c>
      <c r="D493" t="s">
        <v>121</v>
      </c>
      <c r="E493" t="s">
        <v>89</v>
      </c>
      <c r="F493">
        <v>3</v>
      </c>
      <c r="G493">
        <v>5</v>
      </c>
      <c r="H493" t="s">
        <v>49</v>
      </c>
      <c r="I493" t="s">
        <v>50</v>
      </c>
      <c r="J493">
        <v>10010645732</v>
      </c>
      <c r="K493" s="10">
        <f>(C493-VLOOKUP(H493,Riders!$A$2:$E$8001,4,FALSE))/365</f>
        <v>24.671232876712327</v>
      </c>
    </row>
    <row r="494" spans="1:11">
      <c r="A494" t="s">
        <v>120</v>
      </c>
      <c r="B494">
        <v>2022</v>
      </c>
      <c r="C494" s="9">
        <v>44772</v>
      </c>
      <c r="D494" t="s">
        <v>121</v>
      </c>
      <c r="E494" t="s">
        <v>89</v>
      </c>
      <c r="F494">
        <v>3</v>
      </c>
      <c r="G494">
        <v>6</v>
      </c>
      <c r="H494" t="s">
        <v>133</v>
      </c>
      <c r="I494" t="s">
        <v>129</v>
      </c>
      <c r="J494">
        <v>10010821645</v>
      </c>
      <c r="K494" s="10">
        <f>(C494-VLOOKUP(H494,Riders!$A$2:$E$8001,4,FALSE))/365</f>
        <v>24.915068493150685</v>
      </c>
    </row>
    <row r="495" spans="1:11">
      <c r="A495" t="s">
        <v>120</v>
      </c>
      <c r="B495">
        <v>2022</v>
      </c>
      <c r="C495" s="9">
        <v>44772</v>
      </c>
      <c r="D495" t="s">
        <v>121</v>
      </c>
      <c r="E495" t="s">
        <v>89</v>
      </c>
      <c r="F495">
        <v>4</v>
      </c>
      <c r="G495">
        <v>1</v>
      </c>
      <c r="H495" t="s">
        <v>91</v>
      </c>
      <c r="I495" t="s">
        <v>50</v>
      </c>
      <c r="J495">
        <v>10009150215</v>
      </c>
      <c r="K495" s="10">
        <f>(C495-VLOOKUP(H495,Riders!$A$2:$E$8001,4,FALSE))/365</f>
        <v>26.693150684931506</v>
      </c>
    </row>
    <row r="496" spans="1:11">
      <c r="A496" t="s">
        <v>120</v>
      </c>
      <c r="B496">
        <v>2022</v>
      </c>
      <c r="C496" s="9">
        <v>44772</v>
      </c>
      <c r="D496" t="s">
        <v>121</v>
      </c>
      <c r="E496" t="s">
        <v>89</v>
      </c>
      <c r="F496">
        <v>4</v>
      </c>
      <c r="G496">
        <v>2</v>
      </c>
      <c r="H496" t="s">
        <v>134</v>
      </c>
      <c r="I496" t="s">
        <v>33</v>
      </c>
      <c r="J496">
        <v>10010624918</v>
      </c>
      <c r="K496" s="10">
        <f>(C496-VLOOKUP(H496,Riders!$A$2:$E$8001,4,FALSE))/365</f>
        <v>25.917808219178081</v>
      </c>
    </row>
    <row r="497" spans="1:11">
      <c r="A497" t="s">
        <v>120</v>
      </c>
      <c r="B497">
        <v>2022</v>
      </c>
      <c r="C497" s="9">
        <v>44772</v>
      </c>
      <c r="D497" t="s">
        <v>121</v>
      </c>
      <c r="E497" t="s">
        <v>89</v>
      </c>
      <c r="F497">
        <v>4</v>
      </c>
      <c r="G497">
        <v>3</v>
      </c>
      <c r="H497" t="s">
        <v>45</v>
      </c>
      <c r="I497" t="s">
        <v>32</v>
      </c>
      <c r="J497">
        <v>10064209839</v>
      </c>
      <c r="K497" s="10">
        <f>(C497-VLOOKUP(H497,Riders!$A$2:$E$8001,4,FALSE))/365</f>
        <v>25.668493150684931</v>
      </c>
    </row>
    <row r="498" spans="1:11">
      <c r="A498" t="s">
        <v>120</v>
      </c>
      <c r="B498">
        <v>2022</v>
      </c>
      <c r="C498" s="9">
        <v>44772</v>
      </c>
      <c r="D498" t="s">
        <v>121</v>
      </c>
      <c r="E498" t="s">
        <v>89</v>
      </c>
      <c r="F498">
        <v>4</v>
      </c>
      <c r="G498">
        <v>4</v>
      </c>
      <c r="H498" t="s">
        <v>135</v>
      </c>
      <c r="I498" t="s">
        <v>131</v>
      </c>
      <c r="J498">
        <v>10014936364</v>
      </c>
      <c r="K498" s="10">
        <f>(C498-VLOOKUP(H498,Riders!$A$2:$E$8001,4,FALSE))/365</f>
        <v>22.421917808219177</v>
      </c>
    </row>
    <row r="499" spans="1:11">
      <c r="A499" t="s">
        <v>120</v>
      </c>
      <c r="B499">
        <v>2022</v>
      </c>
      <c r="C499" s="9">
        <v>44772</v>
      </c>
      <c r="D499" t="s">
        <v>121</v>
      </c>
      <c r="E499" t="s">
        <v>89</v>
      </c>
      <c r="F499">
        <v>4</v>
      </c>
      <c r="G499">
        <v>5</v>
      </c>
      <c r="H499" t="s">
        <v>136</v>
      </c>
      <c r="I499" t="s">
        <v>102</v>
      </c>
      <c r="J499">
        <v>10007501821</v>
      </c>
      <c r="K499" s="10">
        <f>(C499-VLOOKUP(H499,Riders!$A$2:$E$8001,4,FALSE))/365</f>
        <v>28.602739726027398</v>
      </c>
    </row>
    <row r="500" spans="1:11">
      <c r="A500" t="s">
        <v>120</v>
      </c>
      <c r="B500">
        <v>2022</v>
      </c>
      <c r="C500" s="9">
        <v>44772</v>
      </c>
      <c r="D500" t="s">
        <v>121</v>
      </c>
      <c r="E500" t="s">
        <v>89</v>
      </c>
      <c r="F500">
        <v>4</v>
      </c>
      <c r="G500">
        <v>6</v>
      </c>
      <c r="H500" t="s">
        <v>109</v>
      </c>
      <c r="I500" t="s">
        <v>59</v>
      </c>
      <c r="J500">
        <v>10050873046</v>
      </c>
      <c r="K500" s="10">
        <f>(C500-VLOOKUP(H500,Riders!$A$2:$E$8001,4,FALSE))/365</f>
        <v>21.402739726027399</v>
      </c>
    </row>
    <row r="501" spans="1:11">
      <c r="A501" t="s">
        <v>120</v>
      </c>
      <c r="B501">
        <v>2022</v>
      </c>
      <c r="C501" s="9">
        <v>44772</v>
      </c>
      <c r="D501" t="s">
        <v>121</v>
      </c>
      <c r="E501" t="s">
        <v>115</v>
      </c>
      <c r="F501">
        <v>1</v>
      </c>
      <c r="G501">
        <v>1</v>
      </c>
      <c r="H501" t="s">
        <v>123</v>
      </c>
      <c r="I501" t="s">
        <v>124</v>
      </c>
      <c r="J501">
        <v>10017950943</v>
      </c>
      <c r="K501" s="10">
        <f>(C501-VLOOKUP(H501,Riders!$A$2:$E$8001,4,FALSE))/365</f>
        <v>25.471232876712328</v>
      </c>
    </row>
    <row r="502" spans="1:11">
      <c r="A502" t="s">
        <v>120</v>
      </c>
      <c r="B502">
        <v>2022</v>
      </c>
      <c r="C502" s="9">
        <v>44772</v>
      </c>
      <c r="D502" t="s">
        <v>121</v>
      </c>
      <c r="E502" t="s">
        <v>115</v>
      </c>
      <c r="F502">
        <v>1</v>
      </c>
      <c r="G502">
        <v>2</v>
      </c>
      <c r="H502" t="s">
        <v>135</v>
      </c>
      <c r="I502" t="s">
        <v>131</v>
      </c>
      <c r="J502">
        <v>10014936364</v>
      </c>
      <c r="K502" s="10">
        <f>(C502-VLOOKUP(H502,Riders!$A$2:$E$8001,4,FALSE))/365</f>
        <v>22.421917808219177</v>
      </c>
    </row>
    <row r="503" spans="1:11">
      <c r="A503" t="s">
        <v>120</v>
      </c>
      <c r="B503">
        <v>2022</v>
      </c>
      <c r="C503" s="9">
        <v>44772</v>
      </c>
      <c r="D503" t="s">
        <v>121</v>
      </c>
      <c r="E503" t="s">
        <v>115</v>
      </c>
      <c r="F503">
        <v>1</v>
      </c>
      <c r="G503">
        <v>3</v>
      </c>
      <c r="H503" t="s">
        <v>49</v>
      </c>
      <c r="I503" t="s">
        <v>50</v>
      </c>
      <c r="J503">
        <v>10010645732</v>
      </c>
      <c r="K503" s="10">
        <f>(C503-VLOOKUP(H503,Riders!$A$2:$E$8001,4,FALSE))/365</f>
        <v>24.671232876712327</v>
      </c>
    </row>
    <row r="504" spans="1:11">
      <c r="A504" t="s">
        <v>120</v>
      </c>
      <c r="B504">
        <v>2022</v>
      </c>
      <c r="C504" s="9">
        <v>44772</v>
      </c>
      <c r="D504" t="s">
        <v>121</v>
      </c>
      <c r="E504" t="s">
        <v>115</v>
      </c>
      <c r="F504">
        <v>1</v>
      </c>
      <c r="G504">
        <v>4</v>
      </c>
      <c r="H504" t="s">
        <v>125</v>
      </c>
      <c r="I504" t="s">
        <v>32</v>
      </c>
      <c r="J504">
        <v>10048224138</v>
      </c>
      <c r="K504" s="10">
        <f>(C504-VLOOKUP(H504,Riders!$A$2:$E$8001,4,FALSE))/365</f>
        <v>19.186301369863013</v>
      </c>
    </row>
    <row r="505" spans="1:11">
      <c r="A505" t="s">
        <v>120</v>
      </c>
      <c r="B505">
        <v>2022</v>
      </c>
      <c r="C505" s="9">
        <v>44772</v>
      </c>
      <c r="D505" t="s">
        <v>121</v>
      </c>
      <c r="E505" t="s">
        <v>115</v>
      </c>
      <c r="F505">
        <v>2</v>
      </c>
      <c r="G505">
        <v>1</v>
      </c>
      <c r="H505" t="s">
        <v>112</v>
      </c>
      <c r="I505" t="s">
        <v>100</v>
      </c>
      <c r="J505">
        <v>10055349695</v>
      </c>
      <c r="K505" s="10">
        <f>(C505-VLOOKUP(H505,Riders!$A$2:$E$8001,4,FALSE))/365</f>
        <v>22.468493150684932</v>
      </c>
    </row>
    <row r="506" spans="1:11">
      <c r="A506" t="s">
        <v>120</v>
      </c>
      <c r="B506">
        <v>2022</v>
      </c>
      <c r="C506" s="9">
        <v>44772</v>
      </c>
      <c r="D506" t="s">
        <v>121</v>
      </c>
      <c r="E506" t="s">
        <v>115</v>
      </c>
      <c r="F506">
        <v>2</v>
      </c>
      <c r="G506">
        <v>2</v>
      </c>
      <c r="H506" t="s">
        <v>72</v>
      </c>
      <c r="I506" t="s">
        <v>124</v>
      </c>
      <c r="J506">
        <v>10083501624</v>
      </c>
      <c r="K506" s="10">
        <f>(C506-VLOOKUP(H506,Riders!$A$2:$E$8001,4,FALSE))/365</f>
        <v>19.953424657534246</v>
      </c>
    </row>
    <row r="507" spans="1:11">
      <c r="A507" t="s">
        <v>120</v>
      </c>
      <c r="B507">
        <v>2022</v>
      </c>
      <c r="C507" s="9">
        <v>44772</v>
      </c>
      <c r="D507" t="s">
        <v>121</v>
      </c>
      <c r="E507" t="s">
        <v>115</v>
      </c>
      <c r="F507">
        <v>2</v>
      </c>
      <c r="G507">
        <v>3</v>
      </c>
      <c r="H507" t="s">
        <v>128</v>
      </c>
      <c r="I507" t="s">
        <v>129</v>
      </c>
      <c r="J507">
        <v>10057795513</v>
      </c>
      <c r="K507" s="10">
        <f>(C507-VLOOKUP(H507,Riders!$A$2:$E$8001,4,FALSE))/365</f>
        <v>20.391780821917809</v>
      </c>
    </row>
    <row r="508" spans="1:11">
      <c r="A508" t="s">
        <v>120</v>
      </c>
      <c r="B508">
        <v>2022</v>
      </c>
      <c r="C508" s="9">
        <v>44772</v>
      </c>
      <c r="D508" t="s">
        <v>121</v>
      </c>
      <c r="E508" t="s">
        <v>115</v>
      </c>
      <c r="F508">
        <v>3</v>
      </c>
      <c r="G508">
        <v>1</v>
      </c>
      <c r="H508" t="s">
        <v>99</v>
      </c>
      <c r="I508" t="s">
        <v>100</v>
      </c>
      <c r="J508">
        <v>10015145724</v>
      </c>
      <c r="K508" s="10">
        <f>(C508-VLOOKUP(H508,Riders!$A$2:$E$8001,4,FALSE))/365</f>
        <v>23.301369863013697</v>
      </c>
    </row>
    <row r="509" spans="1:11">
      <c r="A509" t="s">
        <v>120</v>
      </c>
      <c r="B509">
        <v>2022</v>
      </c>
      <c r="C509" s="9">
        <v>44772</v>
      </c>
      <c r="D509" t="s">
        <v>121</v>
      </c>
      <c r="E509" t="s">
        <v>115</v>
      </c>
      <c r="F509">
        <v>3</v>
      </c>
      <c r="G509">
        <v>2</v>
      </c>
      <c r="H509" t="s">
        <v>58</v>
      </c>
      <c r="I509" t="s">
        <v>59</v>
      </c>
      <c r="J509">
        <v>10095274996</v>
      </c>
      <c r="K509" s="10">
        <f>(C509-VLOOKUP(H509,Riders!$A$2:$E$8001,4,FALSE))/365</f>
        <v>18.87123287671233</v>
      </c>
    </row>
    <row r="510" spans="1:11">
      <c r="A510" t="s">
        <v>120</v>
      </c>
      <c r="B510">
        <v>2022</v>
      </c>
      <c r="C510" s="9">
        <v>44772</v>
      </c>
      <c r="D510" t="s">
        <v>121</v>
      </c>
      <c r="E510" t="s">
        <v>115</v>
      </c>
      <c r="F510">
        <v>3</v>
      </c>
      <c r="G510">
        <v>3</v>
      </c>
      <c r="H510" t="s">
        <v>91</v>
      </c>
      <c r="I510" t="s">
        <v>50</v>
      </c>
      <c r="J510">
        <v>10009150215</v>
      </c>
      <c r="K510" s="10">
        <f>(C510-VLOOKUP(H510,Riders!$A$2:$E$8001,4,FALSE))/365</f>
        <v>26.693150684931506</v>
      </c>
    </row>
    <row r="511" spans="1:11">
      <c r="A511" t="s">
        <v>120</v>
      </c>
      <c r="B511">
        <v>2022</v>
      </c>
      <c r="C511" s="9">
        <v>44772</v>
      </c>
      <c r="D511" t="s">
        <v>121</v>
      </c>
      <c r="E511" t="s">
        <v>115</v>
      </c>
      <c r="F511">
        <v>3</v>
      </c>
      <c r="G511">
        <v>4</v>
      </c>
      <c r="H511" t="s">
        <v>136</v>
      </c>
      <c r="I511" t="s">
        <v>102</v>
      </c>
      <c r="J511">
        <v>10007501821</v>
      </c>
      <c r="K511" s="10">
        <f>(C511-VLOOKUP(H511,Riders!$A$2:$E$8001,4,FALSE))/365</f>
        <v>28.602739726027398</v>
      </c>
    </row>
    <row r="512" spans="1:11">
      <c r="A512" t="s">
        <v>120</v>
      </c>
      <c r="B512">
        <v>2022</v>
      </c>
      <c r="C512" s="9">
        <v>44772</v>
      </c>
      <c r="D512" t="s">
        <v>121</v>
      </c>
      <c r="E512" t="s">
        <v>115</v>
      </c>
      <c r="F512">
        <v>4</v>
      </c>
      <c r="G512">
        <v>1</v>
      </c>
      <c r="H512" t="s">
        <v>101</v>
      </c>
      <c r="I512" t="s">
        <v>102</v>
      </c>
      <c r="J512">
        <v>10009010876</v>
      </c>
      <c r="K512" s="10">
        <f>(C512-VLOOKUP(H512,Riders!$A$2:$E$8001,4,FALSE))/365</f>
        <v>28.512328767123286</v>
      </c>
    </row>
    <row r="513" spans="1:11">
      <c r="A513" t="s">
        <v>120</v>
      </c>
      <c r="B513">
        <v>2022</v>
      </c>
      <c r="C513" s="9">
        <v>44772</v>
      </c>
      <c r="D513" t="s">
        <v>121</v>
      </c>
      <c r="E513" t="s">
        <v>115</v>
      </c>
      <c r="F513">
        <v>4</v>
      </c>
      <c r="G513">
        <v>2</v>
      </c>
      <c r="H513" t="s">
        <v>109</v>
      </c>
      <c r="I513" t="s">
        <v>59</v>
      </c>
      <c r="J513">
        <v>10050873046</v>
      </c>
      <c r="K513" s="10">
        <f>(C513-VLOOKUP(H513,Riders!$A$2:$E$8001,4,FALSE))/365</f>
        <v>21.402739726027399</v>
      </c>
    </row>
    <row r="514" spans="1:11">
      <c r="A514" t="s">
        <v>120</v>
      </c>
      <c r="B514">
        <v>2022</v>
      </c>
      <c r="C514" s="9">
        <v>44772</v>
      </c>
      <c r="D514" t="s">
        <v>121</v>
      </c>
      <c r="E514" t="s">
        <v>115</v>
      </c>
      <c r="F514">
        <v>4</v>
      </c>
      <c r="G514">
        <v>3</v>
      </c>
      <c r="H514" t="s">
        <v>45</v>
      </c>
      <c r="I514" t="s">
        <v>32</v>
      </c>
      <c r="J514">
        <v>10064209839</v>
      </c>
      <c r="K514" s="10">
        <f>(C514-VLOOKUP(H514,Riders!$A$2:$E$8001,4,FALSE))/365</f>
        <v>25.668493150684931</v>
      </c>
    </row>
    <row r="515" spans="1:11">
      <c r="A515" t="s">
        <v>120</v>
      </c>
      <c r="B515">
        <v>2022</v>
      </c>
      <c r="C515" s="9">
        <v>44772</v>
      </c>
      <c r="D515" t="s">
        <v>121</v>
      </c>
      <c r="E515" t="s">
        <v>115</v>
      </c>
      <c r="F515">
        <v>4</v>
      </c>
      <c r="G515">
        <v>4</v>
      </c>
      <c r="H515" t="s">
        <v>133</v>
      </c>
      <c r="I515" t="s">
        <v>129</v>
      </c>
      <c r="J515">
        <v>10010821645</v>
      </c>
      <c r="K515" s="10">
        <f>(C515-VLOOKUP(H515,Riders!$A$2:$E$8001,4,FALSE))/365</f>
        <v>24.915068493150685</v>
      </c>
    </row>
    <row r="516" spans="1:11">
      <c r="A516" t="s">
        <v>120</v>
      </c>
      <c r="B516">
        <v>2022</v>
      </c>
      <c r="C516" s="9">
        <v>44772</v>
      </c>
      <c r="D516" t="s">
        <v>121</v>
      </c>
      <c r="E516" t="s">
        <v>117</v>
      </c>
      <c r="F516">
        <v>1</v>
      </c>
      <c r="G516">
        <v>1</v>
      </c>
      <c r="H516" t="s">
        <v>91</v>
      </c>
      <c r="I516" t="s">
        <v>50</v>
      </c>
      <c r="J516">
        <v>10009150215</v>
      </c>
      <c r="K516" s="10">
        <f>(C516-VLOOKUP(H516,Riders!$A$2:$E$8001,4,FALSE))/365</f>
        <v>26.693150684931506</v>
      </c>
    </row>
    <row r="517" spans="1:11">
      <c r="A517" t="s">
        <v>120</v>
      </c>
      <c r="B517">
        <v>2022</v>
      </c>
      <c r="C517" s="9">
        <v>44772</v>
      </c>
      <c r="D517" t="s">
        <v>121</v>
      </c>
      <c r="E517" t="s">
        <v>117</v>
      </c>
      <c r="F517">
        <v>1</v>
      </c>
      <c r="G517">
        <v>2</v>
      </c>
      <c r="H517" t="s">
        <v>101</v>
      </c>
      <c r="I517" t="s">
        <v>102</v>
      </c>
      <c r="J517">
        <v>10009010876</v>
      </c>
      <c r="K517" s="10">
        <f>(C517-VLOOKUP(H517,Riders!$A$2:$E$8001,4,FALSE))/365</f>
        <v>28.512328767123286</v>
      </c>
    </row>
    <row r="518" spans="1:11">
      <c r="A518" t="s">
        <v>120</v>
      </c>
      <c r="B518">
        <v>2022</v>
      </c>
      <c r="C518" s="9">
        <v>44772</v>
      </c>
      <c r="D518" t="s">
        <v>121</v>
      </c>
      <c r="E518" t="s">
        <v>117</v>
      </c>
      <c r="F518">
        <v>1</v>
      </c>
      <c r="G518">
        <v>3</v>
      </c>
      <c r="H518" t="s">
        <v>110</v>
      </c>
      <c r="I518" t="s">
        <v>131</v>
      </c>
      <c r="J518">
        <v>10009967641</v>
      </c>
      <c r="K518" s="10">
        <f>(C518-VLOOKUP(H518,Riders!$A$2:$E$8001,4,FALSE))/365</f>
        <v>25.284931506849315</v>
      </c>
    </row>
    <row r="519" spans="1:11">
      <c r="A519" t="s">
        <v>120</v>
      </c>
      <c r="B519">
        <v>2022</v>
      </c>
      <c r="C519" s="9">
        <v>44772</v>
      </c>
      <c r="D519" t="s">
        <v>121</v>
      </c>
      <c r="E519" t="s">
        <v>117</v>
      </c>
      <c r="F519">
        <v>1</v>
      </c>
      <c r="G519">
        <v>4</v>
      </c>
      <c r="H519" t="s">
        <v>127</v>
      </c>
      <c r="I519" t="s">
        <v>33</v>
      </c>
      <c r="J519">
        <v>10006184742</v>
      </c>
      <c r="K519" s="10">
        <f>(C519-VLOOKUP(H519,Riders!$A$2:$E$8001,4,FALSE))/365</f>
        <v>31.06027397260274</v>
      </c>
    </row>
    <row r="520" spans="1:11">
      <c r="A520" t="s">
        <v>120</v>
      </c>
      <c r="B520">
        <v>2022</v>
      </c>
      <c r="C520" s="9">
        <v>44772</v>
      </c>
      <c r="D520" t="s">
        <v>121</v>
      </c>
      <c r="E520" t="s">
        <v>117</v>
      </c>
      <c r="F520">
        <v>1</v>
      </c>
      <c r="G520">
        <v>5</v>
      </c>
      <c r="H520" t="s">
        <v>104</v>
      </c>
      <c r="I520" t="s">
        <v>100</v>
      </c>
      <c r="J520">
        <v>10006894559</v>
      </c>
      <c r="K520" s="10">
        <f>(C520-VLOOKUP(H520,Riders!$A$2:$E$8001,4,FALSE))/365</f>
        <v>29.950684931506849</v>
      </c>
    </row>
    <row r="521" spans="1:11">
      <c r="A521" t="s">
        <v>120</v>
      </c>
      <c r="B521">
        <v>2022</v>
      </c>
      <c r="C521" s="9">
        <v>44772</v>
      </c>
      <c r="D521" t="s">
        <v>121</v>
      </c>
      <c r="E521" t="s">
        <v>117</v>
      </c>
      <c r="F521">
        <v>1</v>
      </c>
      <c r="G521">
        <v>6</v>
      </c>
      <c r="H521" t="s">
        <v>123</v>
      </c>
      <c r="I521" t="s">
        <v>124</v>
      </c>
      <c r="J521">
        <v>10017950943</v>
      </c>
      <c r="K521" s="10">
        <f>(C521-VLOOKUP(H521,Riders!$A$2:$E$8001,4,FALSE))/365</f>
        <v>25.471232876712328</v>
      </c>
    </row>
    <row r="522" spans="1:11">
      <c r="A522" t="s">
        <v>120</v>
      </c>
      <c r="B522">
        <v>2022</v>
      </c>
      <c r="C522" s="9">
        <v>44772</v>
      </c>
      <c r="D522" t="s">
        <v>121</v>
      </c>
      <c r="E522" t="s">
        <v>117</v>
      </c>
      <c r="F522">
        <v>2</v>
      </c>
      <c r="G522">
        <v>1</v>
      </c>
      <c r="H522" t="s">
        <v>126</v>
      </c>
      <c r="I522" t="s">
        <v>102</v>
      </c>
      <c r="J522">
        <v>10010821241</v>
      </c>
      <c r="K522" s="10">
        <f>(C522-VLOOKUP(H522,Riders!$A$2:$E$8001,4,FALSE))/365</f>
        <v>23.865753424657534</v>
      </c>
    </row>
    <row r="523" spans="1:11">
      <c r="A523" t="s">
        <v>120</v>
      </c>
      <c r="B523">
        <v>2022</v>
      </c>
      <c r="C523" s="9">
        <v>44772</v>
      </c>
      <c r="D523" t="s">
        <v>121</v>
      </c>
      <c r="E523" t="s">
        <v>117</v>
      </c>
      <c r="F523">
        <v>2</v>
      </c>
      <c r="G523">
        <v>2</v>
      </c>
      <c r="H523" t="s">
        <v>122</v>
      </c>
      <c r="I523" t="s">
        <v>33</v>
      </c>
      <c r="J523">
        <v>10009012391</v>
      </c>
      <c r="K523" s="10">
        <f>(C523-VLOOKUP(H523,Riders!$A$2:$E$8001,4,FALSE))/365</f>
        <v>26.805479452054794</v>
      </c>
    </row>
    <row r="524" spans="1:11">
      <c r="A524" t="s">
        <v>120</v>
      </c>
      <c r="B524">
        <v>2022</v>
      </c>
      <c r="C524" s="9">
        <v>44772</v>
      </c>
      <c r="D524" t="s">
        <v>121</v>
      </c>
      <c r="E524" t="s">
        <v>117</v>
      </c>
      <c r="F524">
        <v>2</v>
      </c>
      <c r="G524">
        <v>3</v>
      </c>
      <c r="H524" t="s">
        <v>99</v>
      </c>
      <c r="I524" t="s">
        <v>100</v>
      </c>
      <c r="J524">
        <v>10015145724</v>
      </c>
      <c r="K524" s="10">
        <f>(C524-VLOOKUP(H524,Riders!$A$2:$E$8001,4,FALSE))/365</f>
        <v>23.301369863013697</v>
      </c>
    </row>
    <row r="525" spans="1:11">
      <c r="A525" t="s">
        <v>120</v>
      </c>
      <c r="B525">
        <v>2022</v>
      </c>
      <c r="C525" s="9">
        <v>44772</v>
      </c>
      <c r="D525" t="s">
        <v>121</v>
      </c>
      <c r="E525" t="s">
        <v>117</v>
      </c>
      <c r="F525">
        <v>2</v>
      </c>
      <c r="G525">
        <v>4</v>
      </c>
      <c r="H525" t="s">
        <v>134</v>
      </c>
      <c r="I525" t="s">
        <v>33</v>
      </c>
      <c r="J525">
        <v>10010624918</v>
      </c>
      <c r="K525" s="10">
        <f>(C525-VLOOKUP(H525,Riders!$A$2:$E$8001,4,FALSE))/365</f>
        <v>25.917808219178081</v>
      </c>
    </row>
    <row r="526" spans="1:11">
      <c r="A526" t="s">
        <v>120</v>
      </c>
      <c r="B526">
        <v>2022</v>
      </c>
      <c r="C526" s="9">
        <v>44772</v>
      </c>
      <c r="D526" t="s">
        <v>121</v>
      </c>
      <c r="E526" t="s">
        <v>117</v>
      </c>
      <c r="F526">
        <v>2</v>
      </c>
      <c r="G526">
        <v>5</v>
      </c>
      <c r="H526" t="s">
        <v>130</v>
      </c>
      <c r="I526" t="s">
        <v>124</v>
      </c>
      <c r="J526">
        <v>10015483305</v>
      </c>
      <c r="K526" s="10">
        <f>(C526-VLOOKUP(H526,Riders!$A$2:$E$8001,4,FALSE))/365</f>
        <v>23.063013698630137</v>
      </c>
    </row>
    <row r="527" spans="1:11">
      <c r="A527" t="s">
        <v>120</v>
      </c>
      <c r="B527">
        <v>2022</v>
      </c>
      <c r="C527" s="9">
        <v>44772</v>
      </c>
      <c r="D527" t="s">
        <v>121</v>
      </c>
      <c r="E527" t="s">
        <v>117</v>
      </c>
      <c r="F527">
        <v>2</v>
      </c>
      <c r="G527">
        <v>6</v>
      </c>
      <c r="H527" t="s">
        <v>112</v>
      </c>
      <c r="I527" t="s">
        <v>100</v>
      </c>
      <c r="J527">
        <v>10055349695</v>
      </c>
      <c r="K527" s="10">
        <f>(C527-VLOOKUP(H527,Riders!$A$2:$E$8001,4,FALSE))/365</f>
        <v>22.468493150684932</v>
      </c>
    </row>
    <row r="528" spans="1:11">
      <c r="A528" t="s">
        <v>120</v>
      </c>
      <c r="B528">
        <v>2022</v>
      </c>
      <c r="C528" s="9">
        <v>44772</v>
      </c>
      <c r="D528" t="s">
        <v>121</v>
      </c>
      <c r="E528" t="s">
        <v>119</v>
      </c>
      <c r="F528">
        <v>1</v>
      </c>
      <c r="G528">
        <v>1</v>
      </c>
      <c r="H528" t="s">
        <v>126</v>
      </c>
      <c r="I528" t="s">
        <v>102</v>
      </c>
      <c r="J528">
        <v>10010821241</v>
      </c>
      <c r="K528" s="10">
        <f>(C528-VLOOKUP(H528,Riders!$A$2:$E$8001,4,FALSE))/365</f>
        <v>23.865753424657534</v>
      </c>
    </row>
    <row r="529" spans="1:11">
      <c r="A529" t="s">
        <v>120</v>
      </c>
      <c r="B529">
        <v>2022</v>
      </c>
      <c r="C529" s="9">
        <v>44772</v>
      </c>
      <c r="D529" t="s">
        <v>121</v>
      </c>
      <c r="E529" t="s">
        <v>119</v>
      </c>
      <c r="F529">
        <v>1</v>
      </c>
      <c r="G529">
        <v>2</v>
      </c>
      <c r="H529" t="s">
        <v>110</v>
      </c>
      <c r="I529" t="s">
        <v>131</v>
      </c>
      <c r="J529">
        <v>10009967641</v>
      </c>
      <c r="K529" s="10">
        <f>(C529-VLOOKUP(H529,Riders!$A$2:$E$8001,4,FALSE))/365</f>
        <v>25.284931506849315</v>
      </c>
    </row>
    <row r="530" spans="1:11">
      <c r="A530" t="s">
        <v>120</v>
      </c>
      <c r="B530">
        <v>2022</v>
      </c>
      <c r="C530" s="9">
        <v>44772</v>
      </c>
      <c r="D530" t="s">
        <v>121</v>
      </c>
      <c r="E530" t="s">
        <v>119</v>
      </c>
      <c r="F530">
        <v>1</v>
      </c>
      <c r="G530">
        <v>3</v>
      </c>
      <c r="H530" t="s">
        <v>91</v>
      </c>
      <c r="I530" t="s">
        <v>50</v>
      </c>
      <c r="J530">
        <v>10009150215</v>
      </c>
      <c r="K530" s="10">
        <f>(C530-VLOOKUP(H530,Riders!$A$2:$E$8001,4,FALSE))/365</f>
        <v>26.693150684931506</v>
      </c>
    </row>
    <row r="531" spans="1:11">
      <c r="A531" t="s">
        <v>120</v>
      </c>
      <c r="B531">
        <v>2022</v>
      </c>
      <c r="C531" s="9">
        <v>44772</v>
      </c>
      <c r="D531" t="s">
        <v>121</v>
      </c>
      <c r="E531" t="s">
        <v>119</v>
      </c>
      <c r="F531">
        <v>1</v>
      </c>
      <c r="G531">
        <v>4</v>
      </c>
      <c r="H531" t="s">
        <v>99</v>
      </c>
      <c r="I531" t="s">
        <v>100</v>
      </c>
      <c r="J531">
        <v>10015145724</v>
      </c>
      <c r="K531" s="10">
        <f>(C531-VLOOKUP(H531,Riders!$A$2:$E$8001,4,FALSE))/365</f>
        <v>23.301369863013697</v>
      </c>
    </row>
    <row r="532" spans="1:11">
      <c r="A532" t="s">
        <v>120</v>
      </c>
      <c r="B532">
        <v>2022</v>
      </c>
      <c r="C532" s="9">
        <v>44772</v>
      </c>
      <c r="D532" t="s">
        <v>121</v>
      </c>
      <c r="E532" t="s">
        <v>119</v>
      </c>
      <c r="F532">
        <v>1</v>
      </c>
      <c r="G532">
        <v>5</v>
      </c>
      <c r="H532" t="s">
        <v>122</v>
      </c>
      <c r="I532" t="s">
        <v>33</v>
      </c>
      <c r="J532">
        <v>10009012391</v>
      </c>
      <c r="K532" s="10">
        <f>(C532-VLOOKUP(H532,Riders!$A$2:$E$8001,4,FALSE))/365</f>
        <v>26.805479452054794</v>
      </c>
    </row>
    <row r="533" spans="1:11">
      <c r="A533" t="s">
        <v>120</v>
      </c>
      <c r="B533">
        <v>2022</v>
      </c>
      <c r="C533" s="9">
        <v>44772</v>
      </c>
      <c r="D533" t="s">
        <v>121</v>
      </c>
      <c r="E533" t="s">
        <v>119</v>
      </c>
      <c r="F533">
        <v>1</v>
      </c>
      <c r="G533">
        <v>6</v>
      </c>
      <c r="H533" t="s">
        <v>101</v>
      </c>
      <c r="I533" t="s">
        <v>102</v>
      </c>
      <c r="J533">
        <v>10009010876</v>
      </c>
      <c r="K533" s="10">
        <f>(C533-VLOOKUP(H533,Riders!$A$2:$E$8001,4,FALSE))/365</f>
        <v>28.512328767123286</v>
      </c>
    </row>
    <row r="534" spans="1:11">
      <c r="A534" t="s">
        <v>120</v>
      </c>
      <c r="B534">
        <v>2022</v>
      </c>
      <c r="C534" s="9">
        <v>44772</v>
      </c>
      <c r="D534" t="s">
        <v>121</v>
      </c>
      <c r="E534" t="s">
        <v>119</v>
      </c>
      <c r="F534">
        <v>2</v>
      </c>
      <c r="G534">
        <v>1</v>
      </c>
      <c r="H534" t="s">
        <v>127</v>
      </c>
      <c r="I534" t="s">
        <v>33</v>
      </c>
      <c r="J534">
        <v>10006184742</v>
      </c>
      <c r="K534" s="10">
        <f>(C534-VLOOKUP(H534,Riders!$A$2:$E$8001,4,FALSE))/365</f>
        <v>31.06027397260274</v>
      </c>
    </row>
    <row r="535" spans="1:11">
      <c r="A535" t="s">
        <v>120</v>
      </c>
      <c r="B535">
        <v>2022</v>
      </c>
      <c r="C535" s="9">
        <v>44772</v>
      </c>
      <c r="D535" t="s">
        <v>121</v>
      </c>
      <c r="E535" t="s">
        <v>119</v>
      </c>
      <c r="F535">
        <v>2</v>
      </c>
      <c r="G535">
        <v>2</v>
      </c>
      <c r="H535" t="s">
        <v>112</v>
      </c>
      <c r="I535" t="s">
        <v>100</v>
      </c>
      <c r="J535">
        <v>10055349695</v>
      </c>
      <c r="K535" s="10">
        <f>(C535-VLOOKUP(H535,Riders!$A$2:$E$8001,4,FALSE))/365</f>
        <v>22.468493150684932</v>
      </c>
    </row>
    <row r="536" spans="1:11">
      <c r="A536" t="s">
        <v>120</v>
      </c>
      <c r="B536">
        <v>2022</v>
      </c>
      <c r="C536" s="9">
        <v>44772</v>
      </c>
      <c r="D536" t="s">
        <v>121</v>
      </c>
      <c r="E536" t="s">
        <v>119</v>
      </c>
      <c r="F536">
        <v>2</v>
      </c>
      <c r="G536">
        <v>3</v>
      </c>
      <c r="H536" t="s">
        <v>130</v>
      </c>
      <c r="I536" t="s">
        <v>124</v>
      </c>
      <c r="J536">
        <v>10015483305</v>
      </c>
      <c r="K536" s="10">
        <f>(C536-VLOOKUP(H536,Riders!$A$2:$E$8001,4,FALSE))/365</f>
        <v>23.063013698630137</v>
      </c>
    </row>
    <row r="537" spans="1:11">
      <c r="A537" t="s">
        <v>120</v>
      </c>
      <c r="B537">
        <v>2022</v>
      </c>
      <c r="C537" s="9">
        <v>44772</v>
      </c>
      <c r="D537" t="s">
        <v>121</v>
      </c>
      <c r="E537" t="s">
        <v>119</v>
      </c>
      <c r="F537">
        <v>2</v>
      </c>
      <c r="G537">
        <v>4</v>
      </c>
      <c r="H537" t="s">
        <v>134</v>
      </c>
      <c r="I537" t="s">
        <v>33</v>
      </c>
      <c r="J537">
        <v>10010624918</v>
      </c>
      <c r="K537" s="10">
        <f>(C537-VLOOKUP(H537,Riders!$A$2:$E$8001,4,FALSE))/365</f>
        <v>25.917808219178081</v>
      </c>
    </row>
    <row r="538" spans="1:11">
      <c r="A538" t="s">
        <v>120</v>
      </c>
      <c r="B538">
        <v>2022</v>
      </c>
      <c r="C538" s="9">
        <v>44772</v>
      </c>
      <c r="D538" t="s">
        <v>121</v>
      </c>
      <c r="E538" t="s">
        <v>119</v>
      </c>
      <c r="F538">
        <v>2</v>
      </c>
      <c r="G538">
        <v>5</v>
      </c>
      <c r="H538" t="s">
        <v>104</v>
      </c>
      <c r="I538" t="s">
        <v>100</v>
      </c>
      <c r="J538">
        <v>10006894559</v>
      </c>
      <c r="K538" s="10">
        <f>(C538-VLOOKUP(H538,Riders!$A$2:$E$8001,4,FALSE))/365</f>
        <v>29.950684931506849</v>
      </c>
    </row>
    <row r="539" spans="1:11">
      <c r="A539" t="s">
        <v>120</v>
      </c>
      <c r="B539">
        <v>2022</v>
      </c>
      <c r="C539" s="9">
        <v>44772</v>
      </c>
      <c r="D539" t="s">
        <v>121</v>
      </c>
      <c r="E539" t="s">
        <v>119</v>
      </c>
      <c r="F539">
        <v>2</v>
      </c>
      <c r="G539">
        <v>6</v>
      </c>
      <c r="H539" t="s">
        <v>123</v>
      </c>
      <c r="I539" t="s">
        <v>124</v>
      </c>
      <c r="J539">
        <v>10017950943</v>
      </c>
      <c r="K539" s="10">
        <f>(C539-VLOOKUP(H539,Riders!$A$2:$E$8001,4,FALSE))/365</f>
        <v>25.471232876712328</v>
      </c>
    </row>
    <row r="540" spans="1:11">
      <c r="A540" t="s">
        <v>137</v>
      </c>
      <c r="B540">
        <v>2022</v>
      </c>
      <c r="C540" s="9">
        <v>44751</v>
      </c>
      <c r="D540" t="s">
        <v>138</v>
      </c>
      <c r="E540" t="s">
        <v>89</v>
      </c>
      <c r="F540">
        <v>1</v>
      </c>
      <c r="G540">
        <v>1</v>
      </c>
      <c r="H540" t="s">
        <v>90</v>
      </c>
      <c r="I540" t="s">
        <v>22</v>
      </c>
      <c r="J540">
        <v>10009535686</v>
      </c>
      <c r="K540" s="10">
        <f>(C540-VLOOKUP(H540,Riders!$A$2:$E$8001,4,FALSE))/365</f>
        <v>25.336986301369862</v>
      </c>
    </row>
    <row r="541" spans="1:11">
      <c r="A541" t="s">
        <v>137</v>
      </c>
      <c r="B541">
        <v>2022</v>
      </c>
      <c r="C541" s="9">
        <v>44751</v>
      </c>
      <c r="D541" t="s">
        <v>138</v>
      </c>
      <c r="E541" t="s">
        <v>89</v>
      </c>
      <c r="F541">
        <v>1</v>
      </c>
      <c r="G541">
        <v>2</v>
      </c>
      <c r="H541" t="s">
        <v>36</v>
      </c>
      <c r="I541" t="s">
        <v>37</v>
      </c>
      <c r="J541">
        <v>10129788610</v>
      </c>
      <c r="K541" s="10">
        <f>(C541-VLOOKUP(H541,Riders!$A$2:$E$8001,4,FALSE))/365</f>
        <v>21.460273972602739</v>
      </c>
    </row>
    <row r="542" spans="1:11">
      <c r="A542" t="s">
        <v>137</v>
      </c>
      <c r="B542">
        <v>2022</v>
      </c>
      <c r="C542" s="9">
        <v>44751</v>
      </c>
      <c r="D542" t="s">
        <v>138</v>
      </c>
      <c r="E542" t="s">
        <v>89</v>
      </c>
      <c r="F542">
        <v>1</v>
      </c>
      <c r="G542">
        <v>3</v>
      </c>
      <c r="H542" t="s">
        <v>31</v>
      </c>
      <c r="I542" t="s">
        <v>32</v>
      </c>
      <c r="J542">
        <v>10048888990</v>
      </c>
      <c r="K542" s="10">
        <f>(C542-VLOOKUP(H542,Riders!$A$2:$E$8001,4,FALSE))/365</f>
        <v>20.660273972602738</v>
      </c>
    </row>
    <row r="543" spans="1:11">
      <c r="A543" t="s">
        <v>137</v>
      </c>
      <c r="B543">
        <v>2022</v>
      </c>
      <c r="C543" s="9">
        <v>44751</v>
      </c>
      <c r="D543" t="s">
        <v>138</v>
      </c>
      <c r="E543" t="s">
        <v>89</v>
      </c>
      <c r="F543">
        <v>1</v>
      </c>
      <c r="G543">
        <v>4</v>
      </c>
      <c r="H543" t="s">
        <v>34</v>
      </c>
      <c r="I543" t="s">
        <v>35</v>
      </c>
      <c r="J543">
        <v>10011152354</v>
      </c>
      <c r="K543" s="10">
        <f>(C543-VLOOKUP(H543,Riders!$A$2:$E$8001,4,FALSE))/365</f>
        <v>24.13150684931507</v>
      </c>
    </row>
    <row r="544" spans="1:11">
      <c r="A544" t="s">
        <v>137</v>
      </c>
      <c r="B544">
        <v>2022</v>
      </c>
      <c r="C544" s="9">
        <v>44751</v>
      </c>
      <c r="D544" t="s">
        <v>138</v>
      </c>
      <c r="E544" t="s">
        <v>89</v>
      </c>
      <c r="F544">
        <v>1</v>
      </c>
      <c r="G544">
        <v>5</v>
      </c>
      <c r="H544" t="s">
        <v>139</v>
      </c>
      <c r="I544" t="s">
        <v>140</v>
      </c>
      <c r="J544">
        <v>10009073524</v>
      </c>
      <c r="K544" s="10">
        <f>(C544-VLOOKUP(H544,Riders!$A$2:$E$8001,4,FALSE))/365</f>
        <v>28.509589041095889</v>
      </c>
    </row>
    <row r="545" spans="1:11">
      <c r="A545" t="s">
        <v>137</v>
      </c>
      <c r="B545">
        <v>2022</v>
      </c>
      <c r="C545" s="9">
        <v>44751</v>
      </c>
      <c r="D545" t="s">
        <v>138</v>
      </c>
      <c r="E545" t="s">
        <v>89</v>
      </c>
      <c r="F545">
        <v>2</v>
      </c>
      <c r="G545">
        <v>1</v>
      </c>
      <c r="H545" t="s">
        <v>21</v>
      </c>
      <c r="I545" t="s">
        <v>22</v>
      </c>
      <c r="J545">
        <v>10007379761</v>
      </c>
      <c r="K545" s="10">
        <f>(C545-VLOOKUP(H545,Riders!$A$2:$E$8001,4,FALSE))/365</f>
        <v>29.334246575342465</v>
      </c>
    </row>
    <row r="546" spans="1:11">
      <c r="A546" t="s">
        <v>137</v>
      </c>
      <c r="B546">
        <v>2022</v>
      </c>
      <c r="C546" s="9">
        <v>44751</v>
      </c>
      <c r="D546" t="s">
        <v>138</v>
      </c>
      <c r="E546" t="s">
        <v>89</v>
      </c>
      <c r="F546">
        <v>2</v>
      </c>
      <c r="G546">
        <v>2</v>
      </c>
      <c r="H546" t="s">
        <v>108</v>
      </c>
      <c r="I546" t="s">
        <v>56</v>
      </c>
      <c r="J546">
        <v>10010797292</v>
      </c>
      <c r="K546" s="10">
        <f>(C546-VLOOKUP(H546,Riders!$A$2:$E$8001,4,FALSE))/365</f>
        <v>24.24931506849315</v>
      </c>
    </row>
    <row r="547" spans="1:11">
      <c r="A547" t="s">
        <v>137</v>
      </c>
      <c r="B547">
        <v>2022</v>
      </c>
      <c r="C547" s="9">
        <v>44751</v>
      </c>
      <c r="D547" t="s">
        <v>138</v>
      </c>
      <c r="E547" t="s">
        <v>89</v>
      </c>
      <c r="F547">
        <v>2</v>
      </c>
      <c r="G547">
        <v>3</v>
      </c>
      <c r="H547" t="s">
        <v>141</v>
      </c>
      <c r="I547" t="s">
        <v>93</v>
      </c>
      <c r="J547">
        <v>10009181234</v>
      </c>
      <c r="K547" s="10">
        <f>(C547-VLOOKUP(H547,Riders!$A$2:$E$8001,4,FALSE))/365</f>
        <v>27.268493150684932</v>
      </c>
    </row>
    <row r="548" spans="1:11">
      <c r="A548" t="s">
        <v>137</v>
      </c>
      <c r="B548">
        <v>2022</v>
      </c>
      <c r="C548" s="9">
        <v>44751</v>
      </c>
      <c r="D548" t="s">
        <v>138</v>
      </c>
      <c r="E548" t="s">
        <v>89</v>
      </c>
      <c r="F548">
        <v>2</v>
      </c>
      <c r="G548">
        <v>4</v>
      </c>
      <c r="H548" t="s">
        <v>142</v>
      </c>
      <c r="I548" t="s">
        <v>143</v>
      </c>
      <c r="J548">
        <v>10050089669</v>
      </c>
      <c r="K548" s="10">
        <f>(C548-VLOOKUP(H548,Riders!$A$2:$E$8001,4,FALSE))/365</f>
        <v>21.967123287671232</v>
      </c>
    </row>
    <row r="549" spans="1:11">
      <c r="A549" t="s">
        <v>137</v>
      </c>
      <c r="B549">
        <v>2022</v>
      </c>
      <c r="C549" s="9">
        <v>44751</v>
      </c>
      <c r="D549" t="s">
        <v>138</v>
      </c>
      <c r="E549" t="s">
        <v>89</v>
      </c>
      <c r="F549">
        <v>2</v>
      </c>
      <c r="G549">
        <v>5</v>
      </c>
      <c r="H549" t="s">
        <v>144</v>
      </c>
      <c r="I549" t="s">
        <v>145</v>
      </c>
      <c r="J549">
        <v>10060341054</v>
      </c>
      <c r="K549" s="10">
        <f>(C549-VLOOKUP(H549,Riders!$A$2:$E$8001,4,FALSE))/365</f>
        <v>25.649315068493152</v>
      </c>
    </row>
    <row r="550" spans="1:11">
      <c r="A550" t="s">
        <v>137</v>
      </c>
      <c r="B550">
        <v>2022</v>
      </c>
      <c r="C550" s="9">
        <v>44751</v>
      </c>
      <c r="D550" t="s">
        <v>138</v>
      </c>
      <c r="E550" t="s">
        <v>89</v>
      </c>
      <c r="F550">
        <v>2</v>
      </c>
      <c r="G550">
        <v>6</v>
      </c>
      <c r="H550" t="s">
        <v>128</v>
      </c>
      <c r="I550" t="s">
        <v>129</v>
      </c>
      <c r="J550">
        <v>10057795513</v>
      </c>
      <c r="K550" s="10">
        <f>(C550-VLOOKUP(H550,Riders!$A$2:$E$8001,4,FALSE))/365</f>
        <v>20.334246575342465</v>
      </c>
    </row>
    <row r="551" spans="1:11">
      <c r="A551" t="s">
        <v>137</v>
      </c>
      <c r="B551">
        <v>2022</v>
      </c>
      <c r="C551" s="9">
        <v>44751</v>
      </c>
      <c r="D551" t="s">
        <v>138</v>
      </c>
      <c r="E551" t="s">
        <v>89</v>
      </c>
      <c r="F551">
        <v>3</v>
      </c>
      <c r="G551">
        <v>1</v>
      </c>
      <c r="H551" t="s">
        <v>98</v>
      </c>
      <c r="I551" t="s">
        <v>42</v>
      </c>
      <c r="J551">
        <v>10010830840</v>
      </c>
      <c r="K551" s="10">
        <f>(C551-VLOOKUP(H551,Riders!$A$2:$E$8001,4,FALSE))/365</f>
        <v>23.712328767123289</v>
      </c>
    </row>
    <row r="552" spans="1:11">
      <c r="A552" t="s">
        <v>137</v>
      </c>
      <c r="B552">
        <v>2022</v>
      </c>
      <c r="C552" s="9">
        <v>44751</v>
      </c>
      <c r="D552" t="s">
        <v>138</v>
      </c>
      <c r="E552" t="s">
        <v>89</v>
      </c>
      <c r="F552">
        <v>3</v>
      </c>
      <c r="G552">
        <v>2</v>
      </c>
      <c r="H552" t="s">
        <v>101</v>
      </c>
      <c r="I552" t="s">
        <v>102</v>
      </c>
      <c r="J552">
        <v>10009010876</v>
      </c>
      <c r="K552" s="10">
        <f>(C552-VLOOKUP(H552,Riders!$A$2:$E$8001,4,FALSE))/365</f>
        <v>28.454794520547946</v>
      </c>
    </row>
    <row r="553" spans="1:11">
      <c r="A553" t="s">
        <v>137</v>
      </c>
      <c r="B553">
        <v>2022</v>
      </c>
      <c r="C553" s="9">
        <v>44751</v>
      </c>
      <c r="D553" t="s">
        <v>138</v>
      </c>
      <c r="E553" t="s">
        <v>89</v>
      </c>
      <c r="F553">
        <v>3</v>
      </c>
      <c r="G553">
        <v>3</v>
      </c>
      <c r="H553" t="s">
        <v>146</v>
      </c>
      <c r="I553" t="s">
        <v>54</v>
      </c>
      <c r="J553">
        <v>10007890932</v>
      </c>
      <c r="K553" s="10">
        <f>(C553-VLOOKUP(H553,Riders!$A$2:$E$8001,4,FALSE))/365</f>
        <v>28.073972602739726</v>
      </c>
    </row>
    <row r="554" spans="1:11">
      <c r="A554" t="s">
        <v>137</v>
      </c>
      <c r="B554">
        <v>2022</v>
      </c>
      <c r="C554" s="9">
        <v>44751</v>
      </c>
      <c r="D554" t="s">
        <v>138</v>
      </c>
      <c r="E554" t="s">
        <v>89</v>
      </c>
      <c r="F554">
        <v>3</v>
      </c>
      <c r="G554">
        <v>4</v>
      </c>
      <c r="H554" t="s">
        <v>57</v>
      </c>
      <c r="I554" t="s">
        <v>35</v>
      </c>
      <c r="J554">
        <v>10007502427</v>
      </c>
      <c r="K554" s="10">
        <f>(C554-VLOOKUP(H554,Riders!$A$2:$E$8001,4,FALSE))/365</f>
        <v>28.657534246575342</v>
      </c>
    </row>
    <row r="555" spans="1:11">
      <c r="A555" t="s">
        <v>137</v>
      </c>
      <c r="B555">
        <v>2022</v>
      </c>
      <c r="C555" s="9">
        <v>44751</v>
      </c>
      <c r="D555" t="s">
        <v>138</v>
      </c>
      <c r="E555" t="s">
        <v>89</v>
      </c>
      <c r="F555">
        <v>3</v>
      </c>
      <c r="G555">
        <v>5</v>
      </c>
      <c r="H555" t="s">
        <v>147</v>
      </c>
      <c r="I555" t="s">
        <v>148</v>
      </c>
      <c r="J555">
        <v>10092839892</v>
      </c>
      <c r="K555" s="10">
        <f>(C555-VLOOKUP(H555,Riders!$A$2:$E$8001,4,FALSE))/365</f>
        <v>21.021917808219179</v>
      </c>
    </row>
    <row r="556" spans="1:11">
      <c r="A556" t="s">
        <v>137</v>
      </c>
      <c r="B556">
        <v>2022</v>
      </c>
      <c r="C556" s="9">
        <v>44751</v>
      </c>
      <c r="D556" t="s">
        <v>138</v>
      </c>
      <c r="E556" t="s">
        <v>89</v>
      </c>
      <c r="F556">
        <v>3</v>
      </c>
      <c r="G556">
        <v>6</v>
      </c>
      <c r="H556" t="s">
        <v>127</v>
      </c>
      <c r="I556" t="s">
        <v>33</v>
      </c>
      <c r="J556">
        <v>10006184742</v>
      </c>
      <c r="K556" s="10">
        <f>(C556-VLOOKUP(H556,Riders!$A$2:$E$8001,4,FALSE))/365</f>
        <v>31.002739726027396</v>
      </c>
    </row>
    <row r="557" spans="1:11">
      <c r="A557" t="s">
        <v>137</v>
      </c>
      <c r="B557">
        <v>2022</v>
      </c>
      <c r="C557" s="9">
        <v>44751</v>
      </c>
      <c r="D557" t="s">
        <v>138</v>
      </c>
      <c r="E557" t="s">
        <v>89</v>
      </c>
      <c r="F557">
        <v>4</v>
      </c>
      <c r="G557">
        <v>1</v>
      </c>
      <c r="H557" t="s">
        <v>95</v>
      </c>
      <c r="I557" t="s">
        <v>28</v>
      </c>
      <c r="J557">
        <v>10048325582</v>
      </c>
      <c r="K557" s="10">
        <f>(C557-VLOOKUP(H557,Riders!$A$2:$E$8001,4,FALSE))/365</f>
        <v>30.454794520547946</v>
      </c>
    </row>
    <row r="558" spans="1:11">
      <c r="A558" t="s">
        <v>137</v>
      </c>
      <c r="B558">
        <v>2022</v>
      </c>
      <c r="C558" s="9">
        <v>44751</v>
      </c>
      <c r="D558" t="s">
        <v>138</v>
      </c>
      <c r="E558" t="s">
        <v>89</v>
      </c>
      <c r="F558">
        <v>4</v>
      </c>
      <c r="G558">
        <v>2</v>
      </c>
      <c r="H558" t="s">
        <v>106</v>
      </c>
      <c r="I558" t="s">
        <v>107</v>
      </c>
      <c r="J558">
        <v>10117936018</v>
      </c>
      <c r="K558" s="10">
        <f>(C558-VLOOKUP(H558,Riders!$A$2:$E$8001,4,FALSE))/365</f>
        <v>28.739726027397261</v>
      </c>
    </row>
    <row r="559" spans="1:11">
      <c r="A559" t="s">
        <v>137</v>
      </c>
      <c r="B559">
        <v>2022</v>
      </c>
      <c r="C559" s="9">
        <v>44751</v>
      </c>
      <c r="D559" t="s">
        <v>138</v>
      </c>
      <c r="E559" t="s">
        <v>89</v>
      </c>
      <c r="F559">
        <v>4</v>
      </c>
      <c r="G559">
        <v>3</v>
      </c>
      <c r="H559" t="s">
        <v>149</v>
      </c>
      <c r="I559" t="s">
        <v>150</v>
      </c>
      <c r="J559">
        <v>10063279447</v>
      </c>
      <c r="K559" s="10">
        <f>(C559-VLOOKUP(H559,Riders!$A$2:$E$8001,4,FALSE))/365</f>
        <v>22.994520547945207</v>
      </c>
    </row>
    <row r="560" spans="1:11">
      <c r="A560" t="s">
        <v>137</v>
      </c>
      <c r="B560">
        <v>2022</v>
      </c>
      <c r="C560" s="9">
        <v>44751</v>
      </c>
      <c r="D560" t="s">
        <v>138</v>
      </c>
      <c r="E560" t="s">
        <v>89</v>
      </c>
      <c r="F560">
        <v>4</v>
      </c>
      <c r="G560">
        <v>4</v>
      </c>
      <c r="H560" t="s">
        <v>151</v>
      </c>
      <c r="I560" t="s">
        <v>152</v>
      </c>
      <c r="J560">
        <v>10004717719</v>
      </c>
      <c r="K560" s="10">
        <f>(C560-VLOOKUP(H560,Riders!$A$2:$E$8001,4,FALSE))/365</f>
        <v>33.605479452054794</v>
      </c>
    </row>
    <row r="561" spans="1:11">
      <c r="A561" t="s">
        <v>137</v>
      </c>
      <c r="B561">
        <v>2022</v>
      </c>
      <c r="C561" s="9">
        <v>44751</v>
      </c>
      <c r="D561" t="s">
        <v>138</v>
      </c>
      <c r="E561" t="s">
        <v>89</v>
      </c>
      <c r="F561">
        <v>4</v>
      </c>
      <c r="G561">
        <v>5</v>
      </c>
      <c r="H561" t="s">
        <v>103</v>
      </c>
      <c r="I561" t="s">
        <v>37</v>
      </c>
      <c r="J561">
        <v>10052089586</v>
      </c>
      <c r="K561" s="10">
        <f>(C561-VLOOKUP(H561,Riders!$A$2:$E$8001,4,FALSE))/365</f>
        <v>23.523287671232875</v>
      </c>
    </row>
    <row r="562" spans="1:11">
      <c r="A562" t="s">
        <v>137</v>
      </c>
      <c r="B562">
        <v>2022</v>
      </c>
      <c r="C562" s="9">
        <v>44751</v>
      </c>
      <c r="D562" t="s">
        <v>138</v>
      </c>
      <c r="E562" t="s">
        <v>89</v>
      </c>
      <c r="F562">
        <v>4</v>
      </c>
      <c r="G562">
        <v>6</v>
      </c>
      <c r="H562" t="s">
        <v>153</v>
      </c>
      <c r="I562" t="s">
        <v>154</v>
      </c>
      <c r="J562">
        <v>10010931880</v>
      </c>
      <c r="K562" s="10">
        <f>(C562-VLOOKUP(H562,Riders!$A$2:$E$8001,4,FALSE))/365</f>
        <v>25.328767123287673</v>
      </c>
    </row>
    <row r="563" spans="1:11">
      <c r="A563" t="s">
        <v>137</v>
      </c>
      <c r="B563">
        <v>2022</v>
      </c>
      <c r="C563" s="9">
        <v>44751</v>
      </c>
      <c r="D563" t="s">
        <v>138</v>
      </c>
      <c r="E563" t="s">
        <v>89</v>
      </c>
      <c r="F563">
        <v>5</v>
      </c>
      <c r="G563">
        <v>1</v>
      </c>
      <c r="H563" t="s">
        <v>126</v>
      </c>
      <c r="I563" t="s">
        <v>102</v>
      </c>
      <c r="J563">
        <v>10010821241</v>
      </c>
      <c r="K563" s="10">
        <f>(C563-VLOOKUP(H563,Riders!$A$2:$E$8001,4,FALSE))/365</f>
        <v>23.80821917808219</v>
      </c>
    </row>
    <row r="564" spans="1:11">
      <c r="A564" t="s">
        <v>137</v>
      </c>
      <c r="B564">
        <v>2022</v>
      </c>
      <c r="C564" s="9">
        <v>44751</v>
      </c>
      <c r="D564" t="s">
        <v>138</v>
      </c>
      <c r="E564" t="s">
        <v>89</v>
      </c>
      <c r="F564">
        <v>5</v>
      </c>
      <c r="G564">
        <v>2</v>
      </c>
      <c r="H564" t="s">
        <v>113</v>
      </c>
      <c r="I564" t="s">
        <v>114</v>
      </c>
      <c r="J564">
        <v>10009009159</v>
      </c>
      <c r="K564" s="10">
        <f>(C564-VLOOKUP(H564,Riders!$A$2:$E$8001,4,FALSE))/365</f>
        <v>27.410958904109588</v>
      </c>
    </row>
    <row r="565" spans="1:11">
      <c r="A565" t="s">
        <v>137</v>
      </c>
      <c r="B565">
        <v>2022</v>
      </c>
      <c r="C565" s="9">
        <v>44751</v>
      </c>
      <c r="D565" t="s">
        <v>138</v>
      </c>
      <c r="E565" t="s">
        <v>89</v>
      </c>
      <c r="F565">
        <v>5</v>
      </c>
      <c r="G565">
        <v>3</v>
      </c>
      <c r="H565" t="s">
        <v>27</v>
      </c>
      <c r="I565" t="s">
        <v>28</v>
      </c>
      <c r="J565">
        <v>10007779683</v>
      </c>
      <c r="K565" s="10">
        <f>(C565-VLOOKUP(H565,Riders!$A$2:$E$8001,4,FALSE))/365</f>
        <v>26.55890410958904</v>
      </c>
    </row>
    <row r="566" spans="1:11">
      <c r="A566" t="s">
        <v>137</v>
      </c>
      <c r="B566">
        <v>2022</v>
      </c>
      <c r="C566" s="9">
        <v>44751</v>
      </c>
      <c r="D566" t="s">
        <v>138</v>
      </c>
      <c r="E566" t="s">
        <v>89</v>
      </c>
      <c r="F566">
        <v>5</v>
      </c>
      <c r="G566">
        <v>4</v>
      </c>
      <c r="H566" t="s">
        <v>155</v>
      </c>
      <c r="I566" t="s">
        <v>140</v>
      </c>
      <c r="J566">
        <v>10006063086</v>
      </c>
      <c r="K566" s="10">
        <f>(C566-VLOOKUP(H566,Riders!$A$2:$E$8001,4,FALSE))/365</f>
        <v>32.347945205479455</v>
      </c>
    </row>
    <row r="567" spans="1:11">
      <c r="A567" t="s">
        <v>137</v>
      </c>
      <c r="B567">
        <v>2022</v>
      </c>
      <c r="C567" s="9">
        <v>44751</v>
      </c>
      <c r="D567" t="s">
        <v>138</v>
      </c>
      <c r="E567" t="s">
        <v>89</v>
      </c>
      <c r="F567">
        <v>5</v>
      </c>
      <c r="G567">
        <v>5</v>
      </c>
      <c r="H567" t="s">
        <v>156</v>
      </c>
      <c r="I567" t="s">
        <v>143</v>
      </c>
      <c r="J567">
        <v>10010894696</v>
      </c>
      <c r="K567" s="10">
        <f>(C567-VLOOKUP(H567,Riders!$A$2:$E$8001,4,FALSE))/365</f>
        <v>36.235616438356168</v>
      </c>
    </row>
    <row r="568" spans="1:11">
      <c r="A568" t="s">
        <v>137</v>
      </c>
      <c r="B568">
        <v>2022</v>
      </c>
      <c r="C568" s="9">
        <v>44751</v>
      </c>
      <c r="D568" t="s">
        <v>138</v>
      </c>
      <c r="E568" t="s">
        <v>89</v>
      </c>
      <c r="F568">
        <v>5</v>
      </c>
      <c r="G568">
        <v>6</v>
      </c>
      <c r="H568" t="s">
        <v>53</v>
      </c>
      <c r="I568" t="s">
        <v>54</v>
      </c>
      <c r="J568">
        <v>10064034229</v>
      </c>
      <c r="K568" s="10">
        <f>(C568-VLOOKUP(H568,Riders!$A$2:$E$8001,4,FALSE))/365</f>
        <v>21.758904109589039</v>
      </c>
    </row>
    <row r="569" spans="1:11">
      <c r="A569" t="s">
        <v>137</v>
      </c>
      <c r="B569">
        <v>2022</v>
      </c>
      <c r="C569" s="9">
        <v>44751</v>
      </c>
      <c r="D569" t="s">
        <v>138</v>
      </c>
      <c r="E569" t="s">
        <v>89</v>
      </c>
      <c r="F569">
        <v>5</v>
      </c>
      <c r="G569">
        <v>7</v>
      </c>
      <c r="H569" t="s">
        <v>157</v>
      </c>
      <c r="I569" t="s">
        <v>154</v>
      </c>
      <c r="J569">
        <v>10010829830</v>
      </c>
      <c r="K569" s="10">
        <f>(C569-VLOOKUP(H569,Riders!$A$2:$E$8001,4,FALSE))/365</f>
        <v>24.504109589041096</v>
      </c>
    </row>
    <row r="570" spans="1:11">
      <c r="A570" t="s">
        <v>137</v>
      </c>
      <c r="B570">
        <v>2022</v>
      </c>
      <c r="C570" s="9">
        <v>44751</v>
      </c>
      <c r="D570" t="s">
        <v>138</v>
      </c>
      <c r="E570" t="s">
        <v>89</v>
      </c>
      <c r="F570">
        <v>6</v>
      </c>
      <c r="G570">
        <v>1</v>
      </c>
      <c r="H570" t="s">
        <v>48</v>
      </c>
      <c r="I570" t="s">
        <v>42</v>
      </c>
      <c r="J570">
        <v>10009039774</v>
      </c>
      <c r="K570" s="10">
        <f>(C570-VLOOKUP(H570,Riders!$A$2:$E$8001,4,FALSE))/365</f>
        <v>27.989041095890411</v>
      </c>
    </row>
    <row r="571" spans="1:11">
      <c r="A571" t="s">
        <v>137</v>
      </c>
      <c r="B571">
        <v>2022</v>
      </c>
      <c r="C571" s="9">
        <v>44751</v>
      </c>
      <c r="D571" t="s">
        <v>138</v>
      </c>
      <c r="E571" t="s">
        <v>89</v>
      </c>
      <c r="F571">
        <v>6</v>
      </c>
      <c r="G571">
        <v>2</v>
      </c>
      <c r="H571" t="s">
        <v>25</v>
      </c>
      <c r="I571" t="s">
        <v>26</v>
      </c>
      <c r="J571">
        <v>10010713329</v>
      </c>
      <c r="K571" s="10">
        <f>(C571-VLOOKUP(H571,Riders!$A$2:$E$8001,4,FALSE))/365</f>
        <v>24.794520547945204</v>
      </c>
    </row>
    <row r="572" spans="1:11">
      <c r="A572" t="s">
        <v>137</v>
      </c>
      <c r="B572">
        <v>2022</v>
      </c>
      <c r="C572" s="9">
        <v>44751</v>
      </c>
      <c r="D572" t="s">
        <v>138</v>
      </c>
      <c r="E572" t="s">
        <v>89</v>
      </c>
      <c r="F572">
        <v>6</v>
      </c>
      <c r="G572">
        <v>3</v>
      </c>
      <c r="H572" t="s">
        <v>134</v>
      </c>
      <c r="I572" t="s">
        <v>33</v>
      </c>
      <c r="J572">
        <v>10010624918</v>
      </c>
      <c r="K572" s="10">
        <f>(C572-VLOOKUP(H572,Riders!$A$2:$E$8001,4,FALSE))/365</f>
        <v>25.860273972602741</v>
      </c>
    </row>
    <row r="573" spans="1:11">
      <c r="A573" t="s">
        <v>137</v>
      </c>
      <c r="B573">
        <v>2022</v>
      </c>
      <c r="C573" s="9">
        <v>44751</v>
      </c>
      <c r="D573" t="s">
        <v>138</v>
      </c>
      <c r="E573" t="s">
        <v>89</v>
      </c>
      <c r="F573">
        <v>6</v>
      </c>
      <c r="G573">
        <v>4</v>
      </c>
      <c r="H573" t="s">
        <v>92</v>
      </c>
      <c r="I573" t="s">
        <v>93</v>
      </c>
      <c r="J573">
        <v>10009181032</v>
      </c>
      <c r="K573" s="10">
        <f>(C573-VLOOKUP(H573,Riders!$A$2:$E$8001,4,FALSE))/365</f>
        <v>27.534246575342465</v>
      </c>
    </row>
    <row r="574" spans="1:11">
      <c r="A574" t="s">
        <v>137</v>
      </c>
      <c r="B574">
        <v>2022</v>
      </c>
      <c r="C574" s="9">
        <v>44751</v>
      </c>
      <c r="D574" t="s">
        <v>138</v>
      </c>
      <c r="E574" t="s">
        <v>89</v>
      </c>
      <c r="F574">
        <v>6</v>
      </c>
      <c r="G574">
        <v>5</v>
      </c>
      <c r="H574" t="s">
        <v>55</v>
      </c>
      <c r="I574" t="s">
        <v>56</v>
      </c>
      <c r="J574">
        <v>10023551075</v>
      </c>
      <c r="K574" s="10">
        <f>(C574-VLOOKUP(H574,Riders!$A$2:$E$8001,4,FALSE))/365</f>
        <v>22.490410958904111</v>
      </c>
    </row>
    <row r="575" spans="1:11">
      <c r="A575" t="s">
        <v>137</v>
      </c>
      <c r="B575">
        <v>2022</v>
      </c>
      <c r="C575" s="9">
        <v>44751</v>
      </c>
      <c r="D575" t="s">
        <v>138</v>
      </c>
      <c r="E575" t="s">
        <v>115</v>
      </c>
      <c r="F575">
        <v>1</v>
      </c>
      <c r="G575">
        <v>1</v>
      </c>
      <c r="H575" t="s">
        <v>134</v>
      </c>
      <c r="I575" t="s">
        <v>33</v>
      </c>
      <c r="J575">
        <v>10010624918</v>
      </c>
      <c r="K575" s="10">
        <f>(C575-VLOOKUP(H575,Riders!$A$2:$E$8001,4,FALSE))/365</f>
        <v>25.860273972602741</v>
      </c>
    </row>
    <row r="576" spans="1:11">
      <c r="A576" t="s">
        <v>137</v>
      </c>
      <c r="B576">
        <v>2022</v>
      </c>
      <c r="C576" s="9">
        <v>44751</v>
      </c>
      <c r="D576" t="s">
        <v>138</v>
      </c>
      <c r="E576" t="s">
        <v>115</v>
      </c>
      <c r="F576">
        <v>1</v>
      </c>
      <c r="G576">
        <v>2</v>
      </c>
      <c r="H576" t="s">
        <v>155</v>
      </c>
      <c r="I576" t="s">
        <v>140</v>
      </c>
      <c r="J576">
        <v>10006063086</v>
      </c>
      <c r="K576" s="10">
        <f>(C576-VLOOKUP(H576,Riders!$A$2:$E$8001,4,FALSE))/365</f>
        <v>32.347945205479455</v>
      </c>
    </row>
    <row r="577" spans="1:11">
      <c r="A577" t="s">
        <v>137</v>
      </c>
      <c r="B577">
        <v>2022</v>
      </c>
      <c r="C577" s="9">
        <v>44751</v>
      </c>
      <c r="D577" t="s">
        <v>138</v>
      </c>
      <c r="E577" t="s">
        <v>115</v>
      </c>
      <c r="F577">
        <v>1</v>
      </c>
      <c r="G577">
        <v>3</v>
      </c>
      <c r="H577" t="s">
        <v>36</v>
      </c>
      <c r="I577" t="s">
        <v>37</v>
      </c>
      <c r="J577">
        <v>10129788610</v>
      </c>
      <c r="K577" s="10">
        <f>(C577-VLOOKUP(H577,Riders!$A$2:$E$8001,4,FALSE))/365</f>
        <v>21.460273972602739</v>
      </c>
    </row>
    <row r="578" spans="1:11">
      <c r="A578" t="s">
        <v>137</v>
      </c>
      <c r="B578">
        <v>2022</v>
      </c>
      <c r="C578" s="9">
        <v>44751</v>
      </c>
      <c r="D578" t="s">
        <v>138</v>
      </c>
      <c r="E578" t="s">
        <v>115</v>
      </c>
      <c r="F578">
        <v>1</v>
      </c>
      <c r="G578">
        <v>4</v>
      </c>
      <c r="H578" t="s">
        <v>147</v>
      </c>
      <c r="I578" t="s">
        <v>148</v>
      </c>
      <c r="J578">
        <v>10092839892</v>
      </c>
      <c r="K578" s="10">
        <f>(C578-VLOOKUP(H578,Riders!$A$2:$E$8001,4,FALSE))/365</f>
        <v>21.021917808219179</v>
      </c>
    </row>
    <row r="579" spans="1:11">
      <c r="A579" t="s">
        <v>137</v>
      </c>
      <c r="B579">
        <v>2022</v>
      </c>
      <c r="C579" s="9">
        <v>44751</v>
      </c>
      <c r="D579" t="s">
        <v>138</v>
      </c>
      <c r="E579" t="s">
        <v>115</v>
      </c>
      <c r="F579">
        <v>1</v>
      </c>
      <c r="G579">
        <v>5</v>
      </c>
      <c r="H579" t="s">
        <v>157</v>
      </c>
      <c r="I579" t="s">
        <v>154</v>
      </c>
      <c r="J579">
        <v>10010829830</v>
      </c>
      <c r="K579" s="10">
        <f>(C579-VLOOKUP(H579,Riders!$A$2:$E$8001,4,FALSE))/365</f>
        <v>24.504109589041096</v>
      </c>
    </row>
    <row r="580" spans="1:11">
      <c r="A580" t="s">
        <v>137</v>
      </c>
      <c r="B580">
        <v>2022</v>
      </c>
      <c r="C580" s="9">
        <v>44751</v>
      </c>
      <c r="D580" t="s">
        <v>138</v>
      </c>
      <c r="E580" t="s">
        <v>115</v>
      </c>
      <c r="F580">
        <v>2</v>
      </c>
      <c r="G580">
        <v>1</v>
      </c>
      <c r="H580" t="s">
        <v>108</v>
      </c>
      <c r="I580" t="s">
        <v>56</v>
      </c>
      <c r="J580">
        <v>10010797292</v>
      </c>
      <c r="K580" s="10">
        <f>(C580-VLOOKUP(H580,Riders!$A$2:$E$8001,4,FALSE))/365</f>
        <v>24.24931506849315</v>
      </c>
    </row>
    <row r="581" spans="1:11">
      <c r="A581" t="s">
        <v>137</v>
      </c>
      <c r="B581">
        <v>2022</v>
      </c>
      <c r="C581" s="9">
        <v>44751</v>
      </c>
      <c r="D581" t="s">
        <v>138</v>
      </c>
      <c r="E581" t="s">
        <v>115</v>
      </c>
      <c r="F581">
        <v>2</v>
      </c>
      <c r="G581">
        <v>2</v>
      </c>
      <c r="H581" t="s">
        <v>156</v>
      </c>
      <c r="I581" t="s">
        <v>143</v>
      </c>
      <c r="J581">
        <v>10010894696</v>
      </c>
      <c r="K581" s="10">
        <f>(C581-VLOOKUP(H581,Riders!$A$2:$E$8001,4,FALSE))/365</f>
        <v>36.235616438356168</v>
      </c>
    </row>
    <row r="582" spans="1:11">
      <c r="A582" t="s">
        <v>137</v>
      </c>
      <c r="B582">
        <v>2022</v>
      </c>
      <c r="C582" s="9">
        <v>44751</v>
      </c>
      <c r="D582" t="s">
        <v>138</v>
      </c>
      <c r="E582" t="s">
        <v>115</v>
      </c>
      <c r="F582">
        <v>2</v>
      </c>
      <c r="G582">
        <v>3</v>
      </c>
      <c r="H582" t="s">
        <v>92</v>
      </c>
      <c r="I582" t="s">
        <v>93</v>
      </c>
      <c r="J582">
        <v>10009181032</v>
      </c>
      <c r="K582" s="10">
        <f>(C582-VLOOKUP(H582,Riders!$A$2:$E$8001,4,FALSE))/365</f>
        <v>27.534246575342465</v>
      </c>
    </row>
    <row r="583" spans="1:11">
      <c r="A583" t="s">
        <v>137</v>
      </c>
      <c r="B583">
        <v>2022</v>
      </c>
      <c r="C583" s="9">
        <v>44751</v>
      </c>
      <c r="D583" t="s">
        <v>138</v>
      </c>
      <c r="E583" t="s">
        <v>115</v>
      </c>
      <c r="F583">
        <v>2</v>
      </c>
      <c r="G583">
        <v>4</v>
      </c>
      <c r="H583" t="s">
        <v>31</v>
      </c>
      <c r="I583" t="s">
        <v>32</v>
      </c>
      <c r="J583">
        <v>10048888990</v>
      </c>
      <c r="K583" s="10">
        <f>(C583-VLOOKUP(H583,Riders!$A$2:$E$8001,4,FALSE))/365</f>
        <v>20.660273972602738</v>
      </c>
    </row>
    <row r="584" spans="1:11">
      <c r="A584" t="s">
        <v>137</v>
      </c>
      <c r="B584">
        <v>2022</v>
      </c>
      <c r="C584" s="9">
        <v>44751</v>
      </c>
      <c r="D584" t="s">
        <v>138</v>
      </c>
      <c r="E584" t="s">
        <v>115</v>
      </c>
      <c r="F584">
        <v>2</v>
      </c>
      <c r="G584">
        <v>5</v>
      </c>
      <c r="H584" t="s">
        <v>153</v>
      </c>
      <c r="I584" t="s">
        <v>154</v>
      </c>
      <c r="J584">
        <v>10010931880</v>
      </c>
      <c r="K584" s="10">
        <f>(C584-VLOOKUP(H584,Riders!$A$2:$E$8001,4,FALSE))/365</f>
        <v>25.328767123287673</v>
      </c>
    </row>
    <row r="585" spans="1:11">
      <c r="A585" t="s">
        <v>137</v>
      </c>
      <c r="B585">
        <v>2022</v>
      </c>
      <c r="C585" s="9">
        <v>44751</v>
      </c>
      <c r="D585" t="s">
        <v>138</v>
      </c>
      <c r="E585" t="s">
        <v>115</v>
      </c>
      <c r="F585">
        <v>3</v>
      </c>
      <c r="G585">
        <v>1</v>
      </c>
      <c r="H585" t="s">
        <v>55</v>
      </c>
      <c r="I585" t="s">
        <v>56</v>
      </c>
      <c r="J585">
        <v>10023551075</v>
      </c>
      <c r="K585" s="10">
        <f>(C585-VLOOKUP(H585,Riders!$A$2:$E$8001,4,FALSE))/365</f>
        <v>22.490410958904111</v>
      </c>
    </row>
    <row r="586" spans="1:11">
      <c r="A586" t="s">
        <v>137</v>
      </c>
      <c r="B586">
        <v>2022</v>
      </c>
      <c r="C586" s="9">
        <v>44751</v>
      </c>
      <c r="D586" t="s">
        <v>138</v>
      </c>
      <c r="E586" t="s">
        <v>115</v>
      </c>
      <c r="F586">
        <v>3</v>
      </c>
      <c r="G586">
        <v>2</v>
      </c>
      <c r="H586" t="s">
        <v>101</v>
      </c>
      <c r="I586" t="s">
        <v>102</v>
      </c>
      <c r="J586">
        <v>10009010876</v>
      </c>
      <c r="K586" s="10">
        <f>(C586-VLOOKUP(H586,Riders!$A$2:$E$8001,4,FALSE))/365</f>
        <v>28.454794520547946</v>
      </c>
    </row>
    <row r="587" spans="1:11">
      <c r="A587" t="s">
        <v>137</v>
      </c>
      <c r="B587">
        <v>2022</v>
      </c>
      <c r="C587" s="9">
        <v>44751</v>
      </c>
      <c r="D587" t="s">
        <v>138</v>
      </c>
      <c r="E587" t="s">
        <v>115</v>
      </c>
      <c r="F587">
        <v>3</v>
      </c>
      <c r="G587">
        <v>3</v>
      </c>
      <c r="H587" t="s">
        <v>34</v>
      </c>
      <c r="I587" t="s">
        <v>35</v>
      </c>
      <c r="J587">
        <v>10011152354</v>
      </c>
      <c r="K587" s="10">
        <f>(C587-VLOOKUP(H587,Riders!$A$2:$E$8001,4,FALSE))/365</f>
        <v>24.13150684931507</v>
      </c>
    </row>
    <row r="588" spans="1:11">
      <c r="A588" t="s">
        <v>137</v>
      </c>
      <c r="B588">
        <v>2022</v>
      </c>
      <c r="C588" s="9">
        <v>44751</v>
      </c>
      <c r="D588" t="s">
        <v>138</v>
      </c>
      <c r="E588" t="s">
        <v>115</v>
      </c>
      <c r="F588">
        <v>3</v>
      </c>
      <c r="G588">
        <v>4</v>
      </c>
      <c r="H588" t="s">
        <v>141</v>
      </c>
      <c r="I588" t="s">
        <v>93</v>
      </c>
      <c r="J588">
        <v>10009181234</v>
      </c>
      <c r="K588" s="10">
        <f>(C588-VLOOKUP(H588,Riders!$A$2:$E$8001,4,FALSE))/365</f>
        <v>27.268493150684932</v>
      </c>
    </row>
    <row r="589" spans="1:11">
      <c r="A589" t="s">
        <v>137</v>
      </c>
      <c r="B589">
        <v>2022</v>
      </c>
      <c r="C589" s="9">
        <v>44751</v>
      </c>
      <c r="D589" t="s">
        <v>138</v>
      </c>
      <c r="E589" t="s">
        <v>115</v>
      </c>
      <c r="F589">
        <v>3</v>
      </c>
      <c r="G589">
        <v>5</v>
      </c>
      <c r="H589" t="s">
        <v>53</v>
      </c>
      <c r="I589" t="s">
        <v>54</v>
      </c>
      <c r="J589">
        <v>10064034229</v>
      </c>
      <c r="K589" s="10">
        <f>(C589-VLOOKUP(H589,Riders!$A$2:$E$8001,4,FALSE))/365</f>
        <v>21.758904109589039</v>
      </c>
    </row>
    <row r="590" spans="1:11">
      <c r="A590" t="s">
        <v>137</v>
      </c>
      <c r="B590">
        <v>2022</v>
      </c>
      <c r="C590" s="9">
        <v>44751</v>
      </c>
      <c r="D590" t="s">
        <v>138</v>
      </c>
      <c r="E590" t="s">
        <v>115</v>
      </c>
      <c r="F590">
        <v>4</v>
      </c>
      <c r="G590">
        <v>1</v>
      </c>
      <c r="H590" t="s">
        <v>106</v>
      </c>
      <c r="I590" t="s">
        <v>107</v>
      </c>
      <c r="J590">
        <v>10117936018</v>
      </c>
      <c r="K590" s="10">
        <f>(C590-VLOOKUP(H590,Riders!$A$2:$E$8001,4,FALSE))/365</f>
        <v>28.739726027397261</v>
      </c>
    </row>
    <row r="591" spans="1:11">
      <c r="A591" t="s">
        <v>137</v>
      </c>
      <c r="B591">
        <v>2022</v>
      </c>
      <c r="C591" s="9">
        <v>44751</v>
      </c>
      <c r="D591" t="s">
        <v>138</v>
      </c>
      <c r="E591" t="s">
        <v>115</v>
      </c>
      <c r="F591">
        <v>4</v>
      </c>
      <c r="G591">
        <v>2</v>
      </c>
      <c r="H591" t="s">
        <v>142</v>
      </c>
      <c r="I591" t="s">
        <v>143</v>
      </c>
      <c r="J591">
        <v>10050089669</v>
      </c>
      <c r="K591" s="10">
        <f>(C591-VLOOKUP(H591,Riders!$A$2:$E$8001,4,FALSE))/365</f>
        <v>21.967123287671232</v>
      </c>
    </row>
    <row r="592" spans="1:11">
      <c r="A592" t="s">
        <v>137</v>
      </c>
      <c r="B592">
        <v>2022</v>
      </c>
      <c r="C592" s="9">
        <v>44751</v>
      </c>
      <c r="D592" t="s">
        <v>138</v>
      </c>
      <c r="E592" t="s">
        <v>115</v>
      </c>
      <c r="F592">
        <v>4</v>
      </c>
      <c r="G592">
        <v>3</v>
      </c>
      <c r="H592" t="s">
        <v>146</v>
      </c>
      <c r="I592" t="s">
        <v>54</v>
      </c>
      <c r="J592">
        <v>10007890932</v>
      </c>
      <c r="K592" s="10">
        <f>(C592-VLOOKUP(H592,Riders!$A$2:$E$8001,4,FALSE))/365</f>
        <v>28.073972602739726</v>
      </c>
    </row>
    <row r="593" spans="1:11">
      <c r="A593" t="s">
        <v>137</v>
      </c>
      <c r="B593">
        <v>2022</v>
      </c>
      <c r="C593" s="9">
        <v>44751</v>
      </c>
      <c r="D593" t="s">
        <v>138</v>
      </c>
      <c r="E593" t="s">
        <v>115</v>
      </c>
      <c r="F593">
        <v>4</v>
      </c>
      <c r="G593">
        <v>4</v>
      </c>
      <c r="H593" t="s">
        <v>139</v>
      </c>
      <c r="I593" t="s">
        <v>140</v>
      </c>
      <c r="J593">
        <v>10009073524</v>
      </c>
      <c r="K593" s="10">
        <f>(C593-VLOOKUP(H593,Riders!$A$2:$E$8001,4,FALSE))/365</f>
        <v>28.509589041095889</v>
      </c>
    </row>
    <row r="594" spans="1:11">
      <c r="A594" t="s">
        <v>137</v>
      </c>
      <c r="B594">
        <v>2022</v>
      </c>
      <c r="C594" s="9">
        <v>44751</v>
      </c>
      <c r="D594" t="s">
        <v>138</v>
      </c>
      <c r="E594" t="s">
        <v>115</v>
      </c>
      <c r="F594">
        <v>4</v>
      </c>
      <c r="G594">
        <v>5</v>
      </c>
      <c r="H594" t="s">
        <v>158</v>
      </c>
      <c r="I594" t="s">
        <v>159</v>
      </c>
      <c r="J594">
        <v>10088465091</v>
      </c>
      <c r="K594" s="10">
        <f>(C594-VLOOKUP(H594,Riders!$A$2:$E$8001,4,FALSE))/365</f>
        <v>20.202739726027396</v>
      </c>
    </row>
    <row r="595" spans="1:11">
      <c r="A595" t="s">
        <v>137</v>
      </c>
      <c r="B595">
        <v>2022</v>
      </c>
      <c r="C595" s="9">
        <v>44751</v>
      </c>
      <c r="D595" t="s">
        <v>138</v>
      </c>
      <c r="E595" t="s">
        <v>115</v>
      </c>
      <c r="F595">
        <v>5</v>
      </c>
      <c r="G595">
        <v>1</v>
      </c>
      <c r="H595" t="s">
        <v>113</v>
      </c>
      <c r="I595" t="s">
        <v>114</v>
      </c>
      <c r="J595">
        <v>10009009159</v>
      </c>
      <c r="K595" s="10">
        <f>(C595-VLOOKUP(H595,Riders!$A$2:$E$8001,4,FALSE))/365</f>
        <v>27.410958904109588</v>
      </c>
    </row>
    <row r="596" spans="1:11">
      <c r="A596" t="s">
        <v>137</v>
      </c>
      <c r="B596">
        <v>2022</v>
      </c>
      <c r="C596" s="9">
        <v>44751</v>
      </c>
      <c r="D596" t="s">
        <v>138</v>
      </c>
      <c r="E596" t="s">
        <v>115</v>
      </c>
      <c r="F596">
        <v>5</v>
      </c>
      <c r="G596">
        <v>2</v>
      </c>
      <c r="H596" t="s">
        <v>127</v>
      </c>
      <c r="I596" t="s">
        <v>33</v>
      </c>
      <c r="J596">
        <v>10006184742</v>
      </c>
      <c r="K596" s="10">
        <f>(C596-VLOOKUP(H596,Riders!$A$2:$E$8001,4,FALSE))/365</f>
        <v>31.002739726027396</v>
      </c>
    </row>
    <row r="597" spans="1:11">
      <c r="A597" t="s">
        <v>137</v>
      </c>
      <c r="B597">
        <v>2022</v>
      </c>
      <c r="C597" s="9">
        <v>44751</v>
      </c>
      <c r="D597" t="s">
        <v>138</v>
      </c>
      <c r="E597" t="s">
        <v>115</v>
      </c>
      <c r="F597">
        <v>5</v>
      </c>
      <c r="G597">
        <v>3</v>
      </c>
      <c r="H597" t="s">
        <v>57</v>
      </c>
      <c r="I597" t="s">
        <v>35</v>
      </c>
      <c r="J597">
        <v>10007502427</v>
      </c>
      <c r="K597" s="10">
        <f>(C597-VLOOKUP(H597,Riders!$A$2:$E$8001,4,FALSE))/365</f>
        <v>28.657534246575342</v>
      </c>
    </row>
    <row r="598" spans="1:11">
      <c r="A598" t="s">
        <v>137</v>
      </c>
      <c r="B598">
        <v>2022</v>
      </c>
      <c r="C598" s="9">
        <v>44751</v>
      </c>
      <c r="D598" t="s">
        <v>138</v>
      </c>
      <c r="E598" t="s">
        <v>115</v>
      </c>
      <c r="F598">
        <v>5</v>
      </c>
      <c r="G598">
        <v>4</v>
      </c>
      <c r="H598" t="s">
        <v>149</v>
      </c>
      <c r="I598" t="s">
        <v>150</v>
      </c>
      <c r="J598">
        <v>10063279447</v>
      </c>
      <c r="K598" s="10">
        <f>(C598-VLOOKUP(H598,Riders!$A$2:$E$8001,4,FALSE))/365</f>
        <v>22.994520547945207</v>
      </c>
    </row>
    <row r="599" spans="1:11">
      <c r="A599" t="s">
        <v>137</v>
      </c>
      <c r="B599">
        <v>2022</v>
      </c>
      <c r="C599" s="9">
        <v>44751</v>
      </c>
      <c r="D599" t="s">
        <v>138</v>
      </c>
      <c r="E599" t="s">
        <v>115</v>
      </c>
      <c r="F599">
        <v>5</v>
      </c>
      <c r="G599">
        <v>5</v>
      </c>
      <c r="H599" t="s">
        <v>144</v>
      </c>
      <c r="I599" t="s">
        <v>145</v>
      </c>
      <c r="J599">
        <v>10060341054</v>
      </c>
      <c r="K599" s="10">
        <f>(C599-VLOOKUP(H599,Riders!$A$2:$E$8001,4,FALSE))/365</f>
        <v>25.649315068493152</v>
      </c>
    </row>
    <row r="600" spans="1:11">
      <c r="A600" t="s">
        <v>137</v>
      </c>
      <c r="B600">
        <v>2022</v>
      </c>
      <c r="C600" s="9">
        <v>44751</v>
      </c>
      <c r="D600" t="s">
        <v>138</v>
      </c>
      <c r="E600" t="s">
        <v>115</v>
      </c>
      <c r="F600">
        <v>6</v>
      </c>
      <c r="G600">
        <v>1</v>
      </c>
      <c r="H600" t="s">
        <v>103</v>
      </c>
      <c r="I600" t="s">
        <v>37</v>
      </c>
      <c r="J600">
        <v>10052089586</v>
      </c>
      <c r="K600" s="10">
        <f>(C600-VLOOKUP(H600,Riders!$A$2:$E$8001,4,FALSE))/365</f>
        <v>23.523287671232875</v>
      </c>
    </row>
    <row r="601" spans="1:11">
      <c r="A601" t="s">
        <v>137</v>
      </c>
      <c r="B601">
        <v>2022</v>
      </c>
      <c r="C601" s="9">
        <v>44751</v>
      </c>
      <c r="D601" t="s">
        <v>138</v>
      </c>
      <c r="E601" t="s">
        <v>115</v>
      </c>
      <c r="F601">
        <v>6</v>
      </c>
      <c r="G601">
        <v>2</v>
      </c>
      <c r="H601" t="s">
        <v>27</v>
      </c>
      <c r="I601" t="s">
        <v>28</v>
      </c>
      <c r="J601">
        <v>10007779683</v>
      </c>
      <c r="K601" s="10">
        <f>(C601-VLOOKUP(H601,Riders!$A$2:$E$8001,4,FALSE))/365</f>
        <v>26.55890410958904</v>
      </c>
    </row>
    <row r="602" spans="1:11">
      <c r="A602" t="s">
        <v>137</v>
      </c>
      <c r="B602">
        <v>2022</v>
      </c>
      <c r="C602" s="9">
        <v>44751</v>
      </c>
      <c r="D602" t="s">
        <v>138</v>
      </c>
      <c r="E602" t="s">
        <v>115</v>
      </c>
      <c r="F602">
        <v>6</v>
      </c>
      <c r="G602">
        <v>3</v>
      </c>
      <c r="H602" t="s">
        <v>25</v>
      </c>
      <c r="I602" t="s">
        <v>26</v>
      </c>
      <c r="J602">
        <v>10010713329</v>
      </c>
      <c r="K602" s="10">
        <f>(C602-VLOOKUP(H602,Riders!$A$2:$E$8001,4,FALSE))/365</f>
        <v>24.794520547945204</v>
      </c>
    </row>
    <row r="603" spans="1:11">
      <c r="A603" t="s">
        <v>137</v>
      </c>
      <c r="B603">
        <v>2022</v>
      </c>
      <c r="C603" s="9">
        <v>44751</v>
      </c>
      <c r="D603" t="s">
        <v>138</v>
      </c>
      <c r="E603" t="s">
        <v>115</v>
      </c>
      <c r="F603">
        <v>6</v>
      </c>
      <c r="G603">
        <v>4</v>
      </c>
      <c r="H603" t="s">
        <v>128</v>
      </c>
      <c r="I603" t="s">
        <v>129</v>
      </c>
      <c r="J603">
        <v>10057795513</v>
      </c>
      <c r="K603" s="10">
        <f>(C603-VLOOKUP(H603,Riders!$A$2:$E$8001,4,FALSE))/365</f>
        <v>20.334246575342465</v>
      </c>
    </row>
    <row r="604" spans="1:11">
      <c r="A604" t="s">
        <v>137</v>
      </c>
      <c r="B604">
        <v>2022</v>
      </c>
      <c r="C604" s="9">
        <v>44751</v>
      </c>
      <c r="D604" t="s">
        <v>138</v>
      </c>
      <c r="E604" t="s">
        <v>115</v>
      </c>
      <c r="F604">
        <v>6</v>
      </c>
      <c r="G604">
        <v>5</v>
      </c>
      <c r="H604" t="s">
        <v>151</v>
      </c>
      <c r="I604" t="s">
        <v>152</v>
      </c>
      <c r="J604">
        <v>10004717719</v>
      </c>
      <c r="K604" s="10">
        <f>(C604-VLOOKUP(H604,Riders!$A$2:$E$8001,4,FALSE))/365</f>
        <v>33.605479452054794</v>
      </c>
    </row>
    <row r="605" spans="1:11">
      <c r="A605" t="s">
        <v>137</v>
      </c>
      <c r="B605">
        <v>2022</v>
      </c>
      <c r="C605" s="9">
        <v>44751</v>
      </c>
      <c r="D605" t="s">
        <v>138</v>
      </c>
      <c r="E605" t="s">
        <v>117</v>
      </c>
      <c r="F605">
        <v>1</v>
      </c>
      <c r="G605">
        <v>1</v>
      </c>
      <c r="H605" t="s">
        <v>95</v>
      </c>
      <c r="I605" t="s">
        <v>28</v>
      </c>
      <c r="J605">
        <v>10048325582</v>
      </c>
      <c r="K605" s="10">
        <f>(C605-VLOOKUP(H605,Riders!$A$2:$E$8001,4,FALSE))/365</f>
        <v>30.454794520547946</v>
      </c>
    </row>
    <row r="606" spans="1:11">
      <c r="A606" t="s">
        <v>137</v>
      </c>
      <c r="B606">
        <v>2022</v>
      </c>
      <c r="C606" s="9">
        <v>44751</v>
      </c>
      <c r="D606" t="s">
        <v>138</v>
      </c>
      <c r="E606" t="s">
        <v>117</v>
      </c>
      <c r="F606">
        <v>1</v>
      </c>
      <c r="G606">
        <v>2</v>
      </c>
      <c r="H606" t="s">
        <v>108</v>
      </c>
      <c r="I606" t="s">
        <v>56</v>
      </c>
      <c r="J606">
        <v>10010797292</v>
      </c>
      <c r="K606" s="10">
        <f>(C606-VLOOKUP(H606,Riders!$A$2:$E$8001,4,FALSE))/365</f>
        <v>24.24931506849315</v>
      </c>
    </row>
    <row r="607" spans="1:11">
      <c r="A607" t="s">
        <v>137</v>
      </c>
      <c r="B607">
        <v>2022</v>
      </c>
      <c r="C607" s="9">
        <v>44751</v>
      </c>
      <c r="D607" t="s">
        <v>138</v>
      </c>
      <c r="E607" t="s">
        <v>117</v>
      </c>
      <c r="F607">
        <v>1</v>
      </c>
      <c r="G607">
        <v>3</v>
      </c>
      <c r="H607" t="s">
        <v>113</v>
      </c>
      <c r="I607" t="s">
        <v>114</v>
      </c>
      <c r="J607">
        <v>10009009159</v>
      </c>
      <c r="K607" s="10">
        <f>(C607-VLOOKUP(H607,Riders!$A$2:$E$8001,4,FALSE))/365</f>
        <v>27.410958904109588</v>
      </c>
    </row>
    <row r="608" spans="1:11">
      <c r="A608" t="s">
        <v>137</v>
      </c>
      <c r="B608">
        <v>2022</v>
      </c>
      <c r="C608" s="9">
        <v>44751</v>
      </c>
      <c r="D608" t="s">
        <v>138</v>
      </c>
      <c r="E608" t="s">
        <v>117</v>
      </c>
      <c r="F608">
        <v>1</v>
      </c>
      <c r="G608">
        <v>4</v>
      </c>
      <c r="H608" t="s">
        <v>90</v>
      </c>
      <c r="I608" t="s">
        <v>22</v>
      </c>
      <c r="J608">
        <v>10009535686</v>
      </c>
      <c r="K608" s="10">
        <f>(C608-VLOOKUP(H608,Riders!$A$2:$E$8001,4,FALSE))/365</f>
        <v>25.336986301369862</v>
      </c>
    </row>
    <row r="609" spans="1:11">
      <c r="A609" t="s">
        <v>137</v>
      </c>
      <c r="B609">
        <v>2022</v>
      </c>
      <c r="C609" s="9">
        <v>44751</v>
      </c>
      <c r="D609" t="s">
        <v>138</v>
      </c>
      <c r="E609" t="s">
        <v>117</v>
      </c>
      <c r="F609">
        <v>1</v>
      </c>
      <c r="G609">
        <v>5</v>
      </c>
      <c r="H609" t="s">
        <v>48</v>
      </c>
      <c r="I609" t="s">
        <v>42</v>
      </c>
      <c r="J609">
        <v>10009039774</v>
      </c>
      <c r="K609" s="10">
        <f>(C609-VLOOKUP(H609,Riders!$A$2:$E$8001,4,FALSE))/365</f>
        <v>27.989041095890411</v>
      </c>
    </row>
    <row r="610" spans="1:11">
      <c r="A610" t="s">
        <v>137</v>
      </c>
      <c r="B610">
        <v>2022</v>
      </c>
      <c r="C610" s="9">
        <v>44751</v>
      </c>
      <c r="D610" t="s">
        <v>138</v>
      </c>
      <c r="E610" t="s">
        <v>117</v>
      </c>
      <c r="F610">
        <v>1</v>
      </c>
      <c r="G610">
        <v>6</v>
      </c>
      <c r="H610" t="s">
        <v>106</v>
      </c>
      <c r="I610" t="s">
        <v>107</v>
      </c>
      <c r="J610">
        <v>10117936018</v>
      </c>
      <c r="K610" s="10">
        <f>(C610-VLOOKUP(H610,Riders!$A$2:$E$8001,4,FALSE))/365</f>
        <v>28.739726027397261</v>
      </c>
    </row>
    <row r="611" spans="1:11">
      <c r="A611" t="s">
        <v>137</v>
      </c>
      <c r="B611">
        <v>2022</v>
      </c>
      <c r="C611" s="9">
        <v>44751</v>
      </c>
      <c r="D611" t="s">
        <v>138</v>
      </c>
      <c r="E611" t="s">
        <v>117</v>
      </c>
      <c r="F611">
        <v>2</v>
      </c>
      <c r="G611">
        <v>1</v>
      </c>
      <c r="H611" t="s">
        <v>126</v>
      </c>
      <c r="I611" t="s">
        <v>102</v>
      </c>
      <c r="J611">
        <v>10010821241</v>
      </c>
      <c r="K611" s="10">
        <f>(C611-VLOOKUP(H611,Riders!$A$2:$E$8001,4,FALSE))/365</f>
        <v>23.80821917808219</v>
      </c>
    </row>
    <row r="612" spans="1:11">
      <c r="A612" t="s">
        <v>137</v>
      </c>
      <c r="B612">
        <v>2022</v>
      </c>
      <c r="C612" s="9">
        <v>44751</v>
      </c>
      <c r="D612" t="s">
        <v>138</v>
      </c>
      <c r="E612" t="s">
        <v>117</v>
      </c>
      <c r="F612">
        <v>2</v>
      </c>
      <c r="G612">
        <v>2</v>
      </c>
      <c r="H612" t="s">
        <v>134</v>
      </c>
      <c r="I612" t="s">
        <v>33</v>
      </c>
      <c r="J612">
        <v>10010624918</v>
      </c>
      <c r="K612" s="10">
        <f>(C612-VLOOKUP(H612,Riders!$A$2:$E$8001,4,FALSE))/365</f>
        <v>25.860273972602741</v>
      </c>
    </row>
    <row r="613" spans="1:11">
      <c r="A613" t="s">
        <v>137</v>
      </c>
      <c r="B613">
        <v>2022</v>
      </c>
      <c r="C613" s="9">
        <v>44751</v>
      </c>
      <c r="D613" t="s">
        <v>138</v>
      </c>
      <c r="E613" t="s">
        <v>117</v>
      </c>
      <c r="F613">
        <v>2</v>
      </c>
      <c r="G613">
        <v>3</v>
      </c>
      <c r="H613" t="s">
        <v>98</v>
      </c>
      <c r="I613" t="s">
        <v>42</v>
      </c>
      <c r="J613">
        <v>10010830840</v>
      </c>
      <c r="K613" s="10">
        <f>(C613-VLOOKUP(H613,Riders!$A$2:$E$8001,4,FALSE))/365</f>
        <v>23.712328767123289</v>
      </c>
    </row>
    <row r="614" spans="1:11">
      <c r="A614" t="s">
        <v>137</v>
      </c>
      <c r="B614">
        <v>2022</v>
      </c>
      <c r="C614" s="9">
        <v>44751</v>
      </c>
      <c r="D614" t="s">
        <v>138</v>
      </c>
      <c r="E614" t="s">
        <v>117</v>
      </c>
      <c r="F614">
        <v>2</v>
      </c>
      <c r="G614">
        <v>4</v>
      </c>
      <c r="H614" t="s">
        <v>55</v>
      </c>
      <c r="I614" t="s">
        <v>56</v>
      </c>
      <c r="J614">
        <v>10023551075</v>
      </c>
      <c r="K614" s="10">
        <f>(C614-VLOOKUP(H614,Riders!$A$2:$E$8001,4,FALSE))/365</f>
        <v>22.490410958904111</v>
      </c>
    </row>
    <row r="615" spans="1:11">
      <c r="A615" t="s">
        <v>137</v>
      </c>
      <c r="B615">
        <v>2022</v>
      </c>
      <c r="C615" s="9">
        <v>44751</v>
      </c>
      <c r="D615" t="s">
        <v>138</v>
      </c>
      <c r="E615" t="s">
        <v>117</v>
      </c>
      <c r="F615">
        <v>2</v>
      </c>
      <c r="G615">
        <v>5</v>
      </c>
      <c r="H615" t="s">
        <v>103</v>
      </c>
      <c r="I615" t="s">
        <v>37</v>
      </c>
      <c r="J615">
        <v>10052089586</v>
      </c>
      <c r="K615" s="10">
        <f>(C615-VLOOKUP(H615,Riders!$A$2:$E$8001,4,FALSE))/365</f>
        <v>23.523287671232875</v>
      </c>
    </row>
    <row r="616" spans="1:11">
      <c r="A616" t="s">
        <v>137</v>
      </c>
      <c r="B616">
        <v>2022</v>
      </c>
      <c r="C616" s="9">
        <v>44751</v>
      </c>
      <c r="D616" t="s">
        <v>138</v>
      </c>
      <c r="E616" t="s">
        <v>119</v>
      </c>
      <c r="F616">
        <v>1</v>
      </c>
      <c r="G616">
        <v>1</v>
      </c>
      <c r="H616" t="s">
        <v>126</v>
      </c>
      <c r="I616" t="s">
        <v>102</v>
      </c>
      <c r="J616">
        <v>10010821241</v>
      </c>
      <c r="K616" s="10">
        <f>(C616-VLOOKUP(H616,Riders!$A$2:$E$8001,4,FALSE))/365</f>
        <v>23.80821917808219</v>
      </c>
    </row>
    <row r="617" spans="1:11">
      <c r="A617" t="s">
        <v>137</v>
      </c>
      <c r="B617">
        <v>2022</v>
      </c>
      <c r="C617" s="9">
        <v>44751</v>
      </c>
      <c r="D617" t="s">
        <v>138</v>
      </c>
      <c r="E617" t="s">
        <v>119</v>
      </c>
      <c r="F617">
        <v>1</v>
      </c>
      <c r="G617">
        <v>2</v>
      </c>
      <c r="H617" t="s">
        <v>113</v>
      </c>
      <c r="I617" t="s">
        <v>114</v>
      </c>
      <c r="J617">
        <v>10009009159</v>
      </c>
      <c r="K617" s="10">
        <f>(C617-VLOOKUP(H617,Riders!$A$2:$E$8001,4,FALSE))/365</f>
        <v>27.410958904109588</v>
      </c>
    </row>
    <row r="618" spans="1:11">
      <c r="A618" t="s">
        <v>137</v>
      </c>
      <c r="B618">
        <v>2022</v>
      </c>
      <c r="C618" s="9">
        <v>44751</v>
      </c>
      <c r="D618" t="s">
        <v>138</v>
      </c>
      <c r="E618" t="s">
        <v>119</v>
      </c>
      <c r="F618">
        <v>1</v>
      </c>
      <c r="G618">
        <v>3</v>
      </c>
      <c r="H618" t="s">
        <v>134</v>
      </c>
      <c r="I618" t="s">
        <v>33</v>
      </c>
      <c r="J618">
        <v>10010624918</v>
      </c>
      <c r="K618" s="10">
        <f>(C618-VLOOKUP(H618,Riders!$A$2:$E$8001,4,FALSE))/365</f>
        <v>25.860273972602741</v>
      </c>
    </row>
    <row r="619" spans="1:11">
      <c r="A619" t="s">
        <v>137</v>
      </c>
      <c r="B619">
        <v>2022</v>
      </c>
      <c r="C619" s="9">
        <v>44751</v>
      </c>
      <c r="D619" t="s">
        <v>138</v>
      </c>
      <c r="E619" t="s">
        <v>119</v>
      </c>
      <c r="F619">
        <v>1</v>
      </c>
      <c r="G619">
        <v>4</v>
      </c>
      <c r="H619" t="s">
        <v>95</v>
      </c>
      <c r="I619" t="s">
        <v>28</v>
      </c>
      <c r="J619">
        <v>10048325582</v>
      </c>
      <c r="K619" s="10">
        <f>(C619-VLOOKUP(H619,Riders!$A$2:$E$8001,4,FALSE))/365</f>
        <v>30.454794520547946</v>
      </c>
    </row>
    <row r="620" spans="1:11">
      <c r="A620" t="s">
        <v>137</v>
      </c>
      <c r="B620">
        <v>2022</v>
      </c>
      <c r="C620" s="9">
        <v>44751</v>
      </c>
      <c r="D620" t="s">
        <v>138</v>
      </c>
      <c r="E620" t="s">
        <v>119</v>
      </c>
      <c r="F620">
        <v>1</v>
      </c>
      <c r="G620">
        <v>5</v>
      </c>
      <c r="H620" t="s">
        <v>108</v>
      </c>
      <c r="I620" t="s">
        <v>56</v>
      </c>
      <c r="J620">
        <v>10010797292</v>
      </c>
      <c r="K620" s="10">
        <f>(C620-VLOOKUP(H620,Riders!$A$2:$E$8001,4,FALSE))/365</f>
        <v>24.24931506849315</v>
      </c>
    </row>
    <row r="621" spans="1:11">
      <c r="A621" t="s">
        <v>137</v>
      </c>
      <c r="B621">
        <v>2022</v>
      </c>
      <c r="C621" s="9">
        <v>44751</v>
      </c>
      <c r="D621" t="s">
        <v>138</v>
      </c>
      <c r="E621" t="s">
        <v>119</v>
      </c>
      <c r="F621">
        <v>1</v>
      </c>
      <c r="G621">
        <v>6</v>
      </c>
      <c r="H621" t="s">
        <v>98</v>
      </c>
      <c r="I621" t="s">
        <v>42</v>
      </c>
      <c r="J621">
        <v>10010830840</v>
      </c>
      <c r="K621" s="10">
        <f>(C621-VLOOKUP(H621,Riders!$A$2:$E$8001,4,FALSE))/365</f>
        <v>23.712328767123289</v>
      </c>
    </row>
    <row r="622" spans="1:11">
      <c r="A622" t="s">
        <v>137</v>
      </c>
      <c r="B622">
        <v>2022</v>
      </c>
      <c r="C622" s="9">
        <v>44751</v>
      </c>
      <c r="D622" t="s">
        <v>138</v>
      </c>
      <c r="E622" t="s">
        <v>119</v>
      </c>
      <c r="F622">
        <v>2</v>
      </c>
      <c r="G622">
        <v>1</v>
      </c>
      <c r="H622" t="s">
        <v>90</v>
      </c>
      <c r="I622" t="s">
        <v>22</v>
      </c>
      <c r="J622">
        <v>10009535686</v>
      </c>
      <c r="K622" s="10">
        <f>(C622-VLOOKUP(H622,Riders!$A$2:$E$8001,4,FALSE))/365</f>
        <v>25.336986301369862</v>
      </c>
    </row>
    <row r="623" spans="1:11">
      <c r="A623" t="s">
        <v>137</v>
      </c>
      <c r="B623">
        <v>2022</v>
      </c>
      <c r="C623" s="9">
        <v>44751</v>
      </c>
      <c r="D623" t="s">
        <v>138</v>
      </c>
      <c r="E623" t="s">
        <v>119</v>
      </c>
      <c r="F623">
        <v>2</v>
      </c>
      <c r="G623">
        <v>2</v>
      </c>
      <c r="H623" t="s">
        <v>48</v>
      </c>
      <c r="I623" t="s">
        <v>42</v>
      </c>
      <c r="J623">
        <v>10009039774</v>
      </c>
      <c r="K623" s="10">
        <f>(C623-VLOOKUP(H623,Riders!$A$2:$E$8001,4,FALSE))/365</f>
        <v>27.989041095890411</v>
      </c>
    </row>
    <row r="624" spans="1:11">
      <c r="A624" t="s">
        <v>137</v>
      </c>
      <c r="B624">
        <v>2022</v>
      </c>
      <c r="C624" s="9">
        <v>44751</v>
      </c>
      <c r="D624" t="s">
        <v>138</v>
      </c>
      <c r="E624" t="s">
        <v>119</v>
      </c>
      <c r="F624">
        <v>2</v>
      </c>
      <c r="G624">
        <v>3</v>
      </c>
      <c r="H624" t="s">
        <v>103</v>
      </c>
      <c r="I624" t="s">
        <v>37</v>
      </c>
      <c r="J624">
        <v>10052089586</v>
      </c>
      <c r="K624" s="10">
        <f>(C624-VLOOKUP(H624,Riders!$A$2:$E$8001,4,FALSE))/365</f>
        <v>23.523287671232875</v>
      </c>
    </row>
    <row r="625" spans="1:11">
      <c r="A625" t="s">
        <v>137</v>
      </c>
      <c r="B625">
        <v>2022</v>
      </c>
      <c r="C625" s="9">
        <v>44751</v>
      </c>
      <c r="D625" t="s">
        <v>138</v>
      </c>
      <c r="E625" t="s">
        <v>119</v>
      </c>
      <c r="F625">
        <v>2</v>
      </c>
      <c r="G625">
        <v>4</v>
      </c>
      <c r="H625" t="s">
        <v>21</v>
      </c>
      <c r="I625" t="s">
        <v>22</v>
      </c>
      <c r="J625">
        <v>10007379761</v>
      </c>
      <c r="K625" s="10">
        <f>(C625-VLOOKUP(H625,Riders!$A$2:$E$8001,4,FALSE))/365</f>
        <v>29.334246575342465</v>
      </c>
    </row>
    <row r="626" spans="1:11">
      <c r="A626" t="s">
        <v>137</v>
      </c>
      <c r="B626">
        <v>2022</v>
      </c>
      <c r="C626" s="9">
        <v>44751</v>
      </c>
      <c r="D626" t="s">
        <v>138</v>
      </c>
      <c r="E626" t="s">
        <v>119</v>
      </c>
      <c r="F626">
        <v>2</v>
      </c>
      <c r="G626">
        <v>5</v>
      </c>
      <c r="H626" t="s">
        <v>106</v>
      </c>
      <c r="I626" t="s">
        <v>107</v>
      </c>
      <c r="J626">
        <v>10117936018</v>
      </c>
      <c r="K626" s="10">
        <f>(C626-VLOOKUP(H626,Riders!$A$2:$E$8001,4,FALSE))/365</f>
        <v>28.739726027397261</v>
      </c>
    </row>
    <row r="627" spans="1:11">
      <c r="A627" t="s">
        <v>137</v>
      </c>
      <c r="B627">
        <v>2022</v>
      </c>
      <c r="C627" s="9">
        <v>44751</v>
      </c>
      <c r="D627" t="s">
        <v>138</v>
      </c>
      <c r="E627" t="s">
        <v>119</v>
      </c>
      <c r="F627">
        <v>2</v>
      </c>
      <c r="G627">
        <v>6</v>
      </c>
      <c r="H627" t="s">
        <v>55</v>
      </c>
      <c r="I627" t="s">
        <v>56</v>
      </c>
      <c r="J627">
        <v>10023551075</v>
      </c>
      <c r="K627" s="10">
        <f>(C627-VLOOKUP(H627,Riders!$A$2:$E$8001,4,FALSE))/365</f>
        <v>22.490410958904111</v>
      </c>
    </row>
    <row r="628" spans="1:11">
      <c r="A628" t="s">
        <v>160</v>
      </c>
      <c r="B628">
        <v>2022</v>
      </c>
      <c r="C628" s="9">
        <v>44695</v>
      </c>
      <c r="D628" t="s">
        <v>138</v>
      </c>
      <c r="E628" t="s">
        <v>89</v>
      </c>
      <c r="F628">
        <v>1</v>
      </c>
      <c r="G628">
        <v>1</v>
      </c>
      <c r="H628" t="s">
        <v>110</v>
      </c>
      <c r="I628" t="s">
        <v>73</v>
      </c>
      <c r="J628">
        <v>10009967641</v>
      </c>
      <c r="K628" s="10">
        <f>(C628-VLOOKUP(H628,Riders!$A$2:$E$8001,4,FALSE))/365</f>
        <v>25.073972602739726</v>
      </c>
    </row>
    <row r="629" spans="1:11">
      <c r="A629" t="s">
        <v>160</v>
      </c>
      <c r="B629">
        <v>2022</v>
      </c>
      <c r="C629" s="9">
        <v>44695</v>
      </c>
      <c r="D629" t="s">
        <v>138</v>
      </c>
      <c r="E629" t="s">
        <v>89</v>
      </c>
      <c r="F629">
        <v>1</v>
      </c>
      <c r="G629">
        <v>2</v>
      </c>
      <c r="H629" t="s">
        <v>21</v>
      </c>
      <c r="I629" t="s">
        <v>22</v>
      </c>
      <c r="J629">
        <v>10007379761</v>
      </c>
      <c r="K629" s="10">
        <f>(C629-VLOOKUP(H629,Riders!$A$2:$E$8001,4,FALSE))/365</f>
        <v>29.18082191780822</v>
      </c>
    </row>
    <row r="630" spans="1:11">
      <c r="A630" t="s">
        <v>160</v>
      </c>
      <c r="B630">
        <v>2022</v>
      </c>
      <c r="C630" s="9">
        <v>44695</v>
      </c>
      <c r="D630" t="s">
        <v>138</v>
      </c>
      <c r="E630" t="s">
        <v>89</v>
      </c>
      <c r="F630">
        <v>1</v>
      </c>
      <c r="G630">
        <v>3</v>
      </c>
      <c r="H630" t="s">
        <v>161</v>
      </c>
      <c r="I630" t="s">
        <v>162</v>
      </c>
      <c r="J630">
        <v>10072398356</v>
      </c>
      <c r="K630" s="10">
        <f>(C630-VLOOKUP(H630,Riders!$A$2:$E$8001,4,FALSE))/365</f>
        <v>21.964383561643835</v>
      </c>
    </row>
    <row r="631" spans="1:11">
      <c r="A631" t="s">
        <v>160</v>
      </c>
      <c r="B631">
        <v>2022</v>
      </c>
      <c r="C631" s="9">
        <v>44695</v>
      </c>
      <c r="D631" t="s">
        <v>138</v>
      </c>
      <c r="E631" t="s">
        <v>89</v>
      </c>
      <c r="F631">
        <v>1</v>
      </c>
      <c r="G631">
        <v>4</v>
      </c>
      <c r="H631" t="s">
        <v>163</v>
      </c>
      <c r="I631" t="s">
        <v>164</v>
      </c>
      <c r="J631">
        <v>10041041993</v>
      </c>
      <c r="K631" s="10">
        <f>(C631-VLOOKUP(H631,Riders!$A$2:$E$8001,4,FALSE))/365</f>
        <v>20.906849315068492</v>
      </c>
    </row>
    <row r="632" spans="1:11">
      <c r="A632" t="s">
        <v>160</v>
      </c>
      <c r="B632">
        <v>2022</v>
      </c>
      <c r="C632" s="9">
        <v>44695</v>
      </c>
      <c r="D632" t="s">
        <v>138</v>
      </c>
      <c r="E632" t="s">
        <v>89</v>
      </c>
      <c r="F632">
        <v>2</v>
      </c>
      <c r="G632">
        <v>1</v>
      </c>
      <c r="H632" t="s">
        <v>98</v>
      </c>
      <c r="I632" t="s">
        <v>42</v>
      </c>
      <c r="J632">
        <v>10010830840</v>
      </c>
      <c r="K632" s="10">
        <f>(C632-VLOOKUP(H632,Riders!$A$2:$E$8001,4,FALSE))/365</f>
        <v>23.55890410958904</v>
      </c>
    </row>
    <row r="633" spans="1:11">
      <c r="A633" t="s">
        <v>160</v>
      </c>
      <c r="B633">
        <v>2022</v>
      </c>
      <c r="C633" s="9">
        <v>44695</v>
      </c>
      <c r="D633" t="s">
        <v>138</v>
      </c>
      <c r="E633" t="s">
        <v>89</v>
      </c>
      <c r="F633">
        <v>2</v>
      </c>
      <c r="G633">
        <v>2</v>
      </c>
      <c r="H633" t="s">
        <v>165</v>
      </c>
      <c r="I633" t="s">
        <v>44</v>
      </c>
      <c r="J633">
        <v>10005953154</v>
      </c>
      <c r="K633" s="10">
        <f>(C633-VLOOKUP(H633,Riders!$A$2:$E$8001,4,FALSE))/365</f>
        <v>32.367123287671234</v>
      </c>
    </row>
    <row r="634" spans="1:11">
      <c r="A634" t="s">
        <v>160</v>
      </c>
      <c r="B634">
        <v>2022</v>
      </c>
      <c r="C634" s="9">
        <v>44695</v>
      </c>
      <c r="D634" t="s">
        <v>138</v>
      </c>
      <c r="E634" t="s">
        <v>89</v>
      </c>
      <c r="F634">
        <v>2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33.452054794520549</v>
      </c>
    </row>
    <row r="635" spans="1:11">
      <c r="A635" t="s">
        <v>160</v>
      </c>
      <c r="B635">
        <v>2022</v>
      </c>
      <c r="C635" s="9">
        <v>44695</v>
      </c>
      <c r="D635" t="s">
        <v>138</v>
      </c>
      <c r="E635" t="s">
        <v>89</v>
      </c>
      <c r="F635">
        <v>2</v>
      </c>
      <c r="G635">
        <v>4</v>
      </c>
      <c r="H635" t="s">
        <v>96</v>
      </c>
      <c r="I635" t="s">
        <v>166</v>
      </c>
      <c r="J635">
        <v>10010592279</v>
      </c>
      <c r="K635" s="10">
        <f>(C635-VLOOKUP(H635,Riders!$A$2:$E$8001,4,FALSE))/365</f>
        <v>28.375342465753423</v>
      </c>
    </row>
    <row r="636" spans="1:11">
      <c r="A636" t="s">
        <v>160</v>
      </c>
      <c r="B636">
        <v>2022</v>
      </c>
      <c r="C636" s="9">
        <v>44695</v>
      </c>
      <c r="D636" t="s">
        <v>138</v>
      </c>
      <c r="E636" t="s">
        <v>89</v>
      </c>
      <c r="F636">
        <v>2</v>
      </c>
      <c r="G636">
        <v>5</v>
      </c>
      <c r="H636" t="s">
        <v>52</v>
      </c>
      <c r="I636" t="s">
        <v>40</v>
      </c>
      <c r="J636">
        <v>10004612534</v>
      </c>
      <c r="K636" s="10">
        <f>(C636-VLOOKUP(H636,Riders!$A$2:$E$8001,4,FALSE))/365</f>
        <v>34.967123287671235</v>
      </c>
    </row>
    <row r="637" spans="1:11">
      <c r="A637" t="s">
        <v>160</v>
      </c>
      <c r="B637">
        <v>2022</v>
      </c>
      <c r="C637" s="9">
        <v>44695</v>
      </c>
      <c r="D637" t="s">
        <v>138</v>
      </c>
      <c r="E637" t="s">
        <v>89</v>
      </c>
      <c r="F637">
        <v>2</v>
      </c>
      <c r="G637">
        <v>6</v>
      </c>
      <c r="H637" t="s">
        <v>34</v>
      </c>
      <c r="I637" t="s">
        <v>35</v>
      </c>
      <c r="J637">
        <v>10011152354</v>
      </c>
      <c r="K637" s="10">
        <f>(C637-VLOOKUP(H637,Riders!$A$2:$E$8001,4,FALSE))/365</f>
        <v>23.978082191780821</v>
      </c>
    </row>
    <row r="638" spans="1:11">
      <c r="A638" t="s">
        <v>160</v>
      </c>
      <c r="B638">
        <v>2022</v>
      </c>
      <c r="C638" s="9">
        <v>44695</v>
      </c>
      <c r="D638" t="s">
        <v>138</v>
      </c>
      <c r="E638" t="s">
        <v>89</v>
      </c>
      <c r="F638">
        <v>3</v>
      </c>
      <c r="G638">
        <v>1</v>
      </c>
      <c r="H638" t="s">
        <v>99</v>
      </c>
      <c r="I638" t="s">
        <v>100</v>
      </c>
      <c r="J638">
        <v>10015145724</v>
      </c>
      <c r="K638" s="10">
        <f>(C638-VLOOKUP(H638,Riders!$A$2:$E$8001,4,FALSE))/365</f>
        <v>23.090410958904108</v>
      </c>
    </row>
    <row r="639" spans="1:11">
      <c r="A639" t="s">
        <v>160</v>
      </c>
      <c r="B639">
        <v>2022</v>
      </c>
      <c r="C639" s="9">
        <v>44695</v>
      </c>
      <c r="D639" t="s">
        <v>138</v>
      </c>
      <c r="E639" t="s">
        <v>89</v>
      </c>
      <c r="F639">
        <v>3</v>
      </c>
      <c r="G639">
        <v>2</v>
      </c>
      <c r="H639" t="s">
        <v>167</v>
      </c>
      <c r="I639" t="s">
        <v>30</v>
      </c>
      <c r="J639">
        <v>10021114658</v>
      </c>
      <c r="K639" s="10">
        <f>(C639-VLOOKUP(H639,Riders!$A$2:$E$8001,4,FALSE))/365</f>
        <v>22.947945205479453</v>
      </c>
    </row>
    <row r="640" spans="1:11">
      <c r="A640" t="s">
        <v>160</v>
      </c>
      <c r="B640">
        <v>2022</v>
      </c>
      <c r="C640" s="9">
        <v>44695</v>
      </c>
      <c r="D640" t="s">
        <v>138</v>
      </c>
      <c r="E640" t="s">
        <v>89</v>
      </c>
      <c r="F640">
        <v>3</v>
      </c>
      <c r="G640">
        <v>3</v>
      </c>
      <c r="H640" t="s">
        <v>92</v>
      </c>
      <c r="I640" t="s">
        <v>93</v>
      </c>
      <c r="J640">
        <v>10009181032</v>
      </c>
      <c r="K640" s="10">
        <f>(C640-VLOOKUP(H640,Riders!$A$2:$E$8001,4,FALSE))/365</f>
        <v>27.38082191780822</v>
      </c>
    </row>
    <row r="641" spans="1:11">
      <c r="A641" t="s">
        <v>160</v>
      </c>
      <c r="B641">
        <v>2022</v>
      </c>
      <c r="C641" s="9">
        <v>44695</v>
      </c>
      <c r="D641" t="s">
        <v>138</v>
      </c>
      <c r="E641" t="s">
        <v>89</v>
      </c>
      <c r="F641">
        <v>3</v>
      </c>
      <c r="G641">
        <v>4</v>
      </c>
      <c r="H641" t="s">
        <v>60</v>
      </c>
      <c r="I641" t="s">
        <v>61</v>
      </c>
      <c r="J641">
        <v>10007351671</v>
      </c>
      <c r="K641" s="10">
        <f>(C641-VLOOKUP(H641,Riders!$A$2:$E$8001,4,FALSE))/365</f>
        <v>32.482191780821921</v>
      </c>
    </row>
    <row r="642" spans="1:11">
      <c r="A642" t="s">
        <v>160</v>
      </c>
      <c r="B642">
        <v>2022</v>
      </c>
      <c r="C642" s="9">
        <v>44695</v>
      </c>
      <c r="D642" t="s">
        <v>138</v>
      </c>
      <c r="E642" t="s">
        <v>89</v>
      </c>
      <c r="F642">
        <v>3</v>
      </c>
      <c r="G642">
        <v>5</v>
      </c>
      <c r="H642" t="s">
        <v>168</v>
      </c>
      <c r="I642" t="s">
        <v>162</v>
      </c>
      <c r="J642">
        <v>10016222121</v>
      </c>
      <c r="K642" s="10">
        <f>(C642-VLOOKUP(H642,Riders!$A$2:$E$8001,4,FALSE))/365</f>
        <v>22.010958904109589</v>
      </c>
    </row>
    <row r="643" spans="1:11">
      <c r="A643" t="s">
        <v>160</v>
      </c>
      <c r="B643">
        <v>2022</v>
      </c>
      <c r="C643" s="9">
        <v>44695</v>
      </c>
      <c r="D643" t="s">
        <v>138</v>
      </c>
      <c r="E643" t="s">
        <v>89</v>
      </c>
      <c r="F643">
        <v>3</v>
      </c>
      <c r="G643">
        <v>6</v>
      </c>
      <c r="H643" t="s">
        <v>169</v>
      </c>
      <c r="I643" t="s">
        <v>80</v>
      </c>
      <c r="J643">
        <v>10007073506</v>
      </c>
      <c r="K643" s="10">
        <f>(C643-VLOOKUP(H643,Riders!$A$2:$E$8001,4,FALSE))/365</f>
        <v>31.884931506849316</v>
      </c>
    </row>
    <row r="644" spans="1:11">
      <c r="A644" t="s">
        <v>160</v>
      </c>
      <c r="B644">
        <v>2022</v>
      </c>
      <c r="C644" s="9">
        <v>44695</v>
      </c>
      <c r="D644" t="s">
        <v>138</v>
      </c>
      <c r="E644" t="s">
        <v>89</v>
      </c>
      <c r="F644">
        <v>4</v>
      </c>
      <c r="G644">
        <v>1</v>
      </c>
      <c r="H644" t="s">
        <v>45</v>
      </c>
      <c r="I644" t="s">
        <v>32</v>
      </c>
      <c r="J644">
        <v>10064209839</v>
      </c>
      <c r="K644" s="10">
        <f>(C644-VLOOKUP(H644,Riders!$A$2:$E$8001,4,FALSE))/365</f>
        <v>25.457534246575342</v>
      </c>
    </row>
    <row r="645" spans="1:11">
      <c r="A645" t="s">
        <v>160</v>
      </c>
      <c r="B645">
        <v>2022</v>
      </c>
      <c r="C645" s="9">
        <v>44695</v>
      </c>
      <c r="D645" t="s">
        <v>138</v>
      </c>
      <c r="E645" t="s">
        <v>89</v>
      </c>
      <c r="F645">
        <v>4</v>
      </c>
      <c r="G645">
        <v>2</v>
      </c>
      <c r="H645" t="s">
        <v>170</v>
      </c>
      <c r="I645" t="s">
        <v>40</v>
      </c>
      <c r="J645">
        <v>10010166590</v>
      </c>
      <c r="K645" s="10">
        <f>(C645-VLOOKUP(H645,Riders!$A$2:$E$8001,4,FALSE))/365</f>
        <v>23.580821917808219</v>
      </c>
    </row>
    <row r="646" spans="1:11">
      <c r="A646" t="s">
        <v>160</v>
      </c>
      <c r="B646">
        <v>2022</v>
      </c>
      <c r="C646" s="9">
        <v>44695</v>
      </c>
      <c r="D646" t="s">
        <v>138</v>
      </c>
      <c r="E646" t="s">
        <v>89</v>
      </c>
      <c r="F646">
        <v>4</v>
      </c>
      <c r="G646">
        <v>3</v>
      </c>
      <c r="H646" t="s">
        <v>29</v>
      </c>
      <c r="I646" t="s">
        <v>30</v>
      </c>
      <c r="J646">
        <v>10010773549</v>
      </c>
      <c r="K646" s="10">
        <f>(C646-VLOOKUP(H646,Riders!$A$2:$E$8001,4,FALSE))/365</f>
        <v>26.221917808219178</v>
      </c>
    </row>
    <row r="647" spans="1:11">
      <c r="A647" t="s">
        <v>160</v>
      </c>
      <c r="B647">
        <v>2022</v>
      </c>
      <c r="C647" s="9">
        <v>44695</v>
      </c>
      <c r="D647" t="s">
        <v>138</v>
      </c>
      <c r="E647" t="s">
        <v>89</v>
      </c>
      <c r="F647">
        <v>4</v>
      </c>
      <c r="G647">
        <v>4</v>
      </c>
      <c r="H647" t="s">
        <v>171</v>
      </c>
      <c r="I647" t="s">
        <v>44</v>
      </c>
      <c r="J647">
        <v>10015915559</v>
      </c>
      <c r="K647" s="10">
        <f>(C647-VLOOKUP(H647,Riders!$A$2:$E$8001,4,FALSE))/365</f>
        <v>22.720547945205478</v>
      </c>
    </row>
    <row r="648" spans="1:11">
      <c r="A648" t="s">
        <v>160</v>
      </c>
      <c r="B648">
        <v>2022</v>
      </c>
      <c r="C648" s="9">
        <v>44695</v>
      </c>
      <c r="D648" t="s">
        <v>138</v>
      </c>
      <c r="E648" t="s">
        <v>89</v>
      </c>
      <c r="F648">
        <v>4</v>
      </c>
      <c r="G648">
        <v>5</v>
      </c>
      <c r="H648" t="s">
        <v>146</v>
      </c>
      <c r="I648" t="s">
        <v>54</v>
      </c>
      <c r="J648">
        <v>10007890932</v>
      </c>
      <c r="K648" s="10">
        <f>(C648-VLOOKUP(H648,Riders!$A$2:$E$8001,4,FALSE))/365</f>
        <v>27.920547945205481</v>
      </c>
    </row>
    <row r="649" spans="1:11">
      <c r="A649" t="s">
        <v>160</v>
      </c>
      <c r="B649">
        <v>2022</v>
      </c>
      <c r="C649" s="9">
        <v>44695</v>
      </c>
      <c r="D649" t="s">
        <v>138</v>
      </c>
      <c r="E649" t="s">
        <v>89</v>
      </c>
      <c r="F649">
        <v>4</v>
      </c>
      <c r="G649">
        <v>6</v>
      </c>
      <c r="H649" t="s">
        <v>141</v>
      </c>
      <c r="I649" t="s">
        <v>93</v>
      </c>
      <c r="J649">
        <v>10009181234</v>
      </c>
      <c r="K649" s="10">
        <f>(C649-VLOOKUP(H649,Riders!$A$2:$E$8001,4,FALSE))/365</f>
        <v>27.115068493150684</v>
      </c>
    </row>
    <row r="650" spans="1:11">
      <c r="A650" t="s">
        <v>160</v>
      </c>
      <c r="B650">
        <v>2022</v>
      </c>
      <c r="C650" s="9">
        <v>44695</v>
      </c>
      <c r="D650" t="s">
        <v>138</v>
      </c>
      <c r="E650" t="s">
        <v>89</v>
      </c>
      <c r="F650">
        <v>5</v>
      </c>
      <c r="G650">
        <v>1</v>
      </c>
      <c r="H650" t="s">
        <v>105</v>
      </c>
      <c r="I650" t="s">
        <v>166</v>
      </c>
      <c r="J650">
        <v>10020900955</v>
      </c>
      <c r="K650" s="10">
        <f>(C650-VLOOKUP(H650,Riders!$A$2:$E$8001,4,FALSE))/365</f>
        <v>29.424657534246574</v>
      </c>
    </row>
    <row r="651" spans="1:11">
      <c r="A651" t="s">
        <v>160</v>
      </c>
      <c r="B651">
        <v>2022</v>
      </c>
      <c r="C651" s="9">
        <v>44695</v>
      </c>
      <c r="D651" t="s">
        <v>138</v>
      </c>
      <c r="E651" t="s">
        <v>89</v>
      </c>
      <c r="F651">
        <v>5</v>
      </c>
      <c r="G651">
        <v>2</v>
      </c>
      <c r="H651" t="s">
        <v>95</v>
      </c>
      <c r="I651" t="s">
        <v>28</v>
      </c>
      <c r="J651">
        <v>10048325582</v>
      </c>
      <c r="K651" s="10">
        <f>(C651-VLOOKUP(H651,Riders!$A$2:$E$8001,4,FALSE))/365</f>
        <v>30.301369863013697</v>
      </c>
    </row>
    <row r="652" spans="1:11">
      <c r="A652" t="s">
        <v>160</v>
      </c>
      <c r="B652">
        <v>2022</v>
      </c>
      <c r="C652" s="9">
        <v>44695</v>
      </c>
      <c r="D652" t="s">
        <v>138</v>
      </c>
      <c r="E652" t="s">
        <v>89</v>
      </c>
      <c r="F652">
        <v>5</v>
      </c>
      <c r="G652">
        <v>3</v>
      </c>
      <c r="H652" t="s">
        <v>172</v>
      </c>
      <c r="I652" t="s">
        <v>35</v>
      </c>
      <c r="J652">
        <v>10006552534</v>
      </c>
      <c r="K652" s="10">
        <f>(C652-VLOOKUP(H652,Riders!$A$2:$E$8001,4,FALSE))/365</f>
        <v>32.013698630136986</v>
      </c>
    </row>
    <row r="653" spans="1:11">
      <c r="A653" t="s">
        <v>160</v>
      </c>
      <c r="B653">
        <v>2022</v>
      </c>
      <c r="C653" s="9">
        <v>44695</v>
      </c>
      <c r="D653" t="s">
        <v>138</v>
      </c>
      <c r="E653" t="s">
        <v>89</v>
      </c>
      <c r="F653">
        <v>5</v>
      </c>
      <c r="G653">
        <v>4</v>
      </c>
      <c r="H653" t="s">
        <v>101</v>
      </c>
      <c r="I653" t="s">
        <v>102</v>
      </c>
      <c r="J653">
        <v>10009010876</v>
      </c>
      <c r="K653" s="10">
        <f>(C653-VLOOKUP(H653,Riders!$A$2:$E$8001,4,FALSE))/365</f>
        <v>28.301369863013697</v>
      </c>
    </row>
    <row r="654" spans="1:11">
      <c r="A654" t="s">
        <v>160</v>
      </c>
      <c r="B654">
        <v>2022</v>
      </c>
      <c r="C654" s="9">
        <v>44695</v>
      </c>
      <c r="D654" t="s">
        <v>138</v>
      </c>
      <c r="E654" t="s">
        <v>89</v>
      </c>
      <c r="F654">
        <v>5</v>
      </c>
      <c r="G654">
        <v>5</v>
      </c>
      <c r="H654" t="s">
        <v>173</v>
      </c>
      <c r="I654" t="s">
        <v>80</v>
      </c>
      <c r="J654">
        <v>10061956813</v>
      </c>
      <c r="K654" s="10">
        <f>(C654-VLOOKUP(H654,Riders!$A$2:$E$8001,4,FALSE))/365</f>
        <v>20.539726027397261</v>
      </c>
    </row>
    <row r="655" spans="1:11">
      <c r="A655" t="s">
        <v>160</v>
      </c>
      <c r="B655">
        <v>2022</v>
      </c>
      <c r="C655" s="9">
        <v>44695</v>
      </c>
      <c r="D655" t="s">
        <v>138</v>
      </c>
      <c r="E655" t="s">
        <v>89</v>
      </c>
      <c r="F655">
        <v>5</v>
      </c>
      <c r="G655">
        <v>6</v>
      </c>
      <c r="H655" t="s">
        <v>130</v>
      </c>
      <c r="I655" t="s">
        <v>111</v>
      </c>
      <c r="J655">
        <v>10015483305</v>
      </c>
      <c r="K655" s="10">
        <f>(C655-VLOOKUP(H655,Riders!$A$2:$E$8001,4,FALSE))/365</f>
        <v>22.852054794520548</v>
      </c>
    </row>
    <row r="656" spans="1:11">
      <c r="A656" t="s">
        <v>160</v>
      </c>
      <c r="B656">
        <v>2022</v>
      </c>
      <c r="C656" s="9">
        <v>44695</v>
      </c>
      <c r="D656" t="s">
        <v>138</v>
      </c>
      <c r="E656" t="s">
        <v>89</v>
      </c>
      <c r="F656">
        <v>6</v>
      </c>
      <c r="G656">
        <v>1</v>
      </c>
      <c r="H656" t="s">
        <v>104</v>
      </c>
      <c r="I656" t="s">
        <v>100</v>
      </c>
      <c r="J656">
        <v>10006894559</v>
      </c>
      <c r="K656" s="10">
        <f>(C656-VLOOKUP(H656,Riders!$A$2:$E$8001,4,FALSE))/365</f>
        <v>29.739726027397261</v>
      </c>
    </row>
    <row r="657" spans="1:11">
      <c r="A657" t="s">
        <v>160</v>
      </c>
      <c r="B657">
        <v>2022</v>
      </c>
      <c r="C657" s="9">
        <v>44695</v>
      </c>
      <c r="D657" t="s">
        <v>138</v>
      </c>
      <c r="E657" t="s">
        <v>89</v>
      </c>
      <c r="F657">
        <v>6</v>
      </c>
      <c r="G657">
        <v>2</v>
      </c>
      <c r="H657" t="s">
        <v>48</v>
      </c>
      <c r="I657" t="s">
        <v>42</v>
      </c>
      <c r="J657">
        <v>10009039774</v>
      </c>
      <c r="K657" s="10">
        <f>(C657-VLOOKUP(H657,Riders!$A$2:$E$8001,4,FALSE))/365</f>
        <v>27.835616438356166</v>
      </c>
    </row>
    <row r="658" spans="1:11">
      <c r="A658" t="s">
        <v>160</v>
      </c>
      <c r="B658">
        <v>2022</v>
      </c>
      <c r="C658" s="9">
        <v>44695</v>
      </c>
      <c r="D658" t="s">
        <v>138</v>
      </c>
      <c r="E658" t="s">
        <v>89</v>
      </c>
      <c r="F658">
        <v>6</v>
      </c>
      <c r="G658">
        <v>3</v>
      </c>
      <c r="H658" t="s">
        <v>103</v>
      </c>
      <c r="I658" t="s">
        <v>37</v>
      </c>
      <c r="J658">
        <v>10052089586</v>
      </c>
      <c r="K658" s="10">
        <f>(C658-VLOOKUP(H658,Riders!$A$2:$E$8001,4,FALSE))/365</f>
        <v>23.36986301369863</v>
      </c>
    </row>
    <row r="659" spans="1:11">
      <c r="A659" t="s">
        <v>160</v>
      </c>
      <c r="B659">
        <v>2022</v>
      </c>
      <c r="C659" s="9">
        <v>44695</v>
      </c>
      <c r="D659" t="s">
        <v>138</v>
      </c>
      <c r="E659" t="s">
        <v>89</v>
      </c>
      <c r="F659">
        <v>6</v>
      </c>
      <c r="G659">
        <v>4</v>
      </c>
      <c r="H659" t="s">
        <v>53</v>
      </c>
      <c r="I659" t="s">
        <v>54</v>
      </c>
      <c r="J659">
        <v>10064034229</v>
      </c>
      <c r="K659" s="10">
        <f>(C659-VLOOKUP(H659,Riders!$A$2:$E$8001,4,FALSE))/365</f>
        <v>21.605479452054794</v>
      </c>
    </row>
    <row r="660" spans="1:11">
      <c r="A660" t="s">
        <v>160</v>
      </c>
      <c r="B660">
        <v>2022</v>
      </c>
      <c r="C660" s="9">
        <v>44695</v>
      </c>
      <c r="D660" t="s">
        <v>138</v>
      </c>
      <c r="E660" t="s">
        <v>89</v>
      </c>
      <c r="F660">
        <v>6</v>
      </c>
      <c r="G660">
        <v>5</v>
      </c>
      <c r="H660" t="s">
        <v>31</v>
      </c>
      <c r="I660" t="s">
        <v>32</v>
      </c>
      <c r="J660">
        <v>10048888990</v>
      </c>
      <c r="K660" s="10">
        <f>(C660-VLOOKUP(H660,Riders!$A$2:$E$8001,4,FALSE))/365</f>
        <v>20.506849315068493</v>
      </c>
    </row>
    <row r="661" spans="1:11">
      <c r="A661" t="s">
        <v>160</v>
      </c>
      <c r="B661">
        <v>2022</v>
      </c>
      <c r="C661" s="9">
        <v>44695</v>
      </c>
      <c r="D661" t="s">
        <v>138</v>
      </c>
      <c r="E661" t="s">
        <v>89</v>
      </c>
      <c r="F661">
        <v>6</v>
      </c>
      <c r="G661">
        <v>6</v>
      </c>
      <c r="H661" t="s">
        <v>123</v>
      </c>
      <c r="I661" t="s">
        <v>73</v>
      </c>
      <c r="J661">
        <v>10017950943</v>
      </c>
      <c r="K661" s="10">
        <f>(C661-VLOOKUP(H661,Riders!$A$2:$E$8001,4,FALSE))/365</f>
        <v>25.260273972602739</v>
      </c>
    </row>
    <row r="662" spans="1:11">
      <c r="A662" t="s">
        <v>160</v>
      </c>
      <c r="B662">
        <v>2022</v>
      </c>
      <c r="C662" s="9">
        <v>44695</v>
      </c>
      <c r="D662" t="s">
        <v>138</v>
      </c>
      <c r="E662" t="s">
        <v>115</v>
      </c>
      <c r="F662">
        <v>1</v>
      </c>
      <c r="G662">
        <v>1</v>
      </c>
      <c r="H662" t="s">
        <v>103</v>
      </c>
      <c r="I662" t="s">
        <v>37</v>
      </c>
      <c r="J662">
        <v>10052089586</v>
      </c>
      <c r="K662" s="10">
        <f>(C662-VLOOKUP(H662,Riders!$A$2:$E$8001,4,FALSE))/365</f>
        <v>23.36986301369863</v>
      </c>
    </row>
    <row r="663" spans="1:11">
      <c r="A663" t="s">
        <v>160</v>
      </c>
      <c r="B663">
        <v>2022</v>
      </c>
      <c r="C663" s="9">
        <v>44695</v>
      </c>
      <c r="D663" t="s">
        <v>138</v>
      </c>
      <c r="E663" t="s">
        <v>115</v>
      </c>
      <c r="F663">
        <v>1</v>
      </c>
      <c r="G663">
        <v>2</v>
      </c>
      <c r="H663" t="s">
        <v>169</v>
      </c>
      <c r="I663" t="s">
        <v>80</v>
      </c>
      <c r="J663">
        <v>10007073506</v>
      </c>
      <c r="K663" s="10">
        <f>(C663-VLOOKUP(H663,Riders!$A$2:$E$8001,4,FALSE))/365</f>
        <v>31.884931506849316</v>
      </c>
    </row>
    <row r="664" spans="1:11">
      <c r="A664" t="s">
        <v>160</v>
      </c>
      <c r="B664">
        <v>2022</v>
      </c>
      <c r="C664" s="9">
        <v>44695</v>
      </c>
      <c r="D664" t="s">
        <v>138</v>
      </c>
      <c r="E664" t="s">
        <v>115</v>
      </c>
      <c r="F664">
        <v>1</v>
      </c>
      <c r="G664">
        <v>3</v>
      </c>
      <c r="H664" t="s">
        <v>21</v>
      </c>
      <c r="I664" t="s">
        <v>22</v>
      </c>
      <c r="J664">
        <v>10007379761</v>
      </c>
      <c r="K664" s="10">
        <f>(C664-VLOOKUP(H664,Riders!$A$2:$E$8001,4,FALSE))/365</f>
        <v>29.18082191780822</v>
      </c>
    </row>
    <row r="665" spans="1:11">
      <c r="A665" t="s">
        <v>160</v>
      </c>
      <c r="B665">
        <v>2022</v>
      </c>
      <c r="C665" s="9">
        <v>44695</v>
      </c>
      <c r="D665" t="s">
        <v>138</v>
      </c>
      <c r="E665" t="s">
        <v>115</v>
      </c>
      <c r="F665">
        <v>1</v>
      </c>
      <c r="G665">
        <v>4</v>
      </c>
      <c r="H665" t="s">
        <v>101</v>
      </c>
      <c r="I665" t="s">
        <v>102</v>
      </c>
      <c r="J665">
        <v>10009010876</v>
      </c>
      <c r="K665" s="10">
        <f>(C665-VLOOKUP(H665,Riders!$A$2:$E$8001,4,FALSE))/365</f>
        <v>28.301369863013697</v>
      </c>
    </row>
    <row r="666" spans="1:11">
      <c r="A666" t="s">
        <v>160</v>
      </c>
      <c r="B666">
        <v>2022</v>
      </c>
      <c r="C666" s="9">
        <v>44695</v>
      </c>
      <c r="D666" t="s">
        <v>138</v>
      </c>
      <c r="E666" t="s">
        <v>115</v>
      </c>
      <c r="F666">
        <v>1</v>
      </c>
      <c r="G666">
        <v>5</v>
      </c>
      <c r="H666" t="s">
        <v>146</v>
      </c>
      <c r="I666" t="s">
        <v>54</v>
      </c>
      <c r="J666">
        <v>10007890932</v>
      </c>
      <c r="K666" s="10">
        <f>(C666-VLOOKUP(H666,Riders!$A$2:$E$8001,4,FALSE))/365</f>
        <v>27.920547945205481</v>
      </c>
    </row>
    <row r="667" spans="1:11">
      <c r="A667" t="s">
        <v>160</v>
      </c>
      <c r="B667">
        <v>2022</v>
      </c>
      <c r="C667" s="9">
        <v>44695</v>
      </c>
      <c r="D667" t="s">
        <v>138</v>
      </c>
      <c r="E667" t="s">
        <v>115</v>
      </c>
      <c r="F667">
        <v>2</v>
      </c>
      <c r="G667">
        <v>1</v>
      </c>
      <c r="H667" t="s">
        <v>141</v>
      </c>
      <c r="I667" t="s">
        <v>93</v>
      </c>
      <c r="J667">
        <v>10009181234</v>
      </c>
      <c r="K667" s="10">
        <f>(C667-VLOOKUP(H667,Riders!$A$2:$E$8001,4,FALSE))/365</f>
        <v>27.115068493150684</v>
      </c>
    </row>
    <row r="668" spans="1:11">
      <c r="A668" t="s">
        <v>160</v>
      </c>
      <c r="B668">
        <v>2022</v>
      </c>
      <c r="C668" s="9">
        <v>44695</v>
      </c>
      <c r="D668" t="s">
        <v>138</v>
      </c>
      <c r="E668" t="s">
        <v>115</v>
      </c>
      <c r="F668">
        <v>2</v>
      </c>
      <c r="G668">
        <v>2</v>
      </c>
      <c r="H668" t="s">
        <v>165</v>
      </c>
      <c r="I668" t="s">
        <v>44</v>
      </c>
      <c r="J668">
        <v>10005953154</v>
      </c>
      <c r="K668" s="10">
        <f>(C668-VLOOKUP(H668,Riders!$A$2:$E$8001,4,FALSE))/365</f>
        <v>32.367123287671234</v>
      </c>
    </row>
    <row r="669" spans="1:11">
      <c r="A669" t="s">
        <v>160</v>
      </c>
      <c r="B669">
        <v>2022</v>
      </c>
      <c r="C669" s="9">
        <v>44695</v>
      </c>
      <c r="D669" t="s">
        <v>138</v>
      </c>
      <c r="E669" t="s">
        <v>115</v>
      </c>
      <c r="F669">
        <v>2</v>
      </c>
      <c r="G669">
        <v>3</v>
      </c>
      <c r="H669" t="s">
        <v>161</v>
      </c>
      <c r="I669" t="s">
        <v>162</v>
      </c>
      <c r="J669">
        <v>10072398356</v>
      </c>
      <c r="K669" s="10">
        <f>(C669-VLOOKUP(H669,Riders!$A$2:$E$8001,4,FALSE))/365</f>
        <v>21.964383561643835</v>
      </c>
    </row>
    <row r="670" spans="1:11">
      <c r="A670" t="s">
        <v>160</v>
      </c>
      <c r="B670">
        <v>2022</v>
      </c>
      <c r="C670" s="9">
        <v>44695</v>
      </c>
      <c r="D670" t="s">
        <v>138</v>
      </c>
      <c r="E670" t="s">
        <v>115</v>
      </c>
      <c r="F670">
        <v>2</v>
      </c>
      <c r="G670">
        <v>4</v>
      </c>
      <c r="H670" t="s">
        <v>173</v>
      </c>
      <c r="I670" t="s">
        <v>80</v>
      </c>
      <c r="J670">
        <v>10061956813</v>
      </c>
      <c r="K670" s="10">
        <f>(C670-VLOOKUP(H670,Riders!$A$2:$E$8001,4,FALSE))/365</f>
        <v>20.539726027397261</v>
      </c>
    </row>
    <row r="671" spans="1:11">
      <c r="A671" t="s">
        <v>160</v>
      </c>
      <c r="B671">
        <v>2022</v>
      </c>
      <c r="C671" s="9">
        <v>44695</v>
      </c>
      <c r="D671" t="s">
        <v>138</v>
      </c>
      <c r="E671" t="s">
        <v>115</v>
      </c>
      <c r="F671">
        <v>2</v>
      </c>
      <c r="G671">
        <v>5</v>
      </c>
      <c r="H671" t="s">
        <v>53</v>
      </c>
      <c r="I671" t="s">
        <v>54</v>
      </c>
      <c r="J671">
        <v>10064034229</v>
      </c>
      <c r="K671" s="10">
        <f>(C671-VLOOKUP(H671,Riders!$A$2:$E$8001,4,FALSE))/365</f>
        <v>21.605479452054794</v>
      </c>
    </row>
    <row r="672" spans="1:11">
      <c r="A672" t="s">
        <v>160</v>
      </c>
      <c r="B672">
        <v>2022</v>
      </c>
      <c r="C672" s="9">
        <v>44695</v>
      </c>
      <c r="D672" t="s">
        <v>138</v>
      </c>
      <c r="E672" t="s">
        <v>115</v>
      </c>
      <c r="F672">
        <v>3</v>
      </c>
      <c r="G672">
        <v>1</v>
      </c>
      <c r="H672" t="s">
        <v>130</v>
      </c>
      <c r="I672" t="s">
        <v>111</v>
      </c>
      <c r="J672">
        <v>10015483305</v>
      </c>
      <c r="K672" s="10">
        <f>(C672-VLOOKUP(H672,Riders!$A$2:$E$8001,4,FALSE))/365</f>
        <v>22.852054794520548</v>
      </c>
    </row>
    <row r="673" spans="1:11">
      <c r="A673" t="s">
        <v>160</v>
      </c>
      <c r="B673">
        <v>2022</v>
      </c>
      <c r="C673" s="9">
        <v>44695</v>
      </c>
      <c r="D673" t="s">
        <v>138</v>
      </c>
      <c r="E673" t="s">
        <v>115</v>
      </c>
      <c r="F673">
        <v>3</v>
      </c>
      <c r="G673">
        <v>2</v>
      </c>
      <c r="H673" t="s">
        <v>151</v>
      </c>
      <c r="I673" t="s">
        <v>152</v>
      </c>
      <c r="J673">
        <v>10004717719</v>
      </c>
      <c r="K673" s="10">
        <f>(C673-VLOOKUP(H673,Riders!$A$2:$E$8001,4,FALSE))/365</f>
        <v>33.452054794520549</v>
      </c>
    </row>
    <row r="674" spans="1:11">
      <c r="A674" t="s">
        <v>160</v>
      </c>
      <c r="B674">
        <v>2022</v>
      </c>
      <c r="C674" s="9">
        <v>44695</v>
      </c>
      <c r="D674" t="s">
        <v>138</v>
      </c>
      <c r="E674" t="s">
        <v>115</v>
      </c>
      <c r="F674">
        <v>3</v>
      </c>
      <c r="G674">
        <v>3</v>
      </c>
      <c r="H674" t="s">
        <v>31</v>
      </c>
      <c r="I674" t="s">
        <v>32</v>
      </c>
      <c r="J674">
        <v>10048888990</v>
      </c>
      <c r="K674" s="10">
        <f>(C674-VLOOKUP(H674,Riders!$A$2:$E$8001,4,FALSE))/365</f>
        <v>20.506849315068493</v>
      </c>
    </row>
    <row r="675" spans="1:11">
      <c r="A675" t="s">
        <v>160</v>
      </c>
      <c r="B675">
        <v>2022</v>
      </c>
      <c r="C675" s="9">
        <v>44695</v>
      </c>
      <c r="D675" t="s">
        <v>138</v>
      </c>
      <c r="E675" t="s">
        <v>115</v>
      </c>
      <c r="F675">
        <v>3</v>
      </c>
      <c r="G675">
        <v>4</v>
      </c>
      <c r="H675" t="s">
        <v>163</v>
      </c>
      <c r="I675" t="s">
        <v>164</v>
      </c>
      <c r="J675">
        <v>10041041993</v>
      </c>
      <c r="K675" s="10">
        <f>(C675-VLOOKUP(H675,Riders!$A$2:$E$8001,4,FALSE))/365</f>
        <v>20.906849315068492</v>
      </c>
    </row>
    <row r="676" spans="1:11">
      <c r="A676" t="s">
        <v>160</v>
      </c>
      <c r="B676">
        <v>2022</v>
      </c>
      <c r="C676" s="9">
        <v>44695</v>
      </c>
      <c r="D676" t="s">
        <v>138</v>
      </c>
      <c r="E676" t="s">
        <v>115</v>
      </c>
      <c r="F676">
        <v>4</v>
      </c>
      <c r="G676">
        <v>1</v>
      </c>
      <c r="H676" t="s">
        <v>123</v>
      </c>
      <c r="I676" t="s">
        <v>73</v>
      </c>
      <c r="J676">
        <v>10017950943</v>
      </c>
      <c r="K676" s="10">
        <f>(C676-VLOOKUP(H676,Riders!$A$2:$E$8001,4,FALSE))/365</f>
        <v>25.260273972602739</v>
      </c>
    </row>
    <row r="677" spans="1:11">
      <c r="A677" t="s">
        <v>160</v>
      </c>
      <c r="B677">
        <v>2022</v>
      </c>
      <c r="C677" s="9">
        <v>44695</v>
      </c>
      <c r="D677" t="s">
        <v>138</v>
      </c>
      <c r="E677" t="s">
        <v>115</v>
      </c>
      <c r="F677">
        <v>4</v>
      </c>
      <c r="G677">
        <v>2</v>
      </c>
      <c r="H677" t="s">
        <v>170</v>
      </c>
      <c r="I677" t="s">
        <v>40</v>
      </c>
      <c r="J677">
        <v>10010166590</v>
      </c>
      <c r="K677" s="10">
        <f>(C677-VLOOKUP(H677,Riders!$A$2:$E$8001,4,FALSE))/365</f>
        <v>23.580821917808219</v>
      </c>
    </row>
    <row r="678" spans="1:11">
      <c r="A678" t="s">
        <v>160</v>
      </c>
      <c r="B678">
        <v>2022</v>
      </c>
      <c r="C678" s="9">
        <v>44695</v>
      </c>
      <c r="D678" t="s">
        <v>138</v>
      </c>
      <c r="E678" t="s">
        <v>115</v>
      </c>
      <c r="F678">
        <v>4</v>
      </c>
      <c r="G678">
        <v>3</v>
      </c>
      <c r="H678" t="s">
        <v>96</v>
      </c>
      <c r="I678" t="s">
        <v>166</v>
      </c>
      <c r="J678">
        <v>10010592279</v>
      </c>
      <c r="K678" s="10">
        <f>(C678-VLOOKUP(H678,Riders!$A$2:$E$8001,4,FALSE))/365</f>
        <v>28.375342465753423</v>
      </c>
    </row>
    <row r="679" spans="1:11">
      <c r="A679" t="s">
        <v>160</v>
      </c>
      <c r="B679">
        <v>2022</v>
      </c>
      <c r="C679" s="9">
        <v>44695</v>
      </c>
      <c r="D679" t="s">
        <v>138</v>
      </c>
      <c r="E679" t="s">
        <v>115</v>
      </c>
      <c r="F679">
        <v>4</v>
      </c>
      <c r="G679">
        <v>4</v>
      </c>
      <c r="H679" t="s">
        <v>92</v>
      </c>
      <c r="I679" t="s">
        <v>93</v>
      </c>
      <c r="J679">
        <v>10009181032</v>
      </c>
      <c r="K679" s="10">
        <f>(C679-VLOOKUP(H679,Riders!$A$2:$E$8001,4,FALSE))/365</f>
        <v>27.38082191780822</v>
      </c>
    </row>
    <row r="680" spans="1:11">
      <c r="A680" t="s">
        <v>160</v>
      </c>
      <c r="B680">
        <v>2022</v>
      </c>
      <c r="C680" s="9">
        <v>44695</v>
      </c>
      <c r="D680" t="s">
        <v>138</v>
      </c>
      <c r="E680" t="s">
        <v>115</v>
      </c>
      <c r="F680">
        <v>5</v>
      </c>
      <c r="G680">
        <v>1</v>
      </c>
      <c r="H680" t="s">
        <v>95</v>
      </c>
      <c r="I680" t="s">
        <v>28</v>
      </c>
      <c r="J680">
        <v>10048325582</v>
      </c>
      <c r="K680" s="10">
        <f>(C680-VLOOKUP(H680,Riders!$A$2:$E$8001,4,FALSE))/365</f>
        <v>30.301369863013697</v>
      </c>
    </row>
    <row r="681" spans="1:11">
      <c r="A681" t="s">
        <v>160</v>
      </c>
      <c r="B681">
        <v>2022</v>
      </c>
      <c r="C681" s="9">
        <v>44695</v>
      </c>
      <c r="D681" t="s">
        <v>138</v>
      </c>
      <c r="E681" t="s">
        <v>115</v>
      </c>
      <c r="F681">
        <v>5</v>
      </c>
      <c r="G681">
        <v>2</v>
      </c>
      <c r="H681" t="s">
        <v>60</v>
      </c>
      <c r="I681" t="s">
        <v>61</v>
      </c>
      <c r="J681">
        <v>10007351671</v>
      </c>
      <c r="K681" s="10">
        <f>(C681-VLOOKUP(H681,Riders!$A$2:$E$8001,4,FALSE))/365</f>
        <v>32.482191780821921</v>
      </c>
    </row>
    <row r="682" spans="1:11">
      <c r="A682" t="s">
        <v>160</v>
      </c>
      <c r="B682">
        <v>2022</v>
      </c>
      <c r="C682" s="9">
        <v>44695</v>
      </c>
      <c r="D682" t="s">
        <v>138</v>
      </c>
      <c r="E682" t="s">
        <v>115</v>
      </c>
      <c r="F682">
        <v>5</v>
      </c>
      <c r="G682">
        <v>3</v>
      </c>
      <c r="H682" t="s">
        <v>52</v>
      </c>
      <c r="I682" t="s">
        <v>40</v>
      </c>
      <c r="J682">
        <v>10004612534</v>
      </c>
      <c r="K682" s="10">
        <f>(C682-VLOOKUP(H682,Riders!$A$2:$E$8001,4,FALSE))/365</f>
        <v>34.967123287671235</v>
      </c>
    </row>
    <row r="683" spans="1:11">
      <c r="A683" t="s">
        <v>160</v>
      </c>
      <c r="B683">
        <v>2022</v>
      </c>
      <c r="C683" s="9">
        <v>44695</v>
      </c>
      <c r="D683" t="s">
        <v>138</v>
      </c>
      <c r="E683" t="s">
        <v>115</v>
      </c>
      <c r="F683">
        <v>5</v>
      </c>
      <c r="G683">
        <v>4</v>
      </c>
      <c r="H683" t="s">
        <v>34</v>
      </c>
      <c r="I683" t="s">
        <v>35</v>
      </c>
      <c r="J683">
        <v>10011152354</v>
      </c>
      <c r="K683" s="10">
        <f>(C683-VLOOKUP(H683,Riders!$A$2:$E$8001,4,FALSE))/365</f>
        <v>23.978082191780821</v>
      </c>
    </row>
    <row r="684" spans="1:11">
      <c r="A684" t="s">
        <v>160</v>
      </c>
      <c r="B684">
        <v>2022</v>
      </c>
      <c r="C684" s="9">
        <v>44695</v>
      </c>
      <c r="D684" t="s">
        <v>138</v>
      </c>
      <c r="E684" t="s">
        <v>115</v>
      </c>
      <c r="F684">
        <v>5</v>
      </c>
      <c r="G684">
        <v>5</v>
      </c>
      <c r="H684" t="s">
        <v>29</v>
      </c>
      <c r="I684" t="s">
        <v>30</v>
      </c>
      <c r="J684">
        <v>10010773549</v>
      </c>
      <c r="K684" s="10">
        <f>(C684-VLOOKUP(H684,Riders!$A$2:$E$8001,4,FALSE))/365</f>
        <v>26.221917808219178</v>
      </c>
    </row>
    <row r="685" spans="1:11">
      <c r="A685" t="s">
        <v>160</v>
      </c>
      <c r="B685">
        <v>2022</v>
      </c>
      <c r="C685" s="9">
        <v>44695</v>
      </c>
      <c r="D685" t="s">
        <v>138</v>
      </c>
      <c r="E685" t="s">
        <v>115</v>
      </c>
      <c r="F685">
        <v>6</v>
      </c>
      <c r="G685">
        <v>1</v>
      </c>
      <c r="H685" t="s">
        <v>48</v>
      </c>
      <c r="I685" t="s">
        <v>42</v>
      </c>
      <c r="J685">
        <v>10009039774</v>
      </c>
      <c r="K685" s="10">
        <f>(C685-VLOOKUP(H685,Riders!$A$2:$E$8001,4,FALSE))/365</f>
        <v>27.835616438356166</v>
      </c>
    </row>
    <row r="686" spans="1:11">
      <c r="A686" t="s">
        <v>160</v>
      </c>
      <c r="B686">
        <v>2022</v>
      </c>
      <c r="C686" s="9">
        <v>44695</v>
      </c>
      <c r="D686" t="s">
        <v>138</v>
      </c>
      <c r="E686" t="s">
        <v>115</v>
      </c>
      <c r="F686">
        <v>6</v>
      </c>
      <c r="G686">
        <v>2</v>
      </c>
      <c r="H686" t="s">
        <v>171</v>
      </c>
      <c r="I686" t="s">
        <v>44</v>
      </c>
      <c r="J686">
        <v>10015915559</v>
      </c>
      <c r="K686" s="10">
        <f>(C686-VLOOKUP(H686,Riders!$A$2:$E$8001,4,FALSE))/365</f>
        <v>22.720547945205478</v>
      </c>
    </row>
    <row r="687" spans="1:11">
      <c r="A687" t="s">
        <v>160</v>
      </c>
      <c r="B687">
        <v>2022</v>
      </c>
      <c r="C687" s="9">
        <v>44695</v>
      </c>
      <c r="D687" t="s">
        <v>138</v>
      </c>
      <c r="E687" t="s">
        <v>115</v>
      </c>
      <c r="F687">
        <v>6</v>
      </c>
      <c r="G687">
        <v>3</v>
      </c>
      <c r="H687" t="s">
        <v>172</v>
      </c>
      <c r="I687" t="s">
        <v>35</v>
      </c>
      <c r="J687">
        <v>10006552534</v>
      </c>
      <c r="K687" s="10">
        <f>(C687-VLOOKUP(H687,Riders!$A$2:$E$8001,4,FALSE))/365</f>
        <v>32.013698630136986</v>
      </c>
    </row>
    <row r="688" spans="1:11">
      <c r="A688" t="s">
        <v>160</v>
      </c>
      <c r="B688">
        <v>2022</v>
      </c>
      <c r="C688" s="9">
        <v>44695</v>
      </c>
      <c r="D688" t="s">
        <v>138</v>
      </c>
      <c r="E688" t="s">
        <v>115</v>
      </c>
      <c r="F688">
        <v>6</v>
      </c>
      <c r="G688">
        <v>4</v>
      </c>
      <c r="H688" t="s">
        <v>168</v>
      </c>
      <c r="I688" t="s">
        <v>162</v>
      </c>
      <c r="J688">
        <v>10016222121</v>
      </c>
      <c r="K688" s="10">
        <f>(C688-VLOOKUP(H688,Riders!$A$2:$E$8001,4,FALSE))/365</f>
        <v>22.010958904109589</v>
      </c>
    </row>
    <row r="689" spans="1:11">
      <c r="A689" t="s">
        <v>160</v>
      </c>
      <c r="B689">
        <v>2022</v>
      </c>
      <c r="C689" s="9">
        <v>44695</v>
      </c>
      <c r="D689" t="s">
        <v>138</v>
      </c>
      <c r="E689" t="s">
        <v>117</v>
      </c>
      <c r="F689">
        <v>1</v>
      </c>
      <c r="G689">
        <v>1</v>
      </c>
      <c r="H689" t="s">
        <v>110</v>
      </c>
      <c r="I689" t="s">
        <v>73</v>
      </c>
      <c r="J689">
        <v>10009967641</v>
      </c>
      <c r="K689" s="10">
        <f>(C689-VLOOKUP(H689,Riders!$A$2:$E$8001,4,FALSE))/365</f>
        <v>25.073972602739726</v>
      </c>
    </row>
    <row r="690" spans="1:11">
      <c r="A690" t="s">
        <v>160</v>
      </c>
      <c r="B690">
        <v>2022</v>
      </c>
      <c r="C690" s="9">
        <v>44695</v>
      </c>
      <c r="D690" t="s">
        <v>138</v>
      </c>
      <c r="E690" t="s">
        <v>117</v>
      </c>
      <c r="F690">
        <v>1</v>
      </c>
      <c r="G690">
        <v>2</v>
      </c>
      <c r="H690" t="s">
        <v>104</v>
      </c>
      <c r="I690" t="s">
        <v>100</v>
      </c>
      <c r="J690">
        <v>10006894559</v>
      </c>
      <c r="K690" s="10">
        <f>(C690-VLOOKUP(H690,Riders!$A$2:$E$8001,4,FALSE))/365</f>
        <v>29.739726027397261</v>
      </c>
    </row>
    <row r="691" spans="1:11">
      <c r="A691" t="s">
        <v>160</v>
      </c>
      <c r="B691">
        <v>2022</v>
      </c>
      <c r="C691" s="9">
        <v>44695</v>
      </c>
      <c r="D691" t="s">
        <v>138</v>
      </c>
      <c r="E691" t="s">
        <v>117</v>
      </c>
      <c r="F691">
        <v>1</v>
      </c>
      <c r="G691">
        <v>3</v>
      </c>
      <c r="H691" t="s">
        <v>48</v>
      </c>
      <c r="I691" t="s">
        <v>42</v>
      </c>
      <c r="J691">
        <v>10009039774</v>
      </c>
      <c r="K691" s="10">
        <f>(C691-VLOOKUP(H691,Riders!$A$2:$E$8001,4,FALSE))/365</f>
        <v>27.835616438356166</v>
      </c>
    </row>
    <row r="692" spans="1:11">
      <c r="A692" t="s">
        <v>160</v>
      </c>
      <c r="B692">
        <v>2022</v>
      </c>
      <c r="C692" s="9">
        <v>44695</v>
      </c>
      <c r="D692" t="s">
        <v>138</v>
      </c>
      <c r="E692" t="s">
        <v>117</v>
      </c>
      <c r="F692">
        <v>1</v>
      </c>
      <c r="G692">
        <v>4</v>
      </c>
      <c r="H692" t="s">
        <v>141</v>
      </c>
      <c r="I692" t="s">
        <v>93</v>
      </c>
      <c r="J692">
        <v>10009181234</v>
      </c>
      <c r="K692" s="10">
        <f>(C692-VLOOKUP(H692,Riders!$A$2:$E$8001,4,FALSE))/365</f>
        <v>27.115068493150684</v>
      </c>
    </row>
    <row r="693" spans="1:11">
      <c r="A693" t="s">
        <v>160</v>
      </c>
      <c r="B693">
        <v>2022</v>
      </c>
      <c r="C693" s="9">
        <v>44695</v>
      </c>
      <c r="D693" t="s">
        <v>138</v>
      </c>
      <c r="E693" t="s">
        <v>117</v>
      </c>
      <c r="F693">
        <v>1</v>
      </c>
      <c r="G693">
        <v>5</v>
      </c>
      <c r="H693" t="s">
        <v>45</v>
      </c>
      <c r="I693" t="s">
        <v>32</v>
      </c>
      <c r="J693">
        <v>10064209839</v>
      </c>
      <c r="K693" s="10">
        <f>(C693-VLOOKUP(H693,Riders!$A$2:$E$8001,4,FALSE))/365</f>
        <v>25.457534246575342</v>
      </c>
    </row>
    <row r="694" spans="1:11">
      <c r="A694" t="s">
        <v>160</v>
      </c>
      <c r="B694">
        <v>2022</v>
      </c>
      <c r="C694" s="9">
        <v>44695</v>
      </c>
      <c r="D694" t="s">
        <v>138</v>
      </c>
      <c r="E694" t="s">
        <v>117</v>
      </c>
      <c r="F694">
        <v>1</v>
      </c>
      <c r="G694">
        <v>6</v>
      </c>
      <c r="H694" t="s">
        <v>130</v>
      </c>
      <c r="I694" t="s">
        <v>111</v>
      </c>
      <c r="J694">
        <v>10015483305</v>
      </c>
      <c r="K694" s="10">
        <f>(C694-VLOOKUP(H694,Riders!$A$2:$E$8001,4,FALSE))/365</f>
        <v>22.852054794520548</v>
      </c>
    </row>
    <row r="695" spans="1:11">
      <c r="A695" t="s">
        <v>160</v>
      </c>
      <c r="B695">
        <v>2022</v>
      </c>
      <c r="C695" s="9">
        <v>44695</v>
      </c>
      <c r="D695" t="s">
        <v>138</v>
      </c>
      <c r="E695" t="s">
        <v>117</v>
      </c>
      <c r="F695">
        <v>2</v>
      </c>
      <c r="G695">
        <v>1</v>
      </c>
      <c r="H695" t="s">
        <v>98</v>
      </c>
      <c r="I695" t="s">
        <v>42</v>
      </c>
      <c r="J695">
        <v>10010830840</v>
      </c>
      <c r="K695" s="10">
        <f>(C695-VLOOKUP(H695,Riders!$A$2:$E$8001,4,FALSE))/365</f>
        <v>23.55890410958904</v>
      </c>
    </row>
    <row r="696" spans="1:11">
      <c r="A696" t="s">
        <v>160</v>
      </c>
      <c r="B696">
        <v>2022</v>
      </c>
      <c r="C696" s="9">
        <v>44695</v>
      </c>
      <c r="D696" t="s">
        <v>138</v>
      </c>
      <c r="E696" t="s">
        <v>117</v>
      </c>
      <c r="F696">
        <v>2</v>
      </c>
      <c r="G696">
        <v>2</v>
      </c>
      <c r="H696" t="s">
        <v>99</v>
      </c>
      <c r="I696" t="s">
        <v>100</v>
      </c>
      <c r="J696">
        <v>10015145724</v>
      </c>
      <c r="K696" s="10">
        <f>(C696-VLOOKUP(H696,Riders!$A$2:$E$8001,4,FALSE))/365</f>
        <v>23.090410958904108</v>
      </c>
    </row>
    <row r="697" spans="1:11">
      <c r="A697" t="s">
        <v>160</v>
      </c>
      <c r="B697">
        <v>2022</v>
      </c>
      <c r="C697" s="9">
        <v>44695</v>
      </c>
      <c r="D697" t="s">
        <v>138</v>
      </c>
      <c r="E697" t="s">
        <v>117</v>
      </c>
      <c r="F697">
        <v>2</v>
      </c>
      <c r="G697">
        <v>3</v>
      </c>
      <c r="H697" t="s">
        <v>95</v>
      </c>
      <c r="I697" t="s">
        <v>28</v>
      </c>
      <c r="J697">
        <v>10048325582</v>
      </c>
      <c r="K697" s="10">
        <f>(C697-VLOOKUP(H697,Riders!$A$2:$E$8001,4,FALSE))/365</f>
        <v>30.301369863013697</v>
      </c>
    </row>
    <row r="698" spans="1:11">
      <c r="A698" t="s">
        <v>160</v>
      </c>
      <c r="B698">
        <v>2022</v>
      </c>
      <c r="C698" s="9">
        <v>44695</v>
      </c>
      <c r="D698" t="s">
        <v>138</v>
      </c>
      <c r="E698" t="s">
        <v>117</v>
      </c>
      <c r="F698">
        <v>2</v>
      </c>
      <c r="G698">
        <v>4</v>
      </c>
      <c r="H698" t="s">
        <v>123</v>
      </c>
      <c r="I698" t="s">
        <v>73</v>
      </c>
      <c r="J698">
        <v>10017950943</v>
      </c>
      <c r="K698" s="10">
        <f>(C698-VLOOKUP(H698,Riders!$A$2:$E$8001,4,FALSE))/365</f>
        <v>25.260273972602739</v>
      </c>
    </row>
    <row r="699" spans="1:11">
      <c r="A699" t="s">
        <v>160</v>
      </c>
      <c r="B699">
        <v>2022</v>
      </c>
      <c r="C699" s="9">
        <v>44695</v>
      </c>
      <c r="D699" t="s">
        <v>138</v>
      </c>
      <c r="E699" t="s">
        <v>117</v>
      </c>
      <c r="F699">
        <v>2</v>
      </c>
      <c r="G699">
        <v>5</v>
      </c>
      <c r="H699" t="s">
        <v>105</v>
      </c>
      <c r="I699" t="s">
        <v>166</v>
      </c>
      <c r="J699">
        <v>10020900955</v>
      </c>
      <c r="K699" s="10">
        <f>(C699-VLOOKUP(H699,Riders!$A$2:$E$8001,4,FALSE))/365</f>
        <v>29.424657534246574</v>
      </c>
    </row>
    <row r="700" spans="1:11">
      <c r="A700" t="s">
        <v>160</v>
      </c>
      <c r="B700">
        <v>2022</v>
      </c>
      <c r="C700" s="9">
        <v>44695</v>
      </c>
      <c r="D700" t="s">
        <v>138</v>
      </c>
      <c r="E700" t="s">
        <v>117</v>
      </c>
      <c r="F700">
        <v>2</v>
      </c>
      <c r="G700">
        <v>6</v>
      </c>
      <c r="H700" t="s">
        <v>103</v>
      </c>
      <c r="I700" t="s">
        <v>37</v>
      </c>
      <c r="J700">
        <v>10052089586</v>
      </c>
      <c r="K700" s="10">
        <f>(C700-VLOOKUP(H700,Riders!$A$2:$E$8001,4,FALSE))/365</f>
        <v>23.36986301369863</v>
      </c>
    </row>
    <row r="701" spans="1:11">
      <c r="A701" t="s">
        <v>160</v>
      </c>
      <c r="B701">
        <v>2022</v>
      </c>
      <c r="C701" s="9">
        <v>44695</v>
      </c>
      <c r="D701" t="s">
        <v>138</v>
      </c>
      <c r="E701" t="s">
        <v>119</v>
      </c>
      <c r="F701">
        <v>1</v>
      </c>
      <c r="G701">
        <v>1</v>
      </c>
      <c r="H701" t="s">
        <v>98</v>
      </c>
      <c r="I701" t="s">
        <v>42</v>
      </c>
      <c r="J701">
        <v>10010830840</v>
      </c>
      <c r="K701" s="10">
        <f>(C701-VLOOKUP(H701,Riders!$A$2:$E$8001,4,FALSE))/365</f>
        <v>23.55890410958904</v>
      </c>
    </row>
    <row r="702" spans="1:11">
      <c r="A702" t="s">
        <v>160</v>
      </c>
      <c r="B702">
        <v>2022</v>
      </c>
      <c r="C702" s="9">
        <v>44695</v>
      </c>
      <c r="D702" t="s">
        <v>138</v>
      </c>
      <c r="E702" t="s">
        <v>119</v>
      </c>
      <c r="F702">
        <v>1</v>
      </c>
      <c r="G702">
        <v>2</v>
      </c>
      <c r="H702" t="s">
        <v>99</v>
      </c>
      <c r="I702" t="s">
        <v>100</v>
      </c>
      <c r="J702">
        <v>10015145724</v>
      </c>
      <c r="K702" s="10">
        <f>(C702-VLOOKUP(H702,Riders!$A$2:$E$8001,4,FALSE))/365</f>
        <v>23.090410958904108</v>
      </c>
    </row>
    <row r="703" spans="1:11">
      <c r="A703" t="s">
        <v>160</v>
      </c>
      <c r="B703">
        <v>2022</v>
      </c>
      <c r="C703" s="9">
        <v>44695</v>
      </c>
      <c r="D703" t="s">
        <v>138</v>
      </c>
      <c r="E703" t="s">
        <v>119</v>
      </c>
      <c r="F703">
        <v>1</v>
      </c>
      <c r="G703">
        <v>3</v>
      </c>
      <c r="H703" t="s">
        <v>95</v>
      </c>
      <c r="I703" t="s">
        <v>28</v>
      </c>
      <c r="J703">
        <v>10048325582</v>
      </c>
      <c r="K703" s="10">
        <f>(C703-VLOOKUP(H703,Riders!$A$2:$E$8001,4,FALSE))/365</f>
        <v>30.301369863013697</v>
      </c>
    </row>
    <row r="704" spans="1:11">
      <c r="A704" t="s">
        <v>160</v>
      </c>
      <c r="B704">
        <v>2022</v>
      </c>
      <c r="C704" s="9">
        <v>44695</v>
      </c>
      <c r="D704" t="s">
        <v>138</v>
      </c>
      <c r="E704" t="s">
        <v>119</v>
      </c>
      <c r="F704">
        <v>1</v>
      </c>
      <c r="G704">
        <v>4</v>
      </c>
      <c r="H704" t="s">
        <v>48</v>
      </c>
      <c r="I704" t="s">
        <v>42</v>
      </c>
      <c r="J704">
        <v>10009039774</v>
      </c>
      <c r="K704" s="10">
        <f>(C704-VLOOKUP(H704,Riders!$A$2:$E$8001,4,FALSE))/365</f>
        <v>27.835616438356166</v>
      </c>
    </row>
    <row r="705" spans="1:11">
      <c r="A705" t="s">
        <v>160</v>
      </c>
      <c r="B705">
        <v>2022</v>
      </c>
      <c r="C705" s="9">
        <v>44695</v>
      </c>
      <c r="D705" t="s">
        <v>138</v>
      </c>
      <c r="E705" t="s">
        <v>119</v>
      </c>
      <c r="F705">
        <v>1</v>
      </c>
      <c r="G705">
        <v>5</v>
      </c>
      <c r="H705" t="s">
        <v>104</v>
      </c>
      <c r="I705" t="s">
        <v>100</v>
      </c>
      <c r="J705">
        <v>10006894559</v>
      </c>
      <c r="K705" s="10">
        <f>(C705-VLOOKUP(H705,Riders!$A$2:$E$8001,4,FALSE))/365</f>
        <v>29.739726027397261</v>
      </c>
    </row>
    <row r="706" spans="1:11">
      <c r="A706" t="s">
        <v>160</v>
      </c>
      <c r="B706">
        <v>2022</v>
      </c>
      <c r="C706" s="9">
        <v>44695</v>
      </c>
      <c r="D706" t="s">
        <v>138</v>
      </c>
      <c r="E706" t="s">
        <v>119</v>
      </c>
      <c r="F706">
        <v>1</v>
      </c>
      <c r="G706">
        <v>6</v>
      </c>
      <c r="H706" t="s">
        <v>110</v>
      </c>
      <c r="I706" t="s">
        <v>73</v>
      </c>
      <c r="J706">
        <v>10009967641</v>
      </c>
      <c r="K706" s="10">
        <f>(C706-VLOOKUP(H706,Riders!$A$2:$E$8001,4,FALSE))/365</f>
        <v>25.073972602739726</v>
      </c>
    </row>
    <row r="707" spans="1:11">
      <c r="A707" t="s">
        <v>160</v>
      </c>
      <c r="B707">
        <v>2022</v>
      </c>
      <c r="C707" s="9">
        <v>44695</v>
      </c>
      <c r="D707" t="s">
        <v>138</v>
      </c>
      <c r="E707" t="s">
        <v>119</v>
      </c>
      <c r="F707">
        <v>2</v>
      </c>
      <c r="G707">
        <v>1</v>
      </c>
      <c r="H707" t="s">
        <v>105</v>
      </c>
      <c r="I707" t="s">
        <v>166</v>
      </c>
      <c r="J707">
        <v>10020900955</v>
      </c>
      <c r="K707" s="10">
        <f>(C707-VLOOKUP(H707,Riders!$A$2:$E$8001,4,FALSE))/365</f>
        <v>29.424657534246574</v>
      </c>
    </row>
    <row r="708" spans="1:11">
      <c r="A708" t="s">
        <v>160</v>
      </c>
      <c r="B708">
        <v>2022</v>
      </c>
      <c r="C708" s="9">
        <v>44695</v>
      </c>
      <c r="D708" t="s">
        <v>138</v>
      </c>
      <c r="E708" t="s">
        <v>119</v>
      </c>
      <c r="F708">
        <v>2</v>
      </c>
      <c r="G708">
        <v>2</v>
      </c>
      <c r="H708" t="s">
        <v>123</v>
      </c>
      <c r="I708" t="s">
        <v>73</v>
      </c>
      <c r="J708">
        <v>10017950943</v>
      </c>
      <c r="K708" s="10">
        <f>(C708-VLOOKUP(H708,Riders!$A$2:$E$8001,4,FALSE))/365</f>
        <v>25.260273972602739</v>
      </c>
    </row>
    <row r="709" spans="1:11">
      <c r="A709" t="s">
        <v>160</v>
      </c>
      <c r="B709">
        <v>2022</v>
      </c>
      <c r="C709" s="9">
        <v>44695</v>
      </c>
      <c r="D709" t="s">
        <v>138</v>
      </c>
      <c r="E709" t="s">
        <v>119</v>
      </c>
      <c r="F709">
        <v>2</v>
      </c>
      <c r="G709">
        <v>3</v>
      </c>
      <c r="H709" t="s">
        <v>45</v>
      </c>
      <c r="I709" t="s">
        <v>32</v>
      </c>
      <c r="J709">
        <v>10064209839</v>
      </c>
      <c r="K709" s="10">
        <f>(C709-VLOOKUP(H709,Riders!$A$2:$E$8001,4,FALSE))/365</f>
        <v>25.457534246575342</v>
      </c>
    </row>
    <row r="710" spans="1:11">
      <c r="A710" t="s">
        <v>160</v>
      </c>
      <c r="B710">
        <v>2022</v>
      </c>
      <c r="C710" s="9">
        <v>44695</v>
      </c>
      <c r="D710" t="s">
        <v>138</v>
      </c>
      <c r="E710" t="s">
        <v>119</v>
      </c>
      <c r="F710">
        <v>2</v>
      </c>
      <c r="G710">
        <v>4</v>
      </c>
      <c r="H710" t="s">
        <v>141</v>
      </c>
      <c r="I710" t="s">
        <v>93</v>
      </c>
      <c r="J710">
        <v>10009181234</v>
      </c>
      <c r="K710" s="10">
        <f>(C710-VLOOKUP(H710,Riders!$A$2:$E$8001,4,FALSE))/365</f>
        <v>27.115068493150684</v>
      </c>
    </row>
    <row r="711" spans="1:11">
      <c r="A711" t="s">
        <v>160</v>
      </c>
      <c r="B711">
        <v>2022</v>
      </c>
      <c r="C711" s="9">
        <v>44695</v>
      </c>
      <c r="D711" t="s">
        <v>138</v>
      </c>
      <c r="E711" t="s">
        <v>119</v>
      </c>
      <c r="F711">
        <v>2</v>
      </c>
      <c r="G711">
        <v>5</v>
      </c>
      <c r="H711" t="s">
        <v>130</v>
      </c>
      <c r="I711" t="s">
        <v>111</v>
      </c>
      <c r="J711">
        <v>10015483305</v>
      </c>
      <c r="K711" s="10">
        <f>(C711-VLOOKUP(H711,Riders!$A$2:$E$8001,4,FALSE))/365</f>
        <v>22.852054794520548</v>
      </c>
    </row>
    <row r="712" spans="1:11">
      <c r="A712" t="s">
        <v>160</v>
      </c>
      <c r="B712">
        <v>2022</v>
      </c>
      <c r="C712" s="9">
        <v>44695</v>
      </c>
      <c r="D712" t="s">
        <v>138</v>
      </c>
      <c r="E712" t="s">
        <v>119</v>
      </c>
      <c r="F712">
        <v>2</v>
      </c>
      <c r="G712">
        <v>6</v>
      </c>
      <c r="H712" t="s">
        <v>103</v>
      </c>
      <c r="I712" t="s">
        <v>37</v>
      </c>
      <c r="J712">
        <v>10052089586</v>
      </c>
      <c r="K712" s="10">
        <f>(C712-VLOOKUP(H712,Riders!$A$2:$E$8001,4,FALSE))/365</f>
        <v>23.36986301369863</v>
      </c>
    </row>
    <row r="713" spans="1:11">
      <c r="A713" t="s">
        <v>63</v>
      </c>
      <c r="B713">
        <v>2022</v>
      </c>
      <c r="C713" s="9">
        <v>44674</v>
      </c>
      <c r="D713" t="s">
        <v>138</v>
      </c>
      <c r="E713" t="s">
        <v>89</v>
      </c>
      <c r="F713">
        <v>1</v>
      </c>
      <c r="G713">
        <v>1</v>
      </c>
      <c r="H713" t="s">
        <v>90</v>
      </c>
      <c r="I713" t="s">
        <v>22</v>
      </c>
      <c r="J713">
        <v>10009535686</v>
      </c>
      <c r="K713" s="10">
        <f>(C713-VLOOKUP(H713,Riders!$A$2:$E$8001,4,FALSE))/365</f>
        <v>25.126027397260273</v>
      </c>
    </row>
    <row r="714" spans="1:11">
      <c r="A714" t="s">
        <v>63</v>
      </c>
      <c r="B714">
        <v>2022</v>
      </c>
      <c r="C714" s="9">
        <v>44674</v>
      </c>
      <c r="D714" t="s">
        <v>138</v>
      </c>
      <c r="E714" t="s">
        <v>89</v>
      </c>
      <c r="F714">
        <v>1</v>
      </c>
      <c r="G714">
        <v>2</v>
      </c>
      <c r="H714" t="s">
        <v>113</v>
      </c>
      <c r="I714" t="s">
        <v>114</v>
      </c>
      <c r="J714">
        <v>10009009159</v>
      </c>
      <c r="K714" s="10">
        <f>(C714-VLOOKUP(H714,Riders!$A$2:$E$8001,4,FALSE))/365</f>
        <v>27.2</v>
      </c>
    </row>
    <row r="715" spans="1:11">
      <c r="A715" t="s">
        <v>63</v>
      </c>
      <c r="B715">
        <v>2022</v>
      </c>
      <c r="C715" s="9">
        <v>44674</v>
      </c>
      <c r="D715" t="s">
        <v>138</v>
      </c>
      <c r="E715" t="s">
        <v>89</v>
      </c>
      <c r="F715">
        <v>1</v>
      </c>
      <c r="G715">
        <v>3</v>
      </c>
      <c r="H715" t="s">
        <v>110</v>
      </c>
      <c r="I715" t="s">
        <v>111</v>
      </c>
      <c r="J715">
        <v>10009967641</v>
      </c>
      <c r="K715" s="10">
        <f>(C715-VLOOKUP(H715,Riders!$A$2:$E$8001,4,FALSE))/365</f>
        <v>25.016438356164382</v>
      </c>
    </row>
    <row r="716" spans="1:11">
      <c r="A716" t="s">
        <v>63</v>
      </c>
      <c r="B716">
        <v>2022</v>
      </c>
      <c r="C716" s="9">
        <v>44674</v>
      </c>
      <c r="D716" t="s">
        <v>138</v>
      </c>
      <c r="E716" t="s">
        <v>89</v>
      </c>
      <c r="F716">
        <v>1</v>
      </c>
      <c r="G716">
        <v>4</v>
      </c>
      <c r="H716" t="s">
        <v>101</v>
      </c>
      <c r="I716" t="s">
        <v>102</v>
      </c>
      <c r="J716">
        <v>10009010876</v>
      </c>
      <c r="K716" s="10">
        <f>(C716-VLOOKUP(H716,Riders!$A$2:$E$8001,4,FALSE))/365</f>
        <v>28.243835616438357</v>
      </c>
    </row>
    <row r="717" spans="1:11">
      <c r="A717" t="s">
        <v>63</v>
      </c>
      <c r="B717">
        <v>2022</v>
      </c>
      <c r="C717" s="9">
        <v>44674</v>
      </c>
      <c r="D717" t="s">
        <v>138</v>
      </c>
      <c r="E717" t="s">
        <v>89</v>
      </c>
      <c r="F717">
        <v>1</v>
      </c>
      <c r="G717">
        <v>5</v>
      </c>
      <c r="H717" t="s">
        <v>174</v>
      </c>
      <c r="I717" t="s">
        <v>32</v>
      </c>
      <c r="J717">
        <v>10015718327</v>
      </c>
      <c r="K717" s="10">
        <f>(C717-VLOOKUP(H717,Riders!$A$2:$E$8001,4,FALSE))/365</f>
        <v>23.306849315068494</v>
      </c>
    </row>
    <row r="718" spans="1:11">
      <c r="A718" t="s">
        <v>63</v>
      </c>
      <c r="B718">
        <v>2022</v>
      </c>
      <c r="C718" s="9">
        <v>44674</v>
      </c>
      <c r="D718" t="s">
        <v>138</v>
      </c>
      <c r="E718" t="s">
        <v>89</v>
      </c>
      <c r="F718">
        <v>1</v>
      </c>
      <c r="G718">
        <v>6</v>
      </c>
      <c r="H718" t="s">
        <v>34</v>
      </c>
      <c r="I718" t="s">
        <v>35</v>
      </c>
      <c r="J718">
        <v>10011152354</v>
      </c>
      <c r="K718" s="10">
        <f>(C718-VLOOKUP(H718,Riders!$A$2:$E$8001,4,FALSE))/365</f>
        <v>23.920547945205481</v>
      </c>
    </row>
    <row r="719" spans="1:11">
      <c r="A719" t="s">
        <v>63</v>
      </c>
      <c r="B719">
        <v>2022</v>
      </c>
      <c r="C719" s="9">
        <v>44674</v>
      </c>
      <c r="D719" t="s">
        <v>138</v>
      </c>
      <c r="E719" t="s">
        <v>89</v>
      </c>
      <c r="F719">
        <v>2</v>
      </c>
      <c r="G719">
        <v>1</v>
      </c>
      <c r="H719" t="s">
        <v>98</v>
      </c>
      <c r="I719" t="s">
        <v>42</v>
      </c>
      <c r="J719">
        <v>10010830840</v>
      </c>
      <c r="K719" s="10">
        <f>(C719-VLOOKUP(H719,Riders!$A$2:$E$8001,4,FALSE))/365</f>
        <v>23.5013698630137</v>
      </c>
    </row>
    <row r="720" spans="1:11">
      <c r="A720" t="s">
        <v>63</v>
      </c>
      <c r="B720">
        <v>2022</v>
      </c>
      <c r="C720" s="9">
        <v>44674</v>
      </c>
      <c r="D720" t="s">
        <v>138</v>
      </c>
      <c r="E720" t="s">
        <v>89</v>
      </c>
      <c r="F720">
        <v>2</v>
      </c>
      <c r="G720">
        <v>2</v>
      </c>
      <c r="H720" t="s">
        <v>106</v>
      </c>
      <c r="I720" t="s">
        <v>107</v>
      </c>
      <c r="J720">
        <v>10117936018</v>
      </c>
      <c r="K720" s="10">
        <f>(C720-VLOOKUP(H720,Riders!$A$2:$E$8001,4,FALSE))/365</f>
        <v>28.528767123287672</v>
      </c>
    </row>
    <row r="721" spans="1:11">
      <c r="A721" t="s">
        <v>63</v>
      </c>
      <c r="B721">
        <v>2022</v>
      </c>
      <c r="C721" s="9">
        <v>44674</v>
      </c>
      <c r="D721" t="s">
        <v>138</v>
      </c>
      <c r="E721" t="s">
        <v>89</v>
      </c>
      <c r="F721">
        <v>2</v>
      </c>
      <c r="G721">
        <v>3</v>
      </c>
      <c r="H721" t="s">
        <v>169</v>
      </c>
      <c r="I721" t="s">
        <v>80</v>
      </c>
      <c r="J721">
        <v>10007073506</v>
      </c>
      <c r="K721" s="10">
        <f>(C721-VLOOKUP(H721,Riders!$A$2:$E$8001,4,FALSE))/365</f>
        <v>31.827397260273973</v>
      </c>
    </row>
    <row r="722" spans="1:11">
      <c r="A722" t="s">
        <v>63</v>
      </c>
      <c r="B722">
        <v>2022</v>
      </c>
      <c r="C722" s="9">
        <v>44674</v>
      </c>
      <c r="D722" t="s">
        <v>138</v>
      </c>
      <c r="E722" t="s">
        <v>89</v>
      </c>
      <c r="F722">
        <v>2</v>
      </c>
      <c r="G722">
        <v>4</v>
      </c>
      <c r="H722" t="s">
        <v>155</v>
      </c>
      <c r="I722" t="s">
        <v>140</v>
      </c>
      <c r="J722">
        <v>10006063086</v>
      </c>
      <c r="K722" s="10">
        <f>(C722-VLOOKUP(H722,Riders!$A$2:$E$8001,4,FALSE))/365</f>
        <v>32.136986301369866</v>
      </c>
    </row>
    <row r="723" spans="1:11">
      <c r="A723" t="s">
        <v>63</v>
      </c>
      <c r="B723">
        <v>2022</v>
      </c>
      <c r="C723" s="9">
        <v>44674</v>
      </c>
      <c r="D723" t="s">
        <v>138</v>
      </c>
      <c r="E723" t="s">
        <v>89</v>
      </c>
      <c r="F723">
        <v>2</v>
      </c>
      <c r="G723">
        <v>5</v>
      </c>
      <c r="H723" t="s">
        <v>60</v>
      </c>
      <c r="I723" t="s">
        <v>61</v>
      </c>
      <c r="J723">
        <v>10007351671</v>
      </c>
      <c r="K723" s="10">
        <f>(C723-VLOOKUP(H723,Riders!$A$2:$E$8001,4,FALSE))/365</f>
        <v>32.424657534246577</v>
      </c>
    </row>
    <row r="724" spans="1:11">
      <c r="A724" t="s">
        <v>63</v>
      </c>
      <c r="B724">
        <v>2022</v>
      </c>
      <c r="C724" s="9">
        <v>44674</v>
      </c>
      <c r="D724" t="s">
        <v>138</v>
      </c>
      <c r="E724" t="s">
        <v>89</v>
      </c>
      <c r="F724">
        <v>3</v>
      </c>
      <c r="G724">
        <v>1</v>
      </c>
      <c r="H724" t="s">
        <v>99</v>
      </c>
      <c r="I724" t="s">
        <v>100</v>
      </c>
      <c r="J724">
        <v>10015145724</v>
      </c>
      <c r="K724" s="10">
        <f>(C724-VLOOKUP(H724,Riders!$A$2:$E$8001,4,FALSE))/365</f>
        <v>23.032876712328768</v>
      </c>
    </row>
    <row r="725" spans="1:11">
      <c r="A725" t="s">
        <v>63</v>
      </c>
      <c r="B725">
        <v>2022</v>
      </c>
      <c r="C725" s="9">
        <v>44674</v>
      </c>
      <c r="D725" t="s">
        <v>138</v>
      </c>
      <c r="E725" t="s">
        <v>89</v>
      </c>
      <c r="F725">
        <v>3</v>
      </c>
      <c r="G725">
        <v>2</v>
      </c>
      <c r="H725" t="s">
        <v>52</v>
      </c>
      <c r="I725" t="s">
        <v>40</v>
      </c>
      <c r="J725">
        <v>10004612534</v>
      </c>
      <c r="K725" s="10">
        <f>(C725-VLOOKUP(H725,Riders!$A$2:$E$8001,4,FALSE))/365</f>
        <v>34.909589041095892</v>
      </c>
    </row>
    <row r="726" spans="1:11">
      <c r="A726" t="s">
        <v>63</v>
      </c>
      <c r="B726">
        <v>2022</v>
      </c>
      <c r="C726" s="9">
        <v>44674</v>
      </c>
      <c r="D726" t="s">
        <v>138</v>
      </c>
      <c r="E726" t="s">
        <v>89</v>
      </c>
      <c r="F726">
        <v>3</v>
      </c>
      <c r="G726">
        <v>3</v>
      </c>
      <c r="H726" t="s">
        <v>130</v>
      </c>
      <c r="I726" t="s">
        <v>73</v>
      </c>
      <c r="J726">
        <v>10015483305</v>
      </c>
      <c r="K726" s="10">
        <f>(C726-VLOOKUP(H726,Riders!$A$2:$E$8001,4,FALSE))/365</f>
        <v>22.794520547945204</v>
      </c>
    </row>
    <row r="727" spans="1:11">
      <c r="A727" t="s">
        <v>63</v>
      </c>
      <c r="B727">
        <v>2022</v>
      </c>
      <c r="C727" s="9">
        <v>44674</v>
      </c>
      <c r="D727" t="s">
        <v>138</v>
      </c>
      <c r="E727" t="s">
        <v>89</v>
      </c>
      <c r="F727">
        <v>3</v>
      </c>
      <c r="G727">
        <v>4</v>
      </c>
      <c r="H727" t="s">
        <v>49</v>
      </c>
      <c r="I727" t="s">
        <v>50</v>
      </c>
      <c r="J727">
        <v>10010645732</v>
      </c>
      <c r="K727" s="10">
        <f>(C727-VLOOKUP(H727,Riders!$A$2:$E$8001,4,FALSE))/365</f>
        <v>24.402739726027399</v>
      </c>
    </row>
    <row r="728" spans="1:11">
      <c r="A728" t="s">
        <v>63</v>
      </c>
      <c r="B728">
        <v>2022</v>
      </c>
      <c r="C728" s="9">
        <v>44674</v>
      </c>
      <c r="D728" t="s">
        <v>138</v>
      </c>
      <c r="E728" t="s">
        <v>89</v>
      </c>
      <c r="F728">
        <v>3</v>
      </c>
      <c r="G728">
        <v>5</v>
      </c>
      <c r="H728" t="s">
        <v>94</v>
      </c>
      <c r="I728" t="s">
        <v>26</v>
      </c>
      <c r="J728">
        <v>10015683567</v>
      </c>
      <c r="K728" s="10">
        <f>(C728-VLOOKUP(H728,Riders!$A$2:$E$8001,4,FALSE))/365</f>
        <v>23.268493150684932</v>
      </c>
    </row>
    <row r="729" spans="1:11">
      <c r="A729" t="s">
        <v>63</v>
      </c>
      <c r="B729">
        <v>2022</v>
      </c>
      <c r="C729" s="9">
        <v>44674</v>
      </c>
      <c r="D729" t="s">
        <v>138</v>
      </c>
      <c r="E729" t="s">
        <v>89</v>
      </c>
      <c r="F729">
        <v>3</v>
      </c>
      <c r="G729">
        <v>6</v>
      </c>
      <c r="H729" t="s">
        <v>175</v>
      </c>
      <c r="I729" t="s">
        <v>176</v>
      </c>
      <c r="J729">
        <v>10010664829</v>
      </c>
      <c r="K729" s="10">
        <f>(C729-VLOOKUP(H729,Riders!$A$2:$E$8001,4,FALSE))/365</f>
        <v>24.06027397260274</v>
      </c>
    </row>
    <row r="730" spans="1:11">
      <c r="A730" t="s">
        <v>63</v>
      </c>
      <c r="B730">
        <v>2022</v>
      </c>
      <c r="C730" s="9">
        <v>44674</v>
      </c>
      <c r="D730" t="s">
        <v>138</v>
      </c>
      <c r="E730" t="s">
        <v>89</v>
      </c>
      <c r="F730">
        <v>4</v>
      </c>
      <c r="G730">
        <v>1</v>
      </c>
      <c r="H730" t="s">
        <v>112</v>
      </c>
      <c r="I730" t="s">
        <v>100</v>
      </c>
      <c r="J730">
        <v>10055349695</v>
      </c>
      <c r="K730" s="10">
        <f>(C730-VLOOKUP(H730,Riders!$A$2:$E$8001,4,FALSE))/365</f>
        <v>22.2</v>
      </c>
    </row>
    <row r="731" spans="1:11">
      <c r="A731" t="s">
        <v>63</v>
      </c>
      <c r="B731">
        <v>2022</v>
      </c>
      <c r="C731" s="9">
        <v>44674</v>
      </c>
      <c r="D731" t="s">
        <v>138</v>
      </c>
      <c r="E731" t="s">
        <v>89</v>
      </c>
      <c r="F731">
        <v>4</v>
      </c>
      <c r="G731">
        <v>2</v>
      </c>
      <c r="H731" t="s">
        <v>65</v>
      </c>
      <c r="I731" t="s">
        <v>30</v>
      </c>
      <c r="J731">
        <v>10007827880</v>
      </c>
      <c r="K731" s="10">
        <f>(C731-VLOOKUP(H731,Riders!$A$2:$E$8001,4,FALSE))/365</f>
        <v>28.490410958904111</v>
      </c>
    </row>
    <row r="732" spans="1:11">
      <c r="A732" t="s">
        <v>63</v>
      </c>
      <c r="B732">
        <v>2022</v>
      </c>
      <c r="C732" s="9">
        <v>44674</v>
      </c>
      <c r="D732" t="s">
        <v>138</v>
      </c>
      <c r="E732" t="s">
        <v>89</v>
      </c>
      <c r="F732">
        <v>4</v>
      </c>
      <c r="G732">
        <v>3</v>
      </c>
      <c r="H732" t="s">
        <v>45</v>
      </c>
      <c r="I732" t="s">
        <v>32</v>
      </c>
      <c r="J732">
        <v>10064209839</v>
      </c>
      <c r="K732" s="10">
        <f>(C732-VLOOKUP(H732,Riders!$A$2:$E$8001,4,FALSE))/365</f>
        <v>25.4</v>
      </c>
    </row>
    <row r="733" spans="1:11">
      <c r="A733" t="s">
        <v>63</v>
      </c>
      <c r="B733">
        <v>2022</v>
      </c>
      <c r="C733" s="9">
        <v>44674</v>
      </c>
      <c r="D733" t="s">
        <v>138</v>
      </c>
      <c r="E733" t="s">
        <v>89</v>
      </c>
      <c r="F733">
        <v>4</v>
      </c>
      <c r="G733">
        <v>4</v>
      </c>
      <c r="H733" t="s">
        <v>177</v>
      </c>
      <c r="I733" t="s">
        <v>140</v>
      </c>
      <c r="J733">
        <v>10081023272</v>
      </c>
      <c r="K733" s="10">
        <f>(C733-VLOOKUP(H733,Riders!$A$2:$E$8001,4,FALSE))/365</f>
        <v>20.512328767123286</v>
      </c>
    </row>
    <row r="734" spans="1:11">
      <c r="A734" t="s">
        <v>63</v>
      </c>
      <c r="B734">
        <v>2022</v>
      </c>
      <c r="C734" s="9">
        <v>44674</v>
      </c>
      <c r="D734" t="s">
        <v>138</v>
      </c>
      <c r="E734" t="s">
        <v>89</v>
      </c>
      <c r="F734">
        <v>4</v>
      </c>
      <c r="G734">
        <v>5</v>
      </c>
      <c r="H734" t="s">
        <v>171</v>
      </c>
      <c r="I734" t="s">
        <v>44</v>
      </c>
      <c r="J734">
        <v>10015915559</v>
      </c>
      <c r="K734" s="10">
        <f>(C734-VLOOKUP(H734,Riders!$A$2:$E$8001,4,FALSE))/365</f>
        <v>22.663013698630138</v>
      </c>
    </row>
    <row r="735" spans="1:11">
      <c r="A735" t="s">
        <v>63</v>
      </c>
      <c r="B735">
        <v>2022</v>
      </c>
      <c r="C735" s="9">
        <v>44674</v>
      </c>
      <c r="D735" t="s">
        <v>138</v>
      </c>
      <c r="E735" t="s">
        <v>89</v>
      </c>
      <c r="F735">
        <v>5</v>
      </c>
      <c r="G735">
        <v>1</v>
      </c>
      <c r="H735" t="s">
        <v>91</v>
      </c>
      <c r="I735" t="s">
        <v>50</v>
      </c>
      <c r="J735">
        <v>10009150215</v>
      </c>
      <c r="K735" s="10">
        <f>(C735-VLOOKUP(H735,Riders!$A$2:$E$8001,4,FALSE))/365</f>
        <v>26.424657534246574</v>
      </c>
    </row>
    <row r="736" spans="1:11">
      <c r="A736" t="s">
        <v>63</v>
      </c>
      <c r="B736">
        <v>2022</v>
      </c>
      <c r="C736" s="9">
        <v>44674</v>
      </c>
      <c r="D736" t="s">
        <v>138</v>
      </c>
      <c r="E736" t="s">
        <v>89</v>
      </c>
      <c r="F736">
        <v>5</v>
      </c>
      <c r="G736">
        <v>2</v>
      </c>
      <c r="H736" t="s">
        <v>43</v>
      </c>
      <c r="I736" t="s">
        <v>44</v>
      </c>
      <c r="J736">
        <v>10009176281</v>
      </c>
      <c r="K736" s="10">
        <f>(C736-VLOOKUP(H736,Riders!$A$2:$E$8001,4,FALSE))/365</f>
        <v>26.183561643835617</v>
      </c>
    </row>
    <row r="737" spans="1:11">
      <c r="A737" t="s">
        <v>63</v>
      </c>
      <c r="B737">
        <v>2022</v>
      </c>
      <c r="C737" s="9">
        <v>44674</v>
      </c>
      <c r="D737" t="s">
        <v>138</v>
      </c>
      <c r="E737" t="s">
        <v>89</v>
      </c>
      <c r="F737">
        <v>5</v>
      </c>
      <c r="G737">
        <v>3</v>
      </c>
      <c r="H737" t="s">
        <v>66</v>
      </c>
      <c r="I737" t="s">
        <v>28</v>
      </c>
      <c r="J737">
        <v>10006379247</v>
      </c>
      <c r="K737" s="10">
        <f>(C737-VLOOKUP(H737,Riders!$A$2:$E$8001,4,FALSE))/365</f>
        <v>32.079452054794523</v>
      </c>
    </row>
    <row r="738" spans="1:11">
      <c r="A738" t="s">
        <v>63</v>
      </c>
      <c r="B738">
        <v>2022</v>
      </c>
      <c r="C738" s="9">
        <v>44674</v>
      </c>
      <c r="D738" t="s">
        <v>138</v>
      </c>
      <c r="E738" t="s">
        <v>89</v>
      </c>
      <c r="F738">
        <v>5</v>
      </c>
      <c r="G738">
        <v>4</v>
      </c>
      <c r="H738" t="s">
        <v>58</v>
      </c>
      <c r="I738" t="s">
        <v>59</v>
      </c>
      <c r="J738">
        <v>10095274996</v>
      </c>
      <c r="K738" s="10">
        <f>(C738-VLOOKUP(H738,Riders!$A$2:$E$8001,4,FALSE))/365</f>
        <v>18.602739726027398</v>
      </c>
    </row>
    <row r="739" spans="1:11">
      <c r="A739" t="s">
        <v>63</v>
      </c>
      <c r="B739">
        <v>2022</v>
      </c>
      <c r="C739" s="9">
        <v>44674</v>
      </c>
      <c r="D739" t="s">
        <v>138</v>
      </c>
      <c r="E739" t="s">
        <v>89</v>
      </c>
      <c r="F739">
        <v>5</v>
      </c>
      <c r="G739">
        <v>5</v>
      </c>
      <c r="H739" t="s">
        <v>178</v>
      </c>
      <c r="I739" t="s">
        <v>166</v>
      </c>
      <c r="J739">
        <v>10090680735</v>
      </c>
      <c r="K739" s="10">
        <f>(C739-VLOOKUP(H739,Riders!$A$2:$E$8001,4,FALSE))/365</f>
        <v>29.597260273972601</v>
      </c>
    </row>
    <row r="740" spans="1:11">
      <c r="A740" t="s">
        <v>63</v>
      </c>
      <c r="B740">
        <v>2022</v>
      </c>
      <c r="C740" s="9">
        <v>44674</v>
      </c>
      <c r="D740" t="s">
        <v>138</v>
      </c>
      <c r="E740" t="s">
        <v>89</v>
      </c>
      <c r="F740">
        <v>5</v>
      </c>
      <c r="G740">
        <v>6</v>
      </c>
      <c r="H740" t="s">
        <v>123</v>
      </c>
      <c r="I740" t="s">
        <v>111</v>
      </c>
      <c r="J740">
        <v>10017950943</v>
      </c>
      <c r="K740" s="10">
        <f>(C740-VLOOKUP(H740,Riders!$A$2:$E$8001,4,FALSE))/365</f>
        <v>25.202739726027396</v>
      </c>
    </row>
    <row r="741" spans="1:11">
      <c r="A741" t="s">
        <v>63</v>
      </c>
      <c r="B741">
        <v>2022</v>
      </c>
      <c r="C741" s="9">
        <v>44674</v>
      </c>
      <c r="D741" t="s">
        <v>138</v>
      </c>
      <c r="E741" t="s">
        <v>89</v>
      </c>
      <c r="F741">
        <v>6</v>
      </c>
      <c r="G741">
        <v>1</v>
      </c>
      <c r="H741" t="s">
        <v>38</v>
      </c>
      <c r="I741" t="s">
        <v>28</v>
      </c>
      <c r="J741">
        <v>10009178002</v>
      </c>
      <c r="K741" s="10">
        <f>(C741-VLOOKUP(H741,Riders!$A$2:$E$8001,4,FALSE))/365</f>
        <v>26.271232876712329</v>
      </c>
    </row>
    <row r="742" spans="1:11">
      <c r="A742" t="s">
        <v>63</v>
      </c>
      <c r="B742">
        <v>2022</v>
      </c>
      <c r="C742" s="9">
        <v>44674</v>
      </c>
      <c r="D742" t="s">
        <v>138</v>
      </c>
      <c r="E742" t="s">
        <v>89</v>
      </c>
      <c r="F742">
        <v>6</v>
      </c>
      <c r="G742">
        <v>2</v>
      </c>
      <c r="H742" t="s">
        <v>25</v>
      </c>
      <c r="I742" t="s">
        <v>26</v>
      </c>
      <c r="J742">
        <v>10010713329</v>
      </c>
      <c r="K742" s="10">
        <f>(C742-VLOOKUP(H742,Riders!$A$2:$E$8001,4,FALSE))/365</f>
        <v>24.583561643835615</v>
      </c>
    </row>
    <row r="743" spans="1:11">
      <c r="A743" t="s">
        <v>63</v>
      </c>
      <c r="B743">
        <v>2022</v>
      </c>
      <c r="C743" s="9">
        <v>44674</v>
      </c>
      <c r="D743" t="s">
        <v>138</v>
      </c>
      <c r="E743" t="s">
        <v>89</v>
      </c>
      <c r="F743">
        <v>6</v>
      </c>
      <c r="G743">
        <v>3</v>
      </c>
      <c r="H743" t="s">
        <v>48</v>
      </c>
      <c r="I743" t="s">
        <v>42</v>
      </c>
      <c r="J743">
        <v>10009039774</v>
      </c>
      <c r="K743" s="10">
        <f>(C743-VLOOKUP(H743,Riders!$A$2:$E$8001,4,FALSE))/365</f>
        <v>27.778082191780822</v>
      </c>
    </row>
    <row r="744" spans="1:11">
      <c r="A744" t="s">
        <v>63</v>
      </c>
      <c r="B744">
        <v>2022</v>
      </c>
      <c r="C744" s="9">
        <v>44674</v>
      </c>
      <c r="D744" t="s">
        <v>138</v>
      </c>
      <c r="E744" t="s">
        <v>89</v>
      </c>
      <c r="F744">
        <v>6</v>
      </c>
      <c r="G744">
        <v>4</v>
      </c>
      <c r="H744" t="s">
        <v>109</v>
      </c>
      <c r="I744" t="s">
        <v>59</v>
      </c>
      <c r="J744">
        <v>10050873046</v>
      </c>
      <c r="K744" s="10">
        <f>(C744-VLOOKUP(H744,Riders!$A$2:$E$8001,4,FALSE))/365</f>
        <v>21.134246575342466</v>
      </c>
    </row>
    <row r="745" spans="1:11">
      <c r="A745" t="s">
        <v>63</v>
      </c>
      <c r="B745">
        <v>2022</v>
      </c>
      <c r="C745" s="9">
        <v>44674</v>
      </c>
      <c r="D745" t="s">
        <v>138</v>
      </c>
      <c r="E745" t="s">
        <v>89</v>
      </c>
      <c r="F745">
        <v>6</v>
      </c>
      <c r="G745">
        <v>5</v>
      </c>
      <c r="H745" t="s">
        <v>79</v>
      </c>
      <c r="I745" t="s">
        <v>80</v>
      </c>
      <c r="J745">
        <v>10074984418</v>
      </c>
      <c r="K745" s="10">
        <f>(C745-VLOOKUP(H745,Riders!$A$2:$E$8001,4,FALSE))/365</f>
        <v>20.468493150684932</v>
      </c>
    </row>
    <row r="746" spans="1:11">
      <c r="A746" t="s">
        <v>63</v>
      </c>
      <c r="B746">
        <v>2022</v>
      </c>
      <c r="C746" s="9">
        <v>44674</v>
      </c>
      <c r="D746" t="s">
        <v>138</v>
      </c>
      <c r="E746" t="s">
        <v>89</v>
      </c>
      <c r="F746">
        <v>6</v>
      </c>
      <c r="G746">
        <v>6</v>
      </c>
      <c r="H746" t="s">
        <v>179</v>
      </c>
      <c r="I746" t="s">
        <v>40</v>
      </c>
      <c r="J746">
        <v>10009903983</v>
      </c>
      <c r="K746" s="10">
        <f>(C746-VLOOKUP(H746,Riders!$A$2:$E$8001,4,FALSE))/365</f>
        <v>23.726027397260275</v>
      </c>
    </row>
    <row r="747" spans="1:11">
      <c r="A747" t="s">
        <v>63</v>
      </c>
      <c r="B747">
        <v>2022</v>
      </c>
      <c r="C747" s="9">
        <v>44674</v>
      </c>
      <c r="D747" t="s">
        <v>138</v>
      </c>
      <c r="E747" t="s">
        <v>89</v>
      </c>
      <c r="F747">
        <v>6</v>
      </c>
      <c r="G747">
        <v>7</v>
      </c>
      <c r="H747" t="s">
        <v>23</v>
      </c>
      <c r="I747" t="s">
        <v>24</v>
      </c>
      <c r="J747">
        <v>10028995102</v>
      </c>
      <c r="K747" s="10">
        <f>(C747-VLOOKUP(H747,Riders!$A$2:$E$8001,4,FALSE))/365</f>
        <v>20.517808219178082</v>
      </c>
    </row>
    <row r="748" spans="1:11">
      <c r="A748" t="s">
        <v>63</v>
      </c>
      <c r="B748">
        <v>2022</v>
      </c>
      <c r="C748" s="9">
        <v>44674</v>
      </c>
      <c r="D748" t="s">
        <v>138</v>
      </c>
      <c r="E748" t="s">
        <v>115</v>
      </c>
      <c r="F748">
        <v>1</v>
      </c>
      <c r="G748">
        <v>1</v>
      </c>
      <c r="H748" t="s">
        <v>49</v>
      </c>
      <c r="I748" t="s">
        <v>50</v>
      </c>
      <c r="J748">
        <v>10010645732</v>
      </c>
      <c r="K748" s="10">
        <f>(C748-VLOOKUP(H748,Riders!$A$2:$E$8001,4,FALSE))/365</f>
        <v>24.402739726027399</v>
      </c>
    </row>
    <row r="749" spans="1:11">
      <c r="A749" t="s">
        <v>63</v>
      </c>
      <c r="B749">
        <v>2022</v>
      </c>
      <c r="C749" s="9">
        <v>44674</v>
      </c>
      <c r="D749" t="s">
        <v>138</v>
      </c>
      <c r="E749" t="s">
        <v>115</v>
      </c>
      <c r="F749">
        <v>1</v>
      </c>
      <c r="G749">
        <v>2</v>
      </c>
      <c r="H749" t="s">
        <v>123</v>
      </c>
      <c r="I749" t="s">
        <v>111</v>
      </c>
      <c r="J749">
        <v>10017950943</v>
      </c>
      <c r="K749" s="10">
        <f>(C749-VLOOKUP(H749,Riders!$A$2:$E$8001,4,FALSE))/365</f>
        <v>25.202739726027396</v>
      </c>
    </row>
    <row r="750" spans="1:11">
      <c r="A750" t="s">
        <v>63</v>
      </c>
      <c r="B750">
        <v>2022</v>
      </c>
      <c r="C750" s="9">
        <v>44674</v>
      </c>
      <c r="D750" t="s">
        <v>138</v>
      </c>
      <c r="E750" t="s">
        <v>115</v>
      </c>
      <c r="F750">
        <v>1</v>
      </c>
      <c r="G750">
        <v>3</v>
      </c>
      <c r="H750" t="s">
        <v>169</v>
      </c>
      <c r="I750" t="s">
        <v>80</v>
      </c>
      <c r="J750">
        <v>10007073506</v>
      </c>
      <c r="K750" s="10">
        <f>(C750-VLOOKUP(H750,Riders!$A$2:$E$8001,4,FALSE))/365</f>
        <v>31.827397260273973</v>
      </c>
    </row>
    <row r="751" spans="1:11">
      <c r="A751" t="s">
        <v>63</v>
      </c>
      <c r="B751">
        <v>2022</v>
      </c>
      <c r="C751" s="9">
        <v>44674</v>
      </c>
      <c r="D751" t="s">
        <v>138</v>
      </c>
      <c r="E751" t="s">
        <v>115</v>
      </c>
      <c r="F751">
        <v>1</v>
      </c>
      <c r="G751">
        <v>4</v>
      </c>
      <c r="H751" t="s">
        <v>171</v>
      </c>
      <c r="I751" t="s">
        <v>44</v>
      </c>
      <c r="J751">
        <v>10015915559</v>
      </c>
      <c r="K751" s="10">
        <f>(C751-VLOOKUP(H751,Riders!$A$2:$E$8001,4,FALSE))/365</f>
        <v>22.663013698630138</v>
      </c>
    </row>
    <row r="752" spans="1:11">
      <c r="A752" t="s">
        <v>63</v>
      </c>
      <c r="B752">
        <v>2022</v>
      </c>
      <c r="C752" s="9">
        <v>44674</v>
      </c>
      <c r="D752" t="s">
        <v>138</v>
      </c>
      <c r="E752" t="s">
        <v>115</v>
      </c>
      <c r="F752">
        <v>1</v>
      </c>
      <c r="G752">
        <v>5</v>
      </c>
      <c r="H752" t="s">
        <v>113</v>
      </c>
      <c r="I752" t="s">
        <v>114</v>
      </c>
      <c r="J752">
        <v>10009009159</v>
      </c>
      <c r="K752" s="10">
        <f>(C752-VLOOKUP(H752,Riders!$A$2:$E$8001,4,FALSE))/365</f>
        <v>27.2</v>
      </c>
    </row>
    <row r="753" spans="1:11">
      <c r="A753" t="s">
        <v>63</v>
      </c>
      <c r="B753">
        <v>2022</v>
      </c>
      <c r="C753" s="9">
        <v>44674</v>
      </c>
      <c r="D753" t="s">
        <v>138</v>
      </c>
      <c r="E753" t="s">
        <v>115</v>
      </c>
      <c r="F753">
        <v>2</v>
      </c>
      <c r="G753">
        <v>1</v>
      </c>
      <c r="H753" t="s">
        <v>94</v>
      </c>
      <c r="I753" t="s">
        <v>26</v>
      </c>
      <c r="J753">
        <v>10015683567</v>
      </c>
      <c r="K753" s="10">
        <f>(C753-VLOOKUP(H753,Riders!$A$2:$E$8001,4,FALSE))/365</f>
        <v>23.268493150684932</v>
      </c>
    </row>
    <row r="754" spans="1:11">
      <c r="A754" t="s">
        <v>63</v>
      </c>
      <c r="B754">
        <v>2022</v>
      </c>
      <c r="C754" s="9">
        <v>44674</v>
      </c>
      <c r="D754" t="s">
        <v>138</v>
      </c>
      <c r="E754" t="s">
        <v>115</v>
      </c>
      <c r="F754">
        <v>2</v>
      </c>
      <c r="G754">
        <v>2</v>
      </c>
      <c r="H754" t="s">
        <v>110</v>
      </c>
      <c r="I754" t="s">
        <v>111</v>
      </c>
      <c r="J754">
        <v>10009967641</v>
      </c>
      <c r="K754" s="10">
        <f>(C754-VLOOKUP(H754,Riders!$A$2:$E$8001,4,FALSE))/365</f>
        <v>25.016438356164382</v>
      </c>
    </row>
    <row r="755" spans="1:11">
      <c r="A755" t="s">
        <v>63</v>
      </c>
      <c r="B755">
        <v>2022</v>
      </c>
      <c r="C755" s="9">
        <v>44674</v>
      </c>
      <c r="D755" t="s">
        <v>138</v>
      </c>
      <c r="E755" t="s">
        <v>115</v>
      </c>
      <c r="F755">
        <v>2</v>
      </c>
      <c r="G755">
        <v>3</v>
      </c>
      <c r="H755" t="s">
        <v>126</v>
      </c>
      <c r="I755" t="s">
        <v>102</v>
      </c>
      <c r="J755">
        <v>10010821241</v>
      </c>
      <c r="K755" s="10">
        <f>(C755-VLOOKUP(H755,Riders!$A$2:$E$8001,4,FALSE))/365</f>
        <v>23.597260273972601</v>
      </c>
    </row>
    <row r="756" spans="1:11">
      <c r="A756" t="s">
        <v>63</v>
      </c>
      <c r="B756">
        <v>2022</v>
      </c>
      <c r="C756" s="9">
        <v>44674</v>
      </c>
      <c r="D756" t="s">
        <v>138</v>
      </c>
      <c r="E756" t="s">
        <v>115</v>
      </c>
      <c r="F756">
        <v>2</v>
      </c>
      <c r="G756">
        <v>4</v>
      </c>
      <c r="H756" t="s">
        <v>48</v>
      </c>
      <c r="I756" t="s">
        <v>42</v>
      </c>
      <c r="J756">
        <v>10009039774</v>
      </c>
      <c r="K756" s="10">
        <f>(C756-VLOOKUP(H756,Riders!$A$2:$E$8001,4,FALSE))/365</f>
        <v>27.778082191780822</v>
      </c>
    </row>
    <row r="757" spans="1:11">
      <c r="A757" t="s">
        <v>63</v>
      </c>
      <c r="B757">
        <v>2022</v>
      </c>
      <c r="C757" s="9">
        <v>44674</v>
      </c>
      <c r="D757" t="s">
        <v>138</v>
      </c>
      <c r="E757" t="s">
        <v>115</v>
      </c>
      <c r="F757">
        <v>2</v>
      </c>
      <c r="G757">
        <v>5</v>
      </c>
      <c r="H757" t="s">
        <v>155</v>
      </c>
      <c r="I757" t="s">
        <v>140</v>
      </c>
      <c r="J757">
        <v>10006063086</v>
      </c>
      <c r="K757" s="10">
        <f>(C757-VLOOKUP(H757,Riders!$A$2:$E$8001,4,FALSE))/365</f>
        <v>32.136986301369866</v>
      </c>
    </row>
    <row r="758" spans="1:11">
      <c r="A758" t="s">
        <v>63</v>
      </c>
      <c r="B758">
        <v>2022</v>
      </c>
      <c r="C758" s="9">
        <v>44674</v>
      </c>
      <c r="D758" t="s">
        <v>138</v>
      </c>
      <c r="E758" t="s">
        <v>115</v>
      </c>
      <c r="F758">
        <v>3</v>
      </c>
      <c r="G758">
        <v>1</v>
      </c>
      <c r="H758" t="s">
        <v>25</v>
      </c>
      <c r="I758" t="s">
        <v>26</v>
      </c>
      <c r="J758">
        <v>10010713329</v>
      </c>
      <c r="K758" s="10">
        <f>(C758-VLOOKUP(H758,Riders!$A$2:$E$8001,4,FALSE))/365</f>
        <v>24.583561643835615</v>
      </c>
    </row>
    <row r="759" spans="1:11">
      <c r="A759" t="s">
        <v>63</v>
      </c>
      <c r="B759">
        <v>2022</v>
      </c>
      <c r="C759" s="9">
        <v>44674</v>
      </c>
      <c r="D759" t="s">
        <v>138</v>
      </c>
      <c r="E759" t="s">
        <v>115</v>
      </c>
      <c r="F759">
        <v>3</v>
      </c>
      <c r="G759">
        <v>2</v>
      </c>
      <c r="H759" t="s">
        <v>43</v>
      </c>
      <c r="I759" t="s">
        <v>44</v>
      </c>
      <c r="J759">
        <v>10009176281</v>
      </c>
      <c r="K759" s="10">
        <f>(C759-VLOOKUP(H759,Riders!$A$2:$E$8001,4,FALSE))/365</f>
        <v>26.183561643835617</v>
      </c>
    </row>
    <row r="760" spans="1:11">
      <c r="A760" t="s">
        <v>63</v>
      </c>
      <c r="B760">
        <v>2022</v>
      </c>
      <c r="C760" s="9">
        <v>44674</v>
      </c>
      <c r="D760" t="s">
        <v>138</v>
      </c>
      <c r="E760" t="s">
        <v>115</v>
      </c>
      <c r="F760">
        <v>3</v>
      </c>
      <c r="G760">
        <v>3</v>
      </c>
      <c r="H760" t="s">
        <v>101</v>
      </c>
      <c r="I760" t="s">
        <v>102</v>
      </c>
      <c r="J760">
        <v>10009010876</v>
      </c>
      <c r="K760" s="10">
        <f>(C760-VLOOKUP(H760,Riders!$A$2:$E$8001,4,FALSE))/365</f>
        <v>28.243835616438357</v>
      </c>
    </row>
    <row r="761" spans="1:11">
      <c r="A761" t="s">
        <v>63</v>
      </c>
      <c r="B761">
        <v>2022</v>
      </c>
      <c r="C761" s="9">
        <v>44674</v>
      </c>
      <c r="D761" t="s">
        <v>138</v>
      </c>
      <c r="E761" t="s">
        <v>115</v>
      </c>
      <c r="F761">
        <v>3</v>
      </c>
      <c r="G761">
        <v>4</v>
      </c>
      <c r="H761" t="s">
        <v>60</v>
      </c>
      <c r="I761" t="s">
        <v>61</v>
      </c>
      <c r="J761">
        <v>10007351671</v>
      </c>
      <c r="K761" s="10">
        <f>(C761-VLOOKUP(H761,Riders!$A$2:$E$8001,4,FALSE))/365</f>
        <v>32.424657534246577</v>
      </c>
    </row>
    <row r="762" spans="1:11">
      <c r="A762" t="s">
        <v>63</v>
      </c>
      <c r="B762">
        <v>2022</v>
      </c>
      <c r="C762" s="9">
        <v>44674</v>
      </c>
      <c r="D762" t="s">
        <v>138</v>
      </c>
      <c r="E762" t="s">
        <v>115</v>
      </c>
      <c r="F762">
        <v>3</v>
      </c>
      <c r="G762">
        <v>5</v>
      </c>
      <c r="H762" t="s">
        <v>175</v>
      </c>
      <c r="I762" t="s">
        <v>176</v>
      </c>
      <c r="J762">
        <v>10010664829</v>
      </c>
      <c r="K762" s="10">
        <f>(C762-VLOOKUP(H762,Riders!$A$2:$E$8001,4,FALSE))/365</f>
        <v>24.06027397260274</v>
      </c>
    </row>
    <row r="763" spans="1:11">
      <c r="A763" t="s">
        <v>63</v>
      </c>
      <c r="B763">
        <v>2022</v>
      </c>
      <c r="C763" s="9">
        <v>44674</v>
      </c>
      <c r="D763" t="s">
        <v>138</v>
      </c>
      <c r="E763" t="s">
        <v>115</v>
      </c>
      <c r="F763">
        <v>4</v>
      </c>
      <c r="G763">
        <v>1</v>
      </c>
      <c r="H763" t="s">
        <v>65</v>
      </c>
      <c r="I763" t="s">
        <v>30</v>
      </c>
      <c r="J763">
        <v>10007827880</v>
      </c>
      <c r="K763" s="10">
        <f>(C763-VLOOKUP(H763,Riders!$A$2:$E$8001,4,FALSE))/365</f>
        <v>28.490410958904111</v>
      </c>
    </row>
    <row r="764" spans="1:11">
      <c r="A764" t="s">
        <v>63</v>
      </c>
      <c r="B764">
        <v>2022</v>
      </c>
      <c r="C764" s="9">
        <v>44674</v>
      </c>
      <c r="D764" t="s">
        <v>138</v>
      </c>
      <c r="E764" t="s">
        <v>115</v>
      </c>
      <c r="F764">
        <v>4</v>
      </c>
      <c r="G764">
        <v>2</v>
      </c>
      <c r="H764" t="s">
        <v>66</v>
      </c>
      <c r="I764" t="s">
        <v>28</v>
      </c>
      <c r="J764">
        <v>10006379247</v>
      </c>
      <c r="K764" s="10">
        <f>(C764-VLOOKUP(H764,Riders!$A$2:$E$8001,4,FALSE))/365</f>
        <v>32.079452054794523</v>
      </c>
    </row>
    <row r="765" spans="1:11">
      <c r="A765" t="s">
        <v>63</v>
      </c>
      <c r="B765">
        <v>2022</v>
      </c>
      <c r="C765" s="9">
        <v>44674</v>
      </c>
      <c r="D765" t="s">
        <v>138</v>
      </c>
      <c r="E765" t="s">
        <v>115</v>
      </c>
      <c r="F765">
        <v>4</v>
      </c>
      <c r="G765">
        <v>3</v>
      </c>
      <c r="H765" t="s">
        <v>109</v>
      </c>
      <c r="I765" t="s">
        <v>59</v>
      </c>
      <c r="J765">
        <v>10050873046</v>
      </c>
      <c r="K765" s="10">
        <f>(C765-VLOOKUP(H765,Riders!$A$2:$E$8001,4,FALSE))/365</f>
        <v>21.134246575342466</v>
      </c>
    </row>
    <row r="766" spans="1:11">
      <c r="A766" t="s">
        <v>63</v>
      </c>
      <c r="B766">
        <v>2022</v>
      </c>
      <c r="C766" s="9">
        <v>44674</v>
      </c>
      <c r="D766" t="s">
        <v>138</v>
      </c>
      <c r="E766" t="s">
        <v>115</v>
      </c>
      <c r="F766">
        <v>4</v>
      </c>
      <c r="G766">
        <v>4</v>
      </c>
      <c r="H766" t="s">
        <v>23</v>
      </c>
      <c r="I766" t="s">
        <v>24</v>
      </c>
      <c r="J766">
        <v>10028995102</v>
      </c>
      <c r="K766" s="10">
        <f>(C766-VLOOKUP(H766,Riders!$A$2:$E$8001,4,FALSE))/365</f>
        <v>20.517808219178082</v>
      </c>
    </row>
    <row r="767" spans="1:11">
      <c r="A767" t="s">
        <v>63</v>
      </c>
      <c r="B767">
        <v>2022</v>
      </c>
      <c r="C767" s="9">
        <v>44674</v>
      </c>
      <c r="D767" t="s">
        <v>138</v>
      </c>
      <c r="E767" t="s">
        <v>115</v>
      </c>
      <c r="F767">
        <v>4</v>
      </c>
      <c r="G767">
        <v>5</v>
      </c>
      <c r="H767" t="s">
        <v>174</v>
      </c>
      <c r="I767" t="s">
        <v>32</v>
      </c>
      <c r="J767">
        <v>10015718327</v>
      </c>
      <c r="K767" s="10">
        <f>(C767-VLOOKUP(H767,Riders!$A$2:$E$8001,4,FALSE))/365</f>
        <v>23.306849315068494</v>
      </c>
    </row>
    <row r="768" spans="1:11">
      <c r="A768" t="s">
        <v>63</v>
      </c>
      <c r="B768">
        <v>2022</v>
      </c>
      <c r="C768" s="9">
        <v>44674</v>
      </c>
      <c r="D768" t="s">
        <v>138</v>
      </c>
      <c r="E768" t="s">
        <v>115</v>
      </c>
      <c r="F768">
        <v>5</v>
      </c>
      <c r="G768">
        <v>1</v>
      </c>
      <c r="H768" t="s">
        <v>52</v>
      </c>
      <c r="I768" t="s">
        <v>40</v>
      </c>
      <c r="J768">
        <v>10004612534</v>
      </c>
      <c r="K768" s="10">
        <f>(C768-VLOOKUP(H768,Riders!$A$2:$E$8001,4,FALSE))/365</f>
        <v>34.909589041095892</v>
      </c>
    </row>
    <row r="769" spans="1:11">
      <c r="A769" t="s">
        <v>63</v>
      </c>
      <c r="B769">
        <v>2022</v>
      </c>
      <c r="C769" s="9">
        <v>44674</v>
      </c>
      <c r="D769" t="s">
        <v>138</v>
      </c>
      <c r="E769" t="s">
        <v>115</v>
      </c>
      <c r="F769">
        <v>5</v>
      </c>
      <c r="G769">
        <v>2</v>
      </c>
      <c r="H769" t="s">
        <v>34</v>
      </c>
      <c r="I769" t="s">
        <v>35</v>
      </c>
      <c r="J769">
        <v>10011152354</v>
      </c>
      <c r="K769" s="10">
        <f>(C769-VLOOKUP(H769,Riders!$A$2:$E$8001,4,FALSE))/365</f>
        <v>23.920547945205481</v>
      </c>
    </row>
    <row r="770" spans="1:11">
      <c r="A770" t="s">
        <v>63</v>
      </c>
      <c r="B770">
        <v>2022</v>
      </c>
      <c r="C770" s="9">
        <v>44674</v>
      </c>
      <c r="D770" t="s">
        <v>138</v>
      </c>
      <c r="E770" t="s">
        <v>115</v>
      </c>
      <c r="F770">
        <v>5</v>
      </c>
      <c r="G770">
        <v>3</v>
      </c>
      <c r="H770" t="s">
        <v>58</v>
      </c>
      <c r="I770" t="s">
        <v>59</v>
      </c>
      <c r="J770">
        <v>10095274996</v>
      </c>
      <c r="K770" s="10">
        <f>(C770-VLOOKUP(H770,Riders!$A$2:$E$8001,4,FALSE))/365</f>
        <v>18.602739726027398</v>
      </c>
    </row>
    <row r="771" spans="1:11">
      <c r="A771" t="s">
        <v>63</v>
      </c>
      <c r="B771">
        <v>2022</v>
      </c>
      <c r="C771" s="9">
        <v>44674</v>
      </c>
      <c r="D771" t="s">
        <v>138</v>
      </c>
      <c r="E771" t="s">
        <v>115</v>
      </c>
      <c r="F771">
        <v>5</v>
      </c>
      <c r="G771">
        <v>4</v>
      </c>
      <c r="H771" t="s">
        <v>45</v>
      </c>
      <c r="I771" t="s">
        <v>32</v>
      </c>
      <c r="J771">
        <v>10064209839</v>
      </c>
      <c r="K771" s="10">
        <f>(C771-VLOOKUP(H771,Riders!$A$2:$E$8001,4,FALSE))/365</f>
        <v>25.4</v>
      </c>
    </row>
    <row r="772" spans="1:11">
      <c r="A772" t="s">
        <v>63</v>
      </c>
      <c r="B772">
        <v>2022</v>
      </c>
      <c r="C772" s="9">
        <v>44674</v>
      </c>
      <c r="D772" t="s">
        <v>138</v>
      </c>
      <c r="E772" t="s">
        <v>115</v>
      </c>
      <c r="F772">
        <v>5</v>
      </c>
      <c r="G772">
        <v>5</v>
      </c>
      <c r="H772" t="s">
        <v>79</v>
      </c>
      <c r="I772" t="s">
        <v>80</v>
      </c>
      <c r="J772">
        <v>10074984418</v>
      </c>
      <c r="K772" s="10">
        <f>(C772-VLOOKUP(H772,Riders!$A$2:$E$8001,4,FALSE))/365</f>
        <v>20.468493150684932</v>
      </c>
    </row>
    <row r="773" spans="1:11">
      <c r="A773" t="s">
        <v>63</v>
      </c>
      <c r="B773">
        <v>2022</v>
      </c>
      <c r="C773" s="9">
        <v>44674</v>
      </c>
      <c r="D773" t="s">
        <v>138</v>
      </c>
      <c r="E773" t="s">
        <v>115</v>
      </c>
      <c r="F773">
        <v>6</v>
      </c>
      <c r="G773">
        <v>1</v>
      </c>
      <c r="H773" t="s">
        <v>106</v>
      </c>
      <c r="I773" t="s">
        <v>107</v>
      </c>
      <c r="J773">
        <v>10117936018</v>
      </c>
      <c r="K773" s="10">
        <f>(C773-VLOOKUP(H773,Riders!$A$2:$E$8001,4,FALSE))/365</f>
        <v>28.528767123287672</v>
      </c>
    </row>
    <row r="774" spans="1:11">
      <c r="A774" t="s">
        <v>63</v>
      </c>
      <c r="B774">
        <v>2022</v>
      </c>
      <c r="C774" s="9">
        <v>44674</v>
      </c>
      <c r="D774" t="s">
        <v>138</v>
      </c>
      <c r="E774" t="s">
        <v>115</v>
      </c>
      <c r="F774">
        <v>6</v>
      </c>
      <c r="G774">
        <v>2</v>
      </c>
      <c r="H774" t="s">
        <v>130</v>
      </c>
      <c r="I774" t="s">
        <v>73</v>
      </c>
      <c r="J774">
        <v>10015483305</v>
      </c>
      <c r="K774" s="10">
        <f>(C774-VLOOKUP(H774,Riders!$A$2:$E$8001,4,FALSE))/365</f>
        <v>22.794520547945204</v>
      </c>
    </row>
    <row r="775" spans="1:11">
      <c r="A775" t="s">
        <v>63</v>
      </c>
      <c r="B775">
        <v>2022</v>
      </c>
      <c r="C775" s="9">
        <v>44674</v>
      </c>
      <c r="D775" t="s">
        <v>138</v>
      </c>
      <c r="E775" t="s">
        <v>115</v>
      </c>
      <c r="F775">
        <v>6</v>
      </c>
      <c r="G775">
        <v>3</v>
      </c>
      <c r="H775" t="s">
        <v>179</v>
      </c>
      <c r="I775" t="s">
        <v>40</v>
      </c>
      <c r="J775">
        <v>10009903983</v>
      </c>
      <c r="K775" s="10">
        <f>(C775-VLOOKUP(H775,Riders!$A$2:$E$8001,4,FALSE))/365</f>
        <v>23.726027397260275</v>
      </c>
    </row>
    <row r="776" spans="1:11">
      <c r="A776" t="s">
        <v>63</v>
      </c>
      <c r="B776">
        <v>2022</v>
      </c>
      <c r="C776" s="9">
        <v>44674</v>
      </c>
      <c r="D776" t="s">
        <v>138</v>
      </c>
      <c r="E776" t="s">
        <v>115</v>
      </c>
      <c r="F776">
        <v>6</v>
      </c>
      <c r="G776">
        <v>4</v>
      </c>
      <c r="H776" t="s">
        <v>178</v>
      </c>
      <c r="I776" t="s">
        <v>166</v>
      </c>
      <c r="J776">
        <v>10090680735</v>
      </c>
      <c r="K776" s="10">
        <f>(C776-VLOOKUP(H776,Riders!$A$2:$E$8001,4,FALSE))/365</f>
        <v>29.597260273972601</v>
      </c>
    </row>
    <row r="777" spans="1:11">
      <c r="A777" t="s">
        <v>63</v>
      </c>
      <c r="B777">
        <v>2022</v>
      </c>
      <c r="C777" s="9">
        <v>44674</v>
      </c>
      <c r="D777" t="s">
        <v>138</v>
      </c>
      <c r="E777" t="s">
        <v>115</v>
      </c>
      <c r="F777">
        <v>6</v>
      </c>
      <c r="G777">
        <v>5</v>
      </c>
      <c r="H777" t="s">
        <v>177</v>
      </c>
      <c r="I777" t="s">
        <v>140</v>
      </c>
      <c r="J777">
        <v>10081023272</v>
      </c>
      <c r="K777" s="10">
        <f>(C777-VLOOKUP(H777,Riders!$A$2:$E$8001,4,FALSE))/365</f>
        <v>20.512328767123286</v>
      </c>
    </row>
    <row r="778" spans="1:11">
      <c r="A778" t="s">
        <v>63</v>
      </c>
      <c r="B778">
        <v>2022</v>
      </c>
      <c r="C778" s="9">
        <v>44674</v>
      </c>
      <c r="D778" t="s">
        <v>138</v>
      </c>
      <c r="E778" t="s">
        <v>117</v>
      </c>
      <c r="F778">
        <v>1</v>
      </c>
      <c r="G778">
        <v>1</v>
      </c>
      <c r="H778" t="s">
        <v>99</v>
      </c>
      <c r="I778" t="s">
        <v>100</v>
      </c>
      <c r="J778">
        <v>10015145724</v>
      </c>
      <c r="K778" s="10">
        <f>(C778-VLOOKUP(H778,Riders!$A$2:$E$8001,4,FALSE))/365</f>
        <v>23.032876712328768</v>
      </c>
    </row>
    <row r="779" spans="1:11">
      <c r="A779" t="s">
        <v>63</v>
      </c>
      <c r="B779">
        <v>2022</v>
      </c>
      <c r="C779" s="9">
        <v>44674</v>
      </c>
      <c r="D779" t="s">
        <v>138</v>
      </c>
      <c r="E779" t="s">
        <v>117</v>
      </c>
      <c r="F779">
        <v>1</v>
      </c>
      <c r="G779">
        <v>2</v>
      </c>
      <c r="H779" t="s">
        <v>90</v>
      </c>
      <c r="I779" t="s">
        <v>22</v>
      </c>
      <c r="J779">
        <v>10009535686</v>
      </c>
      <c r="K779" s="10">
        <f>(C779-VLOOKUP(H779,Riders!$A$2:$E$8001,4,FALSE))/365</f>
        <v>25.126027397260273</v>
      </c>
    </row>
    <row r="780" spans="1:11">
      <c r="A780" t="s">
        <v>63</v>
      </c>
      <c r="B780">
        <v>2022</v>
      </c>
      <c r="C780" s="9">
        <v>44674</v>
      </c>
      <c r="D780" t="s">
        <v>138</v>
      </c>
      <c r="E780" t="s">
        <v>117</v>
      </c>
      <c r="F780">
        <v>1</v>
      </c>
      <c r="G780">
        <v>3</v>
      </c>
      <c r="H780" t="s">
        <v>91</v>
      </c>
      <c r="I780" t="s">
        <v>50</v>
      </c>
      <c r="J780">
        <v>10009150215</v>
      </c>
      <c r="K780" s="10">
        <f>(C780-VLOOKUP(H780,Riders!$A$2:$E$8001,4,FALSE))/365</f>
        <v>26.424657534246574</v>
      </c>
    </row>
    <row r="781" spans="1:11">
      <c r="A781" t="s">
        <v>63</v>
      </c>
      <c r="B781">
        <v>2022</v>
      </c>
      <c r="C781" s="9">
        <v>44674</v>
      </c>
      <c r="D781" t="s">
        <v>138</v>
      </c>
      <c r="E781" t="s">
        <v>117</v>
      </c>
      <c r="F781">
        <v>1</v>
      </c>
      <c r="G781">
        <v>4</v>
      </c>
      <c r="H781" t="s">
        <v>94</v>
      </c>
      <c r="I781" t="s">
        <v>26</v>
      </c>
      <c r="J781">
        <v>10015683567</v>
      </c>
      <c r="K781" s="10">
        <f>(C781-VLOOKUP(H781,Riders!$A$2:$E$8001,4,FALSE))/365</f>
        <v>23.268493150684932</v>
      </c>
    </row>
    <row r="782" spans="1:11">
      <c r="A782" t="s">
        <v>63</v>
      </c>
      <c r="B782">
        <v>2022</v>
      </c>
      <c r="C782" s="9">
        <v>44674</v>
      </c>
      <c r="D782" t="s">
        <v>138</v>
      </c>
      <c r="E782" t="s">
        <v>117</v>
      </c>
      <c r="F782">
        <v>1</v>
      </c>
      <c r="G782">
        <v>5</v>
      </c>
      <c r="H782" t="s">
        <v>106</v>
      </c>
      <c r="I782" t="s">
        <v>107</v>
      </c>
      <c r="J782">
        <v>10117936018</v>
      </c>
      <c r="K782" s="10">
        <f>(C782-VLOOKUP(H782,Riders!$A$2:$E$8001,4,FALSE))/365</f>
        <v>28.528767123287672</v>
      </c>
    </row>
    <row r="783" spans="1:11">
      <c r="A783" t="s">
        <v>63</v>
      </c>
      <c r="B783">
        <v>2022</v>
      </c>
      <c r="C783" s="9">
        <v>44674</v>
      </c>
      <c r="D783" t="s">
        <v>138</v>
      </c>
      <c r="E783" t="s">
        <v>117</v>
      </c>
      <c r="F783">
        <v>1</v>
      </c>
      <c r="G783">
        <v>6</v>
      </c>
      <c r="H783" t="s">
        <v>65</v>
      </c>
      <c r="I783" t="s">
        <v>30</v>
      </c>
      <c r="J783">
        <v>10007827880</v>
      </c>
      <c r="K783" s="10">
        <f>(C783-VLOOKUP(H783,Riders!$A$2:$E$8001,4,FALSE))/365</f>
        <v>28.490410958904111</v>
      </c>
    </row>
    <row r="784" spans="1:11">
      <c r="A784" t="s">
        <v>63</v>
      </c>
      <c r="B784">
        <v>2022</v>
      </c>
      <c r="C784" s="9">
        <v>44674</v>
      </c>
      <c r="D784" t="s">
        <v>138</v>
      </c>
      <c r="E784" t="s">
        <v>117</v>
      </c>
      <c r="F784">
        <v>2</v>
      </c>
      <c r="G784">
        <v>1</v>
      </c>
      <c r="H784" t="s">
        <v>98</v>
      </c>
      <c r="I784" t="s">
        <v>42</v>
      </c>
      <c r="J784">
        <v>10010830840</v>
      </c>
      <c r="K784" s="10">
        <f>(C784-VLOOKUP(H784,Riders!$A$2:$E$8001,4,FALSE))/365</f>
        <v>23.5013698630137</v>
      </c>
    </row>
    <row r="785" spans="1:11">
      <c r="A785" t="s">
        <v>63</v>
      </c>
      <c r="B785">
        <v>2022</v>
      </c>
      <c r="C785" s="9">
        <v>44674</v>
      </c>
      <c r="D785" t="s">
        <v>138</v>
      </c>
      <c r="E785" t="s">
        <v>117</v>
      </c>
      <c r="F785">
        <v>2</v>
      </c>
      <c r="G785">
        <v>2</v>
      </c>
      <c r="H785" t="s">
        <v>25</v>
      </c>
      <c r="I785" t="s">
        <v>26</v>
      </c>
      <c r="J785">
        <v>10010713329</v>
      </c>
      <c r="K785" s="10">
        <f>(C785-VLOOKUP(H785,Riders!$A$2:$E$8001,4,FALSE))/365</f>
        <v>24.583561643835615</v>
      </c>
    </row>
    <row r="786" spans="1:11">
      <c r="A786" t="s">
        <v>63</v>
      </c>
      <c r="B786">
        <v>2022</v>
      </c>
      <c r="C786" s="9">
        <v>44674</v>
      </c>
      <c r="D786" t="s">
        <v>138</v>
      </c>
      <c r="E786" t="s">
        <v>117</v>
      </c>
      <c r="F786">
        <v>2</v>
      </c>
      <c r="G786">
        <v>3</v>
      </c>
      <c r="H786" t="s">
        <v>112</v>
      </c>
      <c r="I786" t="s">
        <v>100</v>
      </c>
      <c r="J786">
        <v>10055349695</v>
      </c>
      <c r="K786" s="10">
        <f>(C786-VLOOKUP(H786,Riders!$A$2:$E$8001,4,FALSE))/365</f>
        <v>22.2</v>
      </c>
    </row>
    <row r="787" spans="1:11">
      <c r="A787" t="s">
        <v>63</v>
      </c>
      <c r="B787">
        <v>2022</v>
      </c>
      <c r="C787" s="9">
        <v>44674</v>
      </c>
      <c r="D787" t="s">
        <v>138</v>
      </c>
      <c r="E787" t="s">
        <v>117</v>
      </c>
      <c r="F787">
        <v>2</v>
      </c>
      <c r="G787">
        <v>4</v>
      </c>
      <c r="H787" t="s">
        <v>38</v>
      </c>
      <c r="I787" t="s">
        <v>28</v>
      </c>
      <c r="J787">
        <v>10009178002</v>
      </c>
      <c r="K787" s="10">
        <f>(C787-VLOOKUP(H787,Riders!$A$2:$E$8001,4,FALSE))/365</f>
        <v>26.271232876712329</v>
      </c>
    </row>
    <row r="788" spans="1:11">
      <c r="A788" t="s">
        <v>63</v>
      </c>
      <c r="B788">
        <v>2022</v>
      </c>
      <c r="C788" s="9">
        <v>44674</v>
      </c>
      <c r="D788" t="s">
        <v>138</v>
      </c>
      <c r="E788" t="s">
        <v>117</v>
      </c>
      <c r="F788">
        <v>2</v>
      </c>
      <c r="G788">
        <v>5</v>
      </c>
      <c r="H788" t="s">
        <v>52</v>
      </c>
      <c r="I788" t="s">
        <v>40</v>
      </c>
      <c r="J788">
        <v>10004612534</v>
      </c>
      <c r="K788" s="10">
        <f>(C788-VLOOKUP(H788,Riders!$A$2:$E$8001,4,FALSE))/365</f>
        <v>34.909589041095892</v>
      </c>
    </row>
    <row r="789" spans="1:11">
      <c r="A789" t="s">
        <v>63</v>
      </c>
      <c r="B789">
        <v>2022</v>
      </c>
      <c r="C789" s="9">
        <v>44674</v>
      </c>
      <c r="D789" t="s">
        <v>138</v>
      </c>
      <c r="E789" t="s">
        <v>117</v>
      </c>
      <c r="F789">
        <v>2</v>
      </c>
      <c r="G789">
        <v>6</v>
      </c>
      <c r="H789" t="s">
        <v>49</v>
      </c>
      <c r="I789" t="s">
        <v>50</v>
      </c>
      <c r="J789">
        <v>10010645732</v>
      </c>
      <c r="K789" s="10">
        <f>(C789-VLOOKUP(H789,Riders!$A$2:$E$8001,4,FALSE))/365</f>
        <v>24.402739726027399</v>
      </c>
    </row>
    <row r="790" spans="1:11">
      <c r="A790" t="s">
        <v>63</v>
      </c>
      <c r="B790">
        <v>2022</v>
      </c>
      <c r="C790" s="9">
        <v>44674</v>
      </c>
      <c r="D790" t="s">
        <v>138</v>
      </c>
      <c r="E790" t="s">
        <v>119</v>
      </c>
      <c r="F790">
        <v>1</v>
      </c>
      <c r="G790">
        <v>1</v>
      </c>
      <c r="H790" t="s">
        <v>90</v>
      </c>
      <c r="I790" t="s">
        <v>22</v>
      </c>
      <c r="J790">
        <v>10009535686</v>
      </c>
      <c r="K790" s="10">
        <f>(C790-VLOOKUP(H790,Riders!$A$2:$E$8001,4,FALSE))/365</f>
        <v>25.126027397260273</v>
      </c>
    </row>
    <row r="791" spans="1:11">
      <c r="A791" t="s">
        <v>63</v>
      </c>
      <c r="B791">
        <v>2022</v>
      </c>
      <c r="C791" s="9">
        <v>44674</v>
      </c>
      <c r="D791" t="s">
        <v>138</v>
      </c>
      <c r="E791" t="s">
        <v>119</v>
      </c>
      <c r="F791">
        <v>1</v>
      </c>
      <c r="G791">
        <v>2</v>
      </c>
      <c r="H791" t="s">
        <v>98</v>
      </c>
      <c r="I791" t="s">
        <v>42</v>
      </c>
      <c r="J791">
        <v>10010830840</v>
      </c>
      <c r="K791" s="10">
        <f>(C791-VLOOKUP(H791,Riders!$A$2:$E$8001,4,FALSE))/365</f>
        <v>23.5013698630137</v>
      </c>
    </row>
    <row r="792" spans="1:11">
      <c r="A792" t="s">
        <v>63</v>
      </c>
      <c r="B792">
        <v>2022</v>
      </c>
      <c r="C792" s="9">
        <v>44674</v>
      </c>
      <c r="D792" t="s">
        <v>138</v>
      </c>
      <c r="E792" t="s">
        <v>119</v>
      </c>
      <c r="F792">
        <v>1</v>
      </c>
      <c r="G792">
        <v>3</v>
      </c>
      <c r="H792" t="s">
        <v>99</v>
      </c>
      <c r="I792" t="s">
        <v>100</v>
      </c>
      <c r="J792">
        <v>10015145724</v>
      </c>
      <c r="K792" s="10">
        <f>(C792-VLOOKUP(H792,Riders!$A$2:$E$8001,4,FALSE))/365</f>
        <v>23.032876712328768</v>
      </c>
    </row>
    <row r="793" spans="1:11">
      <c r="A793" t="s">
        <v>63</v>
      </c>
      <c r="B793">
        <v>2022</v>
      </c>
      <c r="C793" s="9">
        <v>44674</v>
      </c>
      <c r="D793" t="s">
        <v>138</v>
      </c>
      <c r="E793" t="s">
        <v>119</v>
      </c>
      <c r="F793">
        <v>1</v>
      </c>
      <c r="G793">
        <v>4</v>
      </c>
      <c r="H793" t="s">
        <v>112</v>
      </c>
      <c r="I793" t="s">
        <v>100</v>
      </c>
      <c r="J793">
        <v>10055349695</v>
      </c>
      <c r="K793" s="10">
        <f>(C793-VLOOKUP(H793,Riders!$A$2:$E$8001,4,FALSE))/365</f>
        <v>22.2</v>
      </c>
    </row>
    <row r="794" spans="1:11">
      <c r="A794" t="s">
        <v>63</v>
      </c>
      <c r="B794">
        <v>2022</v>
      </c>
      <c r="C794" s="9">
        <v>44674</v>
      </c>
      <c r="D794" t="s">
        <v>138</v>
      </c>
      <c r="E794" t="s">
        <v>119</v>
      </c>
      <c r="F794">
        <v>1</v>
      </c>
      <c r="G794">
        <v>5</v>
      </c>
      <c r="H794" t="s">
        <v>91</v>
      </c>
      <c r="I794" t="s">
        <v>50</v>
      </c>
      <c r="J794">
        <v>10009150215</v>
      </c>
      <c r="K794" s="10">
        <f>(C794-VLOOKUP(H794,Riders!$A$2:$E$8001,4,FALSE))/365</f>
        <v>26.424657534246574</v>
      </c>
    </row>
    <row r="795" spans="1:11">
      <c r="A795" t="s">
        <v>63</v>
      </c>
      <c r="B795">
        <v>2022</v>
      </c>
      <c r="C795" s="9">
        <v>44674</v>
      </c>
      <c r="D795" t="s">
        <v>138</v>
      </c>
      <c r="E795" t="s">
        <v>119</v>
      </c>
      <c r="F795">
        <v>1</v>
      </c>
      <c r="G795">
        <v>6</v>
      </c>
      <c r="H795" t="s">
        <v>25</v>
      </c>
      <c r="I795" t="s">
        <v>26</v>
      </c>
      <c r="J795">
        <v>10010713329</v>
      </c>
      <c r="K795" s="10">
        <f>(C795-VLOOKUP(H795,Riders!$A$2:$E$8001,4,FALSE))/365</f>
        <v>24.583561643835615</v>
      </c>
    </row>
    <row r="796" spans="1:11">
      <c r="A796" t="s">
        <v>63</v>
      </c>
      <c r="B796">
        <v>2022</v>
      </c>
      <c r="C796" s="9">
        <v>44674</v>
      </c>
      <c r="D796" t="s">
        <v>138</v>
      </c>
      <c r="E796" t="s">
        <v>119</v>
      </c>
      <c r="F796">
        <v>2</v>
      </c>
      <c r="G796">
        <v>1</v>
      </c>
      <c r="H796" t="s">
        <v>38</v>
      </c>
      <c r="I796" t="s">
        <v>28</v>
      </c>
      <c r="J796">
        <v>10009178002</v>
      </c>
      <c r="K796" s="10">
        <f>(C796-VLOOKUP(H796,Riders!$A$2:$E$8001,4,FALSE))/365</f>
        <v>26.271232876712329</v>
      </c>
    </row>
    <row r="797" spans="1:11">
      <c r="A797" t="s">
        <v>63</v>
      </c>
      <c r="B797">
        <v>2022</v>
      </c>
      <c r="C797" s="9">
        <v>44674</v>
      </c>
      <c r="D797" t="s">
        <v>138</v>
      </c>
      <c r="E797" t="s">
        <v>119</v>
      </c>
      <c r="F797">
        <v>2</v>
      </c>
      <c r="G797">
        <v>2</v>
      </c>
      <c r="H797" t="s">
        <v>94</v>
      </c>
      <c r="I797" t="s">
        <v>26</v>
      </c>
      <c r="J797">
        <v>10015683567</v>
      </c>
      <c r="K797" s="10">
        <f>(C797-VLOOKUP(H797,Riders!$A$2:$E$8001,4,FALSE))/365</f>
        <v>23.268493150684932</v>
      </c>
    </row>
    <row r="798" spans="1:11">
      <c r="A798" t="s">
        <v>63</v>
      </c>
      <c r="B798">
        <v>2022</v>
      </c>
      <c r="C798" s="9">
        <v>44674</v>
      </c>
      <c r="D798" t="s">
        <v>138</v>
      </c>
      <c r="E798" t="s">
        <v>119</v>
      </c>
      <c r="F798">
        <v>2</v>
      </c>
      <c r="G798">
        <v>3</v>
      </c>
      <c r="H798" t="s">
        <v>106</v>
      </c>
      <c r="I798" t="s">
        <v>107</v>
      </c>
      <c r="J798">
        <v>10117936018</v>
      </c>
      <c r="K798" s="10">
        <f>(C798-VLOOKUP(H798,Riders!$A$2:$E$8001,4,FALSE))/365</f>
        <v>28.528767123287672</v>
      </c>
    </row>
    <row r="799" spans="1:11">
      <c r="A799" t="s">
        <v>63</v>
      </c>
      <c r="B799">
        <v>2022</v>
      </c>
      <c r="C799" s="9">
        <v>44674</v>
      </c>
      <c r="D799" t="s">
        <v>138</v>
      </c>
      <c r="E799" t="s">
        <v>119</v>
      </c>
      <c r="F799">
        <v>2</v>
      </c>
      <c r="G799">
        <v>4</v>
      </c>
      <c r="H799" t="s">
        <v>52</v>
      </c>
      <c r="I799" t="s">
        <v>40</v>
      </c>
      <c r="J799">
        <v>10004612534</v>
      </c>
      <c r="K799" s="10">
        <f>(C799-VLOOKUP(H799,Riders!$A$2:$E$8001,4,FALSE))/365</f>
        <v>34.909589041095892</v>
      </c>
    </row>
    <row r="800" spans="1:11">
      <c r="A800" t="s">
        <v>63</v>
      </c>
      <c r="B800">
        <v>2022</v>
      </c>
      <c r="C800" s="9">
        <v>44674</v>
      </c>
      <c r="D800" t="s">
        <v>138</v>
      </c>
      <c r="E800" t="s">
        <v>119</v>
      </c>
      <c r="F800">
        <v>2</v>
      </c>
      <c r="G800">
        <v>5</v>
      </c>
      <c r="H800" t="s">
        <v>49</v>
      </c>
      <c r="I800" t="s">
        <v>50</v>
      </c>
      <c r="J800">
        <v>10010645732</v>
      </c>
      <c r="K800" s="10">
        <f>(C800-VLOOKUP(H800,Riders!$A$2:$E$8001,4,FALSE))/365</f>
        <v>24.402739726027399</v>
      </c>
    </row>
    <row r="801" spans="1:11">
      <c r="A801" t="s">
        <v>63</v>
      </c>
      <c r="B801">
        <v>2022</v>
      </c>
      <c r="C801" s="9">
        <v>44674</v>
      </c>
      <c r="D801" t="s">
        <v>138</v>
      </c>
      <c r="E801" t="s">
        <v>119</v>
      </c>
      <c r="F801">
        <v>2</v>
      </c>
      <c r="G801">
        <v>6</v>
      </c>
      <c r="H801" t="s">
        <v>65</v>
      </c>
      <c r="I801" t="s">
        <v>30</v>
      </c>
      <c r="J801">
        <v>10007827880</v>
      </c>
      <c r="K801" s="10">
        <f>(C801-VLOOKUP(H801,Riders!$A$2:$E$8001,4,FALSE))/365</f>
        <v>28.490410958904111</v>
      </c>
    </row>
    <row r="802" spans="1:11">
      <c r="A802" t="s">
        <v>180</v>
      </c>
      <c r="B802">
        <v>2021</v>
      </c>
      <c r="C802" s="9">
        <v>44493</v>
      </c>
      <c r="D802" t="s">
        <v>19</v>
      </c>
      <c r="E802" t="s">
        <v>89</v>
      </c>
      <c r="F802">
        <v>1</v>
      </c>
      <c r="G802">
        <v>1</v>
      </c>
      <c r="H802" t="s">
        <v>90</v>
      </c>
      <c r="I802" t="s">
        <v>22</v>
      </c>
      <c r="J802">
        <v>10009535686</v>
      </c>
      <c r="K802" s="10">
        <f>(C802-VLOOKUP(H802,Riders!$A$2:$E$8001,4,FALSE))/365</f>
        <v>24.63013698630137</v>
      </c>
    </row>
    <row r="803" spans="1:11">
      <c r="A803" t="s">
        <v>180</v>
      </c>
      <c r="B803">
        <v>2021</v>
      </c>
      <c r="C803" s="9">
        <v>44493</v>
      </c>
      <c r="D803" t="s">
        <v>19</v>
      </c>
      <c r="E803" t="s">
        <v>89</v>
      </c>
      <c r="F803">
        <v>1</v>
      </c>
      <c r="G803">
        <v>2</v>
      </c>
      <c r="H803" t="s">
        <v>113</v>
      </c>
      <c r="I803" t="s">
        <v>114</v>
      </c>
      <c r="J803">
        <v>10009009159</v>
      </c>
      <c r="K803" s="10">
        <f>(C803-VLOOKUP(H803,Riders!$A$2:$E$8001,4,FALSE))/365</f>
        <v>26.704109589041096</v>
      </c>
    </row>
    <row r="804" spans="1:11">
      <c r="A804" t="s">
        <v>180</v>
      </c>
      <c r="B804">
        <v>2021</v>
      </c>
      <c r="C804" s="9">
        <v>44493</v>
      </c>
      <c r="D804" t="s">
        <v>19</v>
      </c>
      <c r="E804" t="s">
        <v>89</v>
      </c>
      <c r="F804">
        <v>1</v>
      </c>
      <c r="G804">
        <v>3</v>
      </c>
      <c r="H804" t="s">
        <v>34</v>
      </c>
      <c r="I804" t="s">
        <v>35</v>
      </c>
      <c r="J804">
        <v>10011152354</v>
      </c>
      <c r="K804" s="10">
        <f>(C804-VLOOKUP(H804,Riders!$A$2:$E$8001,4,FALSE))/365</f>
        <v>23.424657534246574</v>
      </c>
    </row>
    <row r="805" spans="1:11">
      <c r="A805" t="s">
        <v>180</v>
      </c>
      <c r="B805">
        <v>2021</v>
      </c>
      <c r="C805" s="9">
        <v>44493</v>
      </c>
      <c r="D805" t="s">
        <v>19</v>
      </c>
      <c r="E805" t="s">
        <v>89</v>
      </c>
      <c r="F805">
        <v>1</v>
      </c>
      <c r="G805">
        <v>4</v>
      </c>
      <c r="H805" t="s">
        <v>123</v>
      </c>
      <c r="I805" t="s">
        <v>111</v>
      </c>
      <c r="J805">
        <v>10017950943</v>
      </c>
      <c r="K805" s="10">
        <f>(C805-VLOOKUP(H805,Riders!$A$2:$E$8001,4,FALSE))/365</f>
        <v>24.706849315068492</v>
      </c>
    </row>
    <row r="806" spans="1:11">
      <c r="A806" t="s">
        <v>180</v>
      </c>
      <c r="B806">
        <v>2021</v>
      </c>
      <c r="C806" s="9">
        <v>44493</v>
      </c>
      <c r="D806" t="s">
        <v>19</v>
      </c>
      <c r="E806" t="s">
        <v>89</v>
      </c>
      <c r="F806">
        <v>1</v>
      </c>
      <c r="G806">
        <v>5</v>
      </c>
      <c r="H806" t="s">
        <v>91</v>
      </c>
      <c r="I806" t="s">
        <v>50</v>
      </c>
      <c r="J806">
        <v>10009150215</v>
      </c>
      <c r="K806" s="10">
        <f>(C806-VLOOKUP(H806,Riders!$A$2:$E$8001,4,FALSE))/365</f>
        <v>25.92876712328767</v>
      </c>
    </row>
    <row r="807" spans="1:11">
      <c r="A807" t="s">
        <v>180</v>
      </c>
      <c r="B807">
        <v>2021</v>
      </c>
      <c r="C807" s="9">
        <v>44493</v>
      </c>
      <c r="D807" t="s">
        <v>19</v>
      </c>
      <c r="E807" t="s">
        <v>89</v>
      </c>
      <c r="F807">
        <v>1</v>
      </c>
      <c r="G807">
        <v>6</v>
      </c>
      <c r="H807" t="s">
        <v>181</v>
      </c>
      <c r="I807" t="s">
        <v>32</v>
      </c>
      <c r="J807">
        <v>10007212639</v>
      </c>
      <c r="K807" s="10">
        <f>(C807-VLOOKUP(H807,Riders!$A$2:$E$8001,4,FALSE))/365</f>
        <v>30.328767123287673</v>
      </c>
    </row>
    <row r="808" spans="1:11">
      <c r="A808" t="s">
        <v>180</v>
      </c>
      <c r="B808">
        <v>2021</v>
      </c>
      <c r="C808" s="9">
        <v>44493</v>
      </c>
      <c r="D808" t="s">
        <v>19</v>
      </c>
      <c r="E808" t="s">
        <v>89</v>
      </c>
      <c r="F808">
        <v>1</v>
      </c>
      <c r="G808">
        <v>7</v>
      </c>
      <c r="H808" t="s">
        <v>141</v>
      </c>
      <c r="I808" t="s">
        <v>93</v>
      </c>
      <c r="J808">
        <v>10009181234</v>
      </c>
      <c r="K808" s="10">
        <f>(C808-VLOOKUP(H808,Riders!$A$2:$E$8001,4,FALSE))/365</f>
        <v>26.561643835616437</v>
      </c>
    </row>
    <row r="809" spans="1:11">
      <c r="A809" t="s">
        <v>180</v>
      </c>
      <c r="B809">
        <v>2021</v>
      </c>
      <c r="C809" s="9">
        <v>44493</v>
      </c>
      <c r="D809" t="s">
        <v>19</v>
      </c>
      <c r="E809" t="s">
        <v>89</v>
      </c>
      <c r="F809">
        <v>2</v>
      </c>
      <c r="G809">
        <v>1</v>
      </c>
      <c r="H809" t="s">
        <v>182</v>
      </c>
      <c r="I809" t="s">
        <v>183</v>
      </c>
      <c r="J809">
        <v>10034964036</v>
      </c>
      <c r="K809" s="10">
        <f>(C809-VLOOKUP(H809,Riders!$A$2:$E$8001,4,FALSE))/365</f>
        <v>21.158904109589042</v>
      </c>
    </row>
    <row r="810" spans="1:11">
      <c r="A810" t="s">
        <v>180</v>
      </c>
      <c r="B810">
        <v>2021</v>
      </c>
      <c r="C810" s="9">
        <v>44493</v>
      </c>
      <c r="D810" t="s">
        <v>19</v>
      </c>
      <c r="E810" t="s">
        <v>89</v>
      </c>
      <c r="F810">
        <v>2</v>
      </c>
      <c r="G810">
        <v>2</v>
      </c>
      <c r="H810" t="s">
        <v>95</v>
      </c>
      <c r="I810" t="s">
        <v>28</v>
      </c>
      <c r="J810">
        <v>10048325582</v>
      </c>
      <c r="K810" s="10">
        <f>(C810-VLOOKUP(H810,Riders!$A$2:$E$8001,4,FALSE))/365</f>
        <v>29.747945205479454</v>
      </c>
    </row>
    <row r="811" spans="1:11">
      <c r="A811" t="s">
        <v>180</v>
      </c>
      <c r="B811">
        <v>2021</v>
      </c>
      <c r="C811" s="9">
        <v>44493</v>
      </c>
      <c r="D811" t="s">
        <v>19</v>
      </c>
      <c r="E811" t="s">
        <v>89</v>
      </c>
      <c r="F811">
        <v>2</v>
      </c>
      <c r="G811">
        <v>3</v>
      </c>
      <c r="H811" t="s">
        <v>130</v>
      </c>
      <c r="I811" t="s">
        <v>111</v>
      </c>
      <c r="J811">
        <v>10015483305</v>
      </c>
      <c r="K811" s="10">
        <f>(C811-VLOOKUP(H811,Riders!$A$2:$E$8001,4,FALSE))/365</f>
        <v>22.298630136986301</v>
      </c>
    </row>
    <row r="812" spans="1:11">
      <c r="A812" t="s">
        <v>180</v>
      </c>
      <c r="B812">
        <v>2021</v>
      </c>
      <c r="C812" s="9">
        <v>44493</v>
      </c>
      <c r="D812" t="s">
        <v>19</v>
      </c>
      <c r="E812" t="s">
        <v>89</v>
      </c>
      <c r="F812">
        <v>2</v>
      </c>
      <c r="G812">
        <v>4</v>
      </c>
      <c r="H812" t="s">
        <v>98</v>
      </c>
      <c r="I812" t="s">
        <v>42</v>
      </c>
      <c r="J812">
        <v>10010830840</v>
      </c>
      <c r="K812" s="10">
        <f>(C812-VLOOKUP(H812,Riders!$A$2:$E$8001,4,FALSE))/365</f>
        <v>23.005479452054793</v>
      </c>
    </row>
    <row r="813" spans="1:11">
      <c r="A813" t="s">
        <v>180</v>
      </c>
      <c r="B813">
        <v>2021</v>
      </c>
      <c r="C813" s="9">
        <v>44493</v>
      </c>
      <c r="D813" t="s">
        <v>19</v>
      </c>
      <c r="E813" t="s">
        <v>89</v>
      </c>
      <c r="F813">
        <v>2</v>
      </c>
      <c r="G813">
        <v>5</v>
      </c>
      <c r="H813" t="s">
        <v>184</v>
      </c>
      <c r="I813" t="s">
        <v>93</v>
      </c>
      <c r="J813">
        <v>10009181032</v>
      </c>
      <c r="K813" s="10">
        <f>(C813-VLOOKUP(H813,Riders!$A$2:$E$8001,4,FALSE))/365</f>
        <v>26.827397260273973</v>
      </c>
    </row>
    <row r="814" spans="1:11">
      <c r="A814" t="s">
        <v>180</v>
      </c>
      <c r="B814">
        <v>2021</v>
      </c>
      <c r="C814" s="9">
        <v>44493</v>
      </c>
      <c r="D814" t="s">
        <v>19</v>
      </c>
      <c r="E814" t="s">
        <v>89</v>
      </c>
      <c r="F814">
        <v>2</v>
      </c>
      <c r="G814">
        <v>6</v>
      </c>
      <c r="H814" t="s">
        <v>185</v>
      </c>
      <c r="I814" t="s">
        <v>186</v>
      </c>
      <c r="J814">
        <v>10009017243</v>
      </c>
      <c r="K814" s="10">
        <f>(C814-VLOOKUP(H814,Riders!$A$2:$E$8001,4,FALSE))/365</f>
        <v>26.468493150684932</v>
      </c>
    </row>
    <row r="815" spans="1:11">
      <c r="A815" t="s">
        <v>180</v>
      </c>
      <c r="B815">
        <v>2021</v>
      </c>
      <c r="C815" s="9">
        <v>44493</v>
      </c>
      <c r="D815" t="s">
        <v>19</v>
      </c>
      <c r="E815" t="s">
        <v>89</v>
      </c>
      <c r="F815">
        <v>3</v>
      </c>
      <c r="G815">
        <v>1</v>
      </c>
      <c r="H815" t="s">
        <v>21</v>
      </c>
      <c r="I815" t="s">
        <v>22</v>
      </c>
      <c r="J815">
        <v>10007379761</v>
      </c>
      <c r="K815" s="10">
        <f>(C815-VLOOKUP(H815,Riders!$A$2:$E$8001,4,FALSE))/365</f>
        <v>28.627397260273973</v>
      </c>
    </row>
    <row r="816" spans="1:11">
      <c r="A816" t="s">
        <v>180</v>
      </c>
      <c r="B816">
        <v>2021</v>
      </c>
      <c r="C816" s="9">
        <v>44493</v>
      </c>
      <c r="D816" t="s">
        <v>19</v>
      </c>
      <c r="E816" t="s">
        <v>89</v>
      </c>
      <c r="F816">
        <v>3</v>
      </c>
      <c r="G816">
        <v>2</v>
      </c>
      <c r="H816" t="s">
        <v>178</v>
      </c>
      <c r="I816" t="s">
        <v>30</v>
      </c>
      <c r="J816">
        <v>10090680735</v>
      </c>
      <c r="K816" s="10">
        <f>(C816-VLOOKUP(H816,Riders!$A$2:$E$8001,4,FALSE))/365</f>
        <v>29.101369863013698</v>
      </c>
    </row>
    <row r="817" spans="1:11">
      <c r="A817" t="s">
        <v>180</v>
      </c>
      <c r="B817">
        <v>2021</v>
      </c>
      <c r="C817" s="9">
        <v>44493</v>
      </c>
      <c r="D817" t="s">
        <v>19</v>
      </c>
      <c r="E817" t="s">
        <v>89</v>
      </c>
      <c r="F817">
        <v>3</v>
      </c>
      <c r="G817">
        <v>3</v>
      </c>
      <c r="H817" t="s">
        <v>97</v>
      </c>
      <c r="I817" t="s">
        <v>26</v>
      </c>
      <c r="J817">
        <v>10010678569</v>
      </c>
      <c r="K817" s="10">
        <f>(C817-VLOOKUP(H817,Riders!$A$2:$E$8001,4,FALSE))/365</f>
        <v>24.534246575342465</v>
      </c>
    </row>
    <row r="818" spans="1:11">
      <c r="A818" t="s">
        <v>180</v>
      </c>
      <c r="B818">
        <v>2021</v>
      </c>
      <c r="C818" s="9">
        <v>44493</v>
      </c>
      <c r="D818" t="s">
        <v>19</v>
      </c>
      <c r="E818" t="s">
        <v>89</v>
      </c>
      <c r="F818">
        <v>3</v>
      </c>
      <c r="G818">
        <v>4</v>
      </c>
      <c r="H818" t="s">
        <v>48</v>
      </c>
      <c r="I818" t="s">
        <v>42</v>
      </c>
      <c r="J818">
        <v>10009039774</v>
      </c>
      <c r="K818" s="10">
        <f>(C818-VLOOKUP(H818,Riders!$A$2:$E$8001,4,FALSE))/365</f>
        <v>27.282191780821918</v>
      </c>
    </row>
    <row r="819" spans="1:11">
      <c r="A819" t="s">
        <v>180</v>
      </c>
      <c r="B819">
        <v>2021</v>
      </c>
      <c r="C819" s="9">
        <v>44493</v>
      </c>
      <c r="D819" t="s">
        <v>19</v>
      </c>
      <c r="E819" t="s">
        <v>89</v>
      </c>
      <c r="F819">
        <v>3</v>
      </c>
      <c r="G819">
        <v>5</v>
      </c>
      <c r="H819" t="s">
        <v>108</v>
      </c>
      <c r="I819" t="s">
        <v>56</v>
      </c>
      <c r="J819">
        <v>10010797292</v>
      </c>
      <c r="K819" s="10">
        <f>(C819-VLOOKUP(H819,Riders!$A$2:$E$8001,4,FALSE))/365</f>
        <v>23.542465753424658</v>
      </c>
    </row>
    <row r="820" spans="1:11">
      <c r="A820" t="s">
        <v>180</v>
      </c>
      <c r="B820">
        <v>2021</v>
      </c>
      <c r="C820" s="9">
        <v>44493</v>
      </c>
      <c r="D820" t="s">
        <v>19</v>
      </c>
      <c r="E820" t="s">
        <v>89</v>
      </c>
      <c r="F820">
        <v>3</v>
      </c>
      <c r="G820">
        <v>6</v>
      </c>
      <c r="H820" t="s">
        <v>146</v>
      </c>
      <c r="I820" t="s">
        <v>54</v>
      </c>
      <c r="J820">
        <v>10007890932</v>
      </c>
      <c r="K820" s="10">
        <f>(C820-VLOOKUP(H820,Riders!$A$2:$E$8001,4,FALSE))/365</f>
        <v>27.367123287671234</v>
      </c>
    </row>
    <row r="821" spans="1:11">
      <c r="A821" t="s">
        <v>180</v>
      </c>
      <c r="B821">
        <v>2021</v>
      </c>
      <c r="C821" s="9">
        <v>44493</v>
      </c>
      <c r="D821" t="s">
        <v>19</v>
      </c>
      <c r="E821" t="s">
        <v>89</v>
      </c>
      <c r="F821">
        <v>4</v>
      </c>
      <c r="G821">
        <v>1</v>
      </c>
      <c r="H821" t="s">
        <v>126</v>
      </c>
      <c r="I821" t="s">
        <v>102</v>
      </c>
      <c r="J821">
        <v>10010821241</v>
      </c>
      <c r="K821" s="10">
        <f>(C821-VLOOKUP(H821,Riders!$A$2:$E$8001,4,FALSE))/365</f>
        <v>23.101369863013698</v>
      </c>
    </row>
    <row r="822" spans="1:11">
      <c r="A822" t="s">
        <v>180</v>
      </c>
      <c r="B822">
        <v>2021</v>
      </c>
      <c r="C822" s="9">
        <v>44493</v>
      </c>
      <c r="D822" t="s">
        <v>19</v>
      </c>
      <c r="E822" t="s">
        <v>89</v>
      </c>
      <c r="F822">
        <v>4</v>
      </c>
      <c r="G822">
        <v>2</v>
      </c>
      <c r="H822" t="s">
        <v>106</v>
      </c>
      <c r="I822" t="s">
        <v>107</v>
      </c>
      <c r="J822">
        <v>10117936018</v>
      </c>
      <c r="K822" s="10">
        <f>(C822-VLOOKUP(H822,Riders!$A$2:$E$8001,4,FALSE))/365</f>
        <v>28.032876712328768</v>
      </c>
    </row>
    <row r="823" spans="1:11">
      <c r="A823" t="s">
        <v>180</v>
      </c>
      <c r="B823">
        <v>2021</v>
      </c>
      <c r="C823" s="9">
        <v>44493</v>
      </c>
      <c r="D823" t="s">
        <v>19</v>
      </c>
      <c r="E823" t="s">
        <v>89</v>
      </c>
      <c r="F823">
        <v>4</v>
      </c>
      <c r="G823">
        <v>3</v>
      </c>
      <c r="H823" t="s">
        <v>66</v>
      </c>
      <c r="I823" t="s">
        <v>28</v>
      </c>
      <c r="J823">
        <v>10006379247</v>
      </c>
      <c r="K823" s="10">
        <f>(C823-VLOOKUP(H823,Riders!$A$2:$E$8001,4,FALSE))/365</f>
        <v>31.583561643835615</v>
      </c>
    </row>
    <row r="824" spans="1:11">
      <c r="A824" t="s">
        <v>180</v>
      </c>
      <c r="B824">
        <v>2021</v>
      </c>
      <c r="C824" s="9">
        <v>44493</v>
      </c>
      <c r="D824" t="s">
        <v>19</v>
      </c>
      <c r="E824" t="s">
        <v>89</v>
      </c>
      <c r="F824">
        <v>4</v>
      </c>
      <c r="G824">
        <v>4</v>
      </c>
      <c r="H824" t="s">
        <v>94</v>
      </c>
      <c r="I824" t="s">
        <v>26</v>
      </c>
      <c r="J824">
        <v>10015683567</v>
      </c>
      <c r="K824" s="10">
        <f>(C824-VLOOKUP(H824,Riders!$A$2:$E$8001,4,FALSE))/365</f>
        <v>22.772602739726029</v>
      </c>
    </row>
    <row r="825" spans="1:11">
      <c r="A825" t="s">
        <v>180</v>
      </c>
      <c r="B825">
        <v>2021</v>
      </c>
      <c r="C825" s="9">
        <v>44493</v>
      </c>
      <c r="D825" t="s">
        <v>19</v>
      </c>
      <c r="E825" t="s">
        <v>89</v>
      </c>
      <c r="F825">
        <v>4</v>
      </c>
      <c r="G825">
        <v>5</v>
      </c>
      <c r="H825" t="s">
        <v>105</v>
      </c>
      <c r="I825" t="s">
        <v>30</v>
      </c>
      <c r="J825">
        <v>10020900955</v>
      </c>
      <c r="K825" s="10">
        <f>(C825-VLOOKUP(H825,Riders!$A$2:$E$8001,4,FALSE))/365</f>
        <v>28.87123287671233</v>
      </c>
    </row>
    <row r="826" spans="1:11">
      <c r="A826" t="s">
        <v>180</v>
      </c>
      <c r="B826">
        <v>2021</v>
      </c>
      <c r="C826" s="9">
        <v>44493</v>
      </c>
      <c r="D826" t="s">
        <v>19</v>
      </c>
      <c r="E826" t="s">
        <v>89</v>
      </c>
      <c r="F826">
        <v>4</v>
      </c>
      <c r="G826">
        <v>6</v>
      </c>
      <c r="H826" t="s">
        <v>187</v>
      </c>
      <c r="I826" t="s">
        <v>61</v>
      </c>
      <c r="J826">
        <v>10010743439</v>
      </c>
      <c r="K826" s="10">
        <f>(C826-VLOOKUP(H826,Riders!$A$2:$E$8001,4,FALSE))/365</f>
        <v>24.350684931506848</v>
      </c>
    </row>
    <row r="827" spans="1:11">
      <c r="A827" t="s">
        <v>180</v>
      </c>
      <c r="B827">
        <v>2021</v>
      </c>
      <c r="C827" s="9">
        <v>44493</v>
      </c>
      <c r="D827" t="s">
        <v>19</v>
      </c>
      <c r="E827" t="s">
        <v>115</v>
      </c>
      <c r="F827">
        <v>1</v>
      </c>
      <c r="G827">
        <v>1</v>
      </c>
      <c r="H827" t="s">
        <v>94</v>
      </c>
      <c r="I827" t="s">
        <v>26</v>
      </c>
      <c r="J827">
        <v>10015683567</v>
      </c>
      <c r="K827" s="10">
        <f>(C827-VLOOKUP(H827,Riders!$A$2:$E$8001,4,FALSE))/365</f>
        <v>22.772602739726029</v>
      </c>
    </row>
    <row r="828" spans="1:11">
      <c r="A828" t="s">
        <v>180</v>
      </c>
      <c r="B828">
        <v>2021</v>
      </c>
      <c r="C828" s="9">
        <v>44493</v>
      </c>
      <c r="D828" t="s">
        <v>19</v>
      </c>
      <c r="E828" t="s">
        <v>115</v>
      </c>
      <c r="F828">
        <v>1</v>
      </c>
      <c r="G828">
        <v>2</v>
      </c>
      <c r="H828" t="s">
        <v>108</v>
      </c>
      <c r="I828" t="s">
        <v>56</v>
      </c>
      <c r="J828">
        <v>10010797292</v>
      </c>
      <c r="K828" s="10">
        <f>(C828-VLOOKUP(H828,Riders!$A$2:$E$8001,4,FALSE))/365</f>
        <v>23.542465753424658</v>
      </c>
    </row>
    <row r="829" spans="1:11">
      <c r="A829" t="s">
        <v>180</v>
      </c>
      <c r="B829">
        <v>2021</v>
      </c>
      <c r="C829" s="9">
        <v>44493</v>
      </c>
      <c r="D829" t="s">
        <v>19</v>
      </c>
      <c r="E829" t="s">
        <v>115</v>
      </c>
      <c r="F829">
        <v>1</v>
      </c>
      <c r="G829">
        <v>3</v>
      </c>
      <c r="H829" t="s">
        <v>141</v>
      </c>
      <c r="I829" t="s">
        <v>93</v>
      </c>
      <c r="J829">
        <v>10009181234</v>
      </c>
      <c r="K829" s="10">
        <f>(C829-VLOOKUP(H829,Riders!$A$2:$E$8001,4,FALSE))/365</f>
        <v>26.561643835616437</v>
      </c>
    </row>
    <row r="830" spans="1:11">
      <c r="A830" t="s">
        <v>180</v>
      </c>
      <c r="B830">
        <v>2021</v>
      </c>
      <c r="C830" s="9">
        <v>44493</v>
      </c>
      <c r="D830" t="s">
        <v>19</v>
      </c>
      <c r="E830" t="s">
        <v>115</v>
      </c>
      <c r="F830">
        <v>1</v>
      </c>
      <c r="G830">
        <v>4</v>
      </c>
      <c r="H830" t="s">
        <v>185</v>
      </c>
      <c r="I830" t="s">
        <v>186</v>
      </c>
      <c r="J830">
        <v>10009017243</v>
      </c>
      <c r="K830" s="10">
        <f>(C830-VLOOKUP(H830,Riders!$A$2:$E$8001,4,FALSE))/365</f>
        <v>26.468493150684932</v>
      </c>
    </row>
    <row r="831" spans="1:11">
      <c r="A831" t="s">
        <v>180</v>
      </c>
      <c r="B831">
        <v>2021</v>
      </c>
      <c r="C831" s="9">
        <v>44493</v>
      </c>
      <c r="D831" t="s">
        <v>19</v>
      </c>
      <c r="E831" t="s">
        <v>115</v>
      </c>
      <c r="F831">
        <v>1</v>
      </c>
      <c r="G831">
        <v>5</v>
      </c>
      <c r="H831" t="s">
        <v>34</v>
      </c>
      <c r="I831" t="s">
        <v>35</v>
      </c>
      <c r="J831">
        <v>10011152354</v>
      </c>
      <c r="K831" s="10">
        <f>(C831-VLOOKUP(H831,Riders!$A$2:$E$8001,4,FALSE))/365</f>
        <v>23.424657534246574</v>
      </c>
    </row>
    <row r="832" spans="1:11">
      <c r="A832" t="s">
        <v>180</v>
      </c>
      <c r="B832">
        <v>2021</v>
      </c>
      <c r="C832" s="9">
        <v>44493</v>
      </c>
      <c r="D832" t="s">
        <v>19</v>
      </c>
      <c r="E832" t="s">
        <v>115</v>
      </c>
      <c r="F832">
        <v>2</v>
      </c>
      <c r="G832">
        <v>1</v>
      </c>
      <c r="H832" t="s">
        <v>181</v>
      </c>
      <c r="I832" t="s">
        <v>32</v>
      </c>
      <c r="J832">
        <v>10007212639</v>
      </c>
      <c r="K832" s="10">
        <f>(C832-VLOOKUP(H832,Riders!$A$2:$E$8001,4,FALSE))/365</f>
        <v>30.328767123287673</v>
      </c>
    </row>
    <row r="833" spans="1:11">
      <c r="A833" t="s">
        <v>180</v>
      </c>
      <c r="B833">
        <v>2021</v>
      </c>
      <c r="C833" s="9">
        <v>44493</v>
      </c>
      <c r="D833" t="s">
        <v>19</v>
      </c>
      <c r="E833" t="s">
        <v>115</v>
      </c>
      <c r="F833">
        <v>2</v>
      </c>
      <c r="G833">
        <v>2</v>
      </c>
      <c r="H833" t="s">
        <v>48</v>
      </c>
      <c r="I833" t="s">
        <v>42</v>
      </c>
      <c r="J833">
        <v>10009039774</v>
      </c>
      <c r="K833" s="10">
        <f>(C833-VLOOKUP(H833,Riders!$A$2:$E$8001,4,FALSE))/365</f>
        <v>27.282191780821918</v>
      </c>
    </row>
    <row r="834" spans="1:11">
      <c r="A834" t="s">
        <v>180</v>
      </c>
      <c r="B834">
        <v>2021</v>
      </c>
      <c r="C834" s="9">
        <v>44493</v>
      </c>
      <c r="D834" t="s">
        <v>19</v>
      </c>
      <c r="E834" t="s">
        <v>115</v>
      </c>
      <c r="F834">
        <v>2</v>
      </c>
      <c r="G834">
        <v>3</v>
      </c>
      <c r="H834" t="s">
        <v>184</v>
      </c>
      <c r="I834" t="s">
        <v>93</v>
      </c>
      <c r="J834">
        <v>10009181032</v>
      </c>
      <c r="K834" s="10">
        <f>(C834-VLOOKUP(H834,Riders!$A$2:$E$8001,4,FALSE))/365</f>
        <v>26.827397260273973</v>
      </c>
    </row>
    <row r="835" spans="1:11">
      <c r="A835" t="s">
        <v>180</v>
      </c>
      <c r="B835">
        <v>2021</v>
      </c>
      <c r="C835" s="9">
        <v>44493</v>
      </c>
      <c r="D835" t="s">
        <v>19</v>
      </c>
      <c r="E835" t="s">
        <v>115</v>
      </c>
      <c r="F835">
        <v>2</v>
      </c>
      <c r="G835">
        <v>4</v>
      </c>
      <c r="H835" t="s">
        <v>130</v>
      </c>
      <c r="I835" t="s">
        <v>111</v>
      </c>
      <c r="J835">
        <v>10015483305</v>
      </c>
      <c r="K835" s="10">
        <f>(C835-VLOOKUP(H835,Riders!$A$2:$E$8001,4,FALSE))/365</f>
        <v>22.298630136986301</v>
      </c>
    </row>
    <row r="836" spans="1:11">
      <c r="A836" t="s">
        <v>180</v>
      </c>
      <c r="B836">
        <v>2021</v>
      </c>
      <c r="C836" s="9">
        <v>44493</v>
      </c>
      <c r="D836" t="s">
        <v>19</v>
      </c>
      <c r="E836" t="s">
        <v>115</v>
      </c>
      <c r="F836">
        <v>3</v>
      </c>
      <c r="G836">
        <v>1</v>
      </c>
      <c r="H836" t="s">
        <v>97</v>
      </c>
      <c r="I836" t="s">
        <v>26</v>
      </c>
      <c r="J836">
        <v>10010678569</v>
      </c>
      <c r="K836" s="10">
        <f>(C836-VLOOKUP(H836,Riders!$A$2:$E$8001,4,FALSE))/365</f>
        <v>24.534246575342465</v>
      </c>
    </row>
    <row r="837" spans="1:11">
      <c r="A837" t="s">
        <v>180</v>
      </c>
      <c r="B837">
        <v>2021</v>
      </c>
      <c r="C837" s="9">
        <v>44493</v>
      </c>
      <c r="D837" t="s">
        <v>19</v>
      </c>
      <c r="E837" t="s">
        <v>115</v>
      </c>
      <c r="F837">
        <v>3</v>
      </c>
      <c r="G837">
        <v>2</v>
      </c>
      <c r="H837" t="s">
        <v>98</v>
      </c>
      <c r="I837" t="s">
        <v>42</v>
      </c>
      <c r="J837">
        <v>10010830840</v>
      </c>
      <c r="K837" s="10">
        <f>(C837-VLOOKUP(H837,Riders!$A$2:$E$8001,4,FALSE))/365</f>
        <v>23.005479452054793</v>
      </c>
    </row>
    <row r="838" spans="1:11">
      <c r="A838" t="s">
        <v>180</v>
      </c>
      <c r="B838">
        <v>2021</v>
      </c>
      <c r="C838" s="9">
        <v>44493</v>
      </c>
      <c r="D838" t="s">
        <v>19</v>
      </c>
      <c r="E838" t="s">
        <v>115</v>
      </c>
      <c r="F838">
        <v>3</v>
      </c>
      <c r="G838">
        <v>3</v>
      </c>
      <c r="H838" t="s">
        <v>91</v>
      </c>
      <c r="I838" t="s">
        <v>50</v>
      </c>
      <c r="J838">
        <v>10009150215</v>
      </c>
      <c r="K838" s="10">
        <f>(C838-VLOOKUP(H838,Riders!$A$2:$E$8001,4,FALSE))/365</f>
        <v>25.92876712328767</v>
      </c>
    </row>
    <row r="839" spans="1:11">
      <c r="A839" t="s">
        <v>180</v>
      </c>
      <c r="B839">
        <v>2021</v>
      </c>
      <c r="C839" s="9">
        <v>44493</v>
      </c>
      <c r="D839" t="s">
        <v>19</v>
      </c>
      <c r="E839" t="s">
        <v>115</v>
      </c>
      <c r="F839">
        <v>3</v>
      </c>
      <c r="G839">
        <v>4</v>
      </c>
      <c r="H839" t="s">
        <v>187</v>
      </c>
      <c r="I839" t="s">
        <v>61</v>
      </c>
      <c r="J839">
        <v>10010743439</v>
      </c>
      <c r="K839" s="10">
        <f>(C839-VLOOKUP(H839,Riders!$A$2:$E$8001,4,FALSE))/365</f>
        <v>24.350684931506848</v>
      </c>
    </row>
    <row r="840" spans="1:11">
      <c r="A840" t="s">
        <v>180</v>
      </c>
      <c r="B840">
        <v>2021</v>
      </c>
      <c r="C840" s="9">
        <v>44493</v>
      </c>
      <c r="D840" t="s">
        <v>19</v>
      </c>
      <c r="E840" t="s">
        <v>115</v>
      </c>
      <c r="F840">
        <v>4</v>
      </c>
      <c r="G840">
        <v>1</v>
      </c>
      <c r="H840" t="s">
        <v>105</v>
      </c>
      <c r="I840" t="s">
        <v>30</v>
      </c>
      <c r="J840">
        <v>10020900955</v>
      </c>
      <c r="K840" s="10">
        <f>(C840-VLOOKUP(H840,Riders!$A$2:$E$8001,4,FALSE))/365</f>
        <v>28.87123287671233</v>
      </c>
    </row>
    <row r="841" spans="1:11">
      <c r="A841" t="s">
        <v>180</v>
      </c>
      <c r="B841">
        <v>2021</v>
      </c>
      <c r="C841" s="9">
        <v>44493</v>
      </c>
      <c r="D841" t="s">
        <v>19</v>
      </c>
      <c r="E841" t="s">
        <v>115</v>
      </c>
      <c r="F841">
        <v>4</v>
      </c>
      <c r="G841">
        <v>2</v>
      </c>
      <c r="H841" t="s">
        <v>66</v>
      </c>
      <c r="I841" t="s">
        <v>28</v>
      </c>
      <c r="J841">
        <v>10006379247</v>
      </c>
      <c r="K841" s="10">
        <f>(C841-VLOOKUP(H841,Riders!$A$2:$E$8001,4,FALSE))/365</f>
        <v>31.583561643835615</v>
      </c>
    </row>
    <row r="842" spans="1:11">
      <c r="A842" t="s">
        <v>180</v>
      </c>
      <c r="B842">
        <v>2021</v>
      </c>
      <c r="C842" s="9">
        <v>44493</v>
      </c>
      <c r="D842" t="s">
        <v>19</v>
      </c>
      <c r="E842" t="s">
        <v>115</v>
      </c>
      <c r="F842">
        <v>4</v>
      </c>
      <c r="G842">
        <v>3</v>
      </c>
      <c r="H842" t="s">
        <v>146</v>
      </c>
      <c r="I842" t="s">
        <v>54</v>
      </c>
      <c r="J842">
        <v>10007890932</v>
      </c>
      <c r="K842" s="10">
        <f>(C842-VLOOKUP(H842,Riders!$A$2:$E$8001,4,FALSE))/365</f>
        <v>27.367123287671234</v>
      </c>
    </row>
    <row r="843" spans="1:11">
      <c r="A843" t="s">
        <v>180</v>
      </c>
      <c r="B843">
        <v>2021</v>
      </c>
      <c r="C843" s="9">
        <v>44493</v>
      </c>
      <c r="D843" t="s">
        <v>19</v>
      </c>
      <c r="E843" t="s">
        <v>115</v>
      </c>
      <c r="F843">
        <v>4</v>
      </c>
      <c r="G843">
        <v>4</v>
      </c>
      <c r="H843" t="s">
        <v>123</v>
      </c>
      <c r="I843" t="s">
        <v>111</v>
      </c>
      <c r="J843">
        <v>10017950943</v>
      </c>
      <c r="K843" s="10">
        <f>(C843-VLOOKUP(H843,Riders!$A$2:$E$8001,4,FALSE))/365</f>
        <v>24.706849315068492</v>
      </c>
    </row>
    <row r="844" spans="1:11">
      <c r="A844" t="s">
        <v>180</v>
      </c>
      <c r="B844">
        <v>2021</v>
      </c>
      <c r="C844" s="9">
        <v>44493</v>
      </c>
      <c r="D844" t="s">
        <v>19</v>
      </c>
      <c r="E844" t="s">
        <v>117</v>
      </c>
      <c r="F844">
        <v>1</v>
      </c>
      <c r="G844">
        <v>1</v>
      </c>
      <c r="H844" t="s">
        <v>90</v>
      </c>
      <c r="I844" t="s">
        <v>22</v>
      </c>
      <c r="J844">
        <v>10009535686</v>
      </c>
      <c r="K844" s="10">
        <f>(C844-VLOOKUP(H844,Riders!$A$2:$E$8001,4,FALSE))/365</f>
        <v>24.63013698630137</v>
      </c>
    </row>
    <row r="845" spans="1:11">
      <c r="A845" t="s">
        <v>180</v>
      </c>
      <c r="B845">
        <v>2021</v>
      </c>
      <c r="C845" s="9">
        <v>44493</v>
      </c>
      <c r="D845" t="s">
        <v>19</v>
      </c>
      <c r="E845" t="s">
        <v>117</v>
      </c>
      <c r="F845">
        <v>1</v>
      </c>
      <c r="G845">
        <v>2</v>
      </c>
      <c r="H845" t="s">
        <v>126</v>
      </c>
      <c r="I845" t="s">
        <v>102</v>
      </c>
      <c r="J845">
        <v>10010821241</v>
      </c>
      <c r="K845" s="10">
        <f>(C845-VLOOKUP(H845,Riders!$A$2:$E$8001,4,FALSE))/365</f>
        <v>23.101369863013698</v>
      </c>
    </row>
    <row r="846" spans="1:11">
      <c r="A846" t="s">
        <v>180</v>
      </c>
      <c r="B846">
        <v>2021</v>
      </c>
      <c r="C846" s="9">
        <v>44493</v>
      </c>
      <c r="D846" t="s">
        <v>19</v>
      </c>
      <c r="E846" t="s">
        <v>117</v>
      </c>
      <c r="F846">
        <v>1</v>
      </c>
      <c r="G846">
        <v>3</v>
      </c>
      <c r="H846" t="s">
        <v>94</v>
      </c>
      <c r="I846" t="s">
        <v>26</v>
      </c>
      <c r="J846">
        <v>10015683567</v>
      </c>
      <c r="K846" s="10">
        <f>(C846-VLOOKUP(H846,Riders!$A$2:$E$8001,4,FALSE))/365</f>
        <v>22.772602739726029</v>
      </c>
    </row>
    <row r="847" spans="1:11">
      <c r="A847" t="s">
        <v>180</v>
      </c>
      <c r="B847">
        <v>2021</v>
      </c>
      <c r="C847" s="9">
        <v>44493</v>
      </c>
      <c r="D847" t="s">
        <v>19</v>
      </c>
      <c r="E847" t="s">
        <v>117</v>
      </c>
      <c r="F847">
        <v>1</v>
      </c>
      <c r="G847">
        <v>4</v>
      </c>
      <c r="H847" t="s">
        <v>178</v>
      </c>
      <c r="I847" t="s">
        <v>30</v>
      </c>
      <c r="J847">
        <v>10090680735</v>
      </c>
      <c r="K847" s="10">
        <f>(C847-VLOOKUP(H847,Riders!$A$2:$E$8001,4,FALSE))/365</f>
        <v>29.101369863013698</v>
      </c>
    </row>
    <row r="848" spans="1:11">
      <c r="A848" t="s">
        <v>180</v>
      </c>
      <c r="B848">
        <v>2021</v>
      </c>
      <c r="C848" s="9">
        <v>44493</v>
      </c>
      <c r="D848" t="s">
        <v>19</v>
      </c>
      <c r="E848" t="s">
        <v>117</v>
      </c>
      <c r="F848">
        <v>1</v>
      </c>
      <c r="G848">
        <v>5</v>
      </c>
      <c r="H848" t="s">
        <v>95</v>
      </c>
      <c r="I848" t="s">
        <v>28</v>
      </c>
      <c r="J848">
        <v>10048325582</v>
      </c>
      <c r="K848" s="10">
        <f>(C848-VLOOKUP(H848,Riders!$A$2:$E$8001,4,FALSE))/365</f>
        <v>29.747945205479454</v>
      </c>
    </row>
    <row r="849" spans="1:11">
      <c r="A849" t="s">
        <v>180</v>
      </c>
      <c r="B849">
        <v>2021</v>
      </c>
      <c r="C849" s="9">
        <v>44493</v>
      </c>
      <c r="D849" t="s">
        <v>19</v>
      </c>
      <c r="E849" t="s">
        <v>117</v>
      </c>
      <c r="F849">
        <v>1</v>
      </c>
      <c r="G849">
        <v>6</v>
      </c>
      <c r="H849" t="s">
        <v>181</v>
      </c>
      <c r="I849" t="s">
        <v>32</v>
      </c>
      <c r="J849">
        <v>10007212639</v>
      </c>
      <c r="K849" s="10">
        <f>(C849-VLOOKUP(H849,Riders!$A$2:$E$8001,4,FALSE))/365</f>
        <v>30.328767123287673</v>
      </c>
    </row>
    <row r="850" spans="1:11">
      <c r="A850" t="s">
        <v>180</v>
      </c>
      <c r="B850">
        <v>2021</v>
      </c>
      <c r="C850" s="9">
        <v>44493</v>
      </c>
      <c r="D850" t="s">
        <v>19</v>
      </c>
      <c r="E850" t="s">
        <v>117</v>
      </c>
      <c r="F850">
        <v>2</v>
      </c>
      <c r="G850">
        <v>1</v>
      </c>
      <c r="H850" t="s">
        <v>21</v>
      </c>
      <c r="I850" t="s">
        <v>22</v>
      </c>
      <c r="J850">
        <v>10007379761</v>
      </c>
      <c r="K850" s="10">
        <f>(C850-VLOOKUP(H850,Riders!$A$2:$E$8001,4,FALSE))/365</f>
        <v>28.627397260273973</v>
      </c>
    </row>
    <row r="851" spans="1:11">
      <c r="A851" t="s">
        <v>180</v>
      </c>
      <c r="B851">
        <v>2021</v>
      </c>
      <c r="C851" s="9">
        <v>44493</v>
      </c>
      <c r="D851" t="s">
        <v>19</v>
      </c>
      <c r="E851" t="s">
        <v>117</v>
      </c>
      <c r="F851">
        <v>2</v>
      </c>
      <c r="G851">
        <v>2</v>
      </c>
      <c r="H851" t="s">
        <v>182</v>
      </c>
      <c r="I851" t="s">
        <v>183</v>
      </c>
      <c r="J851">
        <v>10034964036</v>
      </c>
      <c r="K851" s="10">
        <f>(C851-VLOOKUP(H851,Riders!$A$2:$E$8001,4,FALSE))/365</f>
        <v>21.158904109589042</v>
      </c>
    </row>
    <row r="852" spans="1:11">
      <c r="A852" t="s">
        <v>180</v>
      </c>
      <c r="B852">
        <v>2021</v>
      </c>
      <c r="C852" s="9">
        <v>44493</v>
      </c>
      <c r="D852" t="s">
        <v>19</v>
      </c>
      <c r="E852" t="s">
        <v>117</v>
      </c>
      <c r="F852">
        <v>2</v>
      </c>
      <c r="G852">
        <v>3</v>
      </c>
      <c r="H852" t="s">
        <v>105</v>
      </c>
      <c r="I852" t="s">
        <v>30</v>
      </c>
      <c r="J852">
        <v>10020900955</v>
      </c>
      <c r="K852" s="10">
        <f>(C852-VLOOKUP(H852,Riders!$A$2:$E$8001,4,FALSE))/365</f>
        <v>28.87123287671233</v>
      </c>
    </row>
    <row r="853" spans="1:11">
      <c r="A853" t="s">
        <v>180</v>
      </c>
      <c r="B853">
        <v>2021</v>
      </c>
      <c r="C853" s="9">
        <v>44493</v>
      </c>
      <c r="D853" t="s">
        <v>19</v>
      </c>
      <c r="E853" t="s">
        <v>117</v>
      </c>
      <c r="F853">
        <v>2</v>
      </c>
      <c r="G853">
        <v>4</v>
      </c>
      <c r="H853" t="s">
        <v>106</v>
      </c>
      <c r="I853" t="s">
        <v>107</v>
      </c>
      <c r="J853">
        <v>10117936018</v>
      </c>
      <c r="K853" s="10">
        <f>(C853-VLOOKUP(H853,Riders!$A$2:$E$8001,4,FALSE))/365</f>
        <v>28.032876712328768</v>
      </c>
    </row>
    <row r="854" spans="1:11">
      <c r="A854" t="s">
        <v>180</v>
      </c>
      <c r="B854">
        <v>2021</v>
      </c>
      <c r="C854" s="9">
        <v>44493</v>
      </c>
      <c r="D854" t="s">
        <v>19</v>
      </c>
      <c r="E854" t="s">
        <v>117</v>
      </c>
      <c r="F854">
        <v>2</v>
      </c>
      <c r="G854">
        <v>5</v>
      </c>
      <c r="H854" t="s">
        <v>97</v>
      </c>
      <c r="I854" t="s">
        <v>26</v>
      </c>
      <c r="J854">
        <v>10010678569</v>
      </c>
      <c r="K854" s="10">
        <f>(C854-VLOOKUP(H854,Riders!$A$2:$E$8001,4,FALSE))/365</f>
        <v>24.534246575342465</v>
      </c>
    </row>
    <row r="855" spans="1:11">
      <c r="A855" t="s">
        <v>180</v>
      </c>
      <c r="B855">
        <v>2021</v>
      </c>
      <c r="C855" s="9">
        <v>44493</v>
      </c>
      <c r="D855" t="s">
        <v>19</v>
      </c>
      <c r="E855" t="s">
        <v>117</v>
      </c>
      <c r="F855">
        <v>2</v>
      </c>
      <c r="G855">
        <v>6</v>
      </c>
      <c r="H855" t="s">
        <v>113</v>
      </c>
      <c r="I855" t="s">
        <v>114</v>
      </c>
      <c r="J855">
        <v>10009009159</v>
      </c>
      <c r="K855" s="10">
        <f>(C855-VLOOKUP(H855,Riders!$A$2:$E$8001,4,FALSE))/365</f>
        <v>26.704109589041096</v>
      </c>
    </row>
    <row r="856" spans="1:11">
      <c r="A856" t="s">
        <v>180</v>
      </c>
      <c r="B856">
        <v>2021</v>
      </c>
      <c r="C856" s="9">
        <v>44493</v>
      </c>
      <c r="D856" t="s">
        <v>19</v>
      </c>
      <c r="E856" t="s">
        <v>119</v>
      </c>
      <c r="F856">
        <v>1</v>
      </c>
      <c r="G856">
        <v>1</v>
      </c>
      <c r="H856" t="s">
        <v>90</v>
      </c>
      <c r="I856" t="s">
        <v>22</v>
      </c>
      <c r="J856">
        <v>10009535686</v>
      </c>
      <c r="K856" s="10">
        <f>(C856-VLOOKUP(H856,Riders!$A$2:$E$8001,4,FALSE))/365</f>
        <v>24.63013698630137</v>
      </c>
    </row>
    <row r="857" spans="1:11">
      <c r="A857" t="s">
        <v>180</v>
      </c>
      <c r="B857">
        <v>2021</v>
      </c>
      <c r="C857" s="9">
        <v>44493</v>
      </c>
      <c r="D857" t="s">
        <v>19</v>
      </c>
      <c r="E857" t="s">
        <v>119</v>
      </c>
      <c r="F857">
        <v>1</v>
      </c>
      <c r="G857">
        <v>2</v>
      </c>
      <c r="H857" t="s">
        <v>21</v>
      </c>
      <c r="I857" t="s">
        <v>22</v>
      </c>
      <c r="J857">
        <v>10007379761</v>
      </c>
      <c r="K857" s="10">
        <f>(C857-VLOOKUP(H857,Riders!$A$2:$E$8001,4,FALSE))/365</f>
        <v>28.627397260273973</v>
      </c>
    </row>
    <row r="858" spans="1:11">
      <c r="A858" t="s">
        <v>180</v>
      </c>
      <c r="B858">
        <v>2021</v>
      </c>
      <c r="C858" s="9">
        <v>44493</v>
      </c>
      <c r="D858" t="s">
        <v>19</v>
      </c>
      <c r="E858" t="s">
        <v>119</v>
      </c>
      <c r="F858">
        <v>1</v>
      </c>
      <c r="G858">
        <v>3</v>
      </c>
      <c r="H858" t="s">
        <v>182</v>
      </c>
      <c r="I858" t="s">
        <v>183</v>
      </c>
      <c r="J858">
        <v>10034964036</v>
      </c>
      <c r="K858" s="10">
        <f>(C858-VLOOKUP(H858,Riders!$A$2:$E$8001,4,FALSE))/365</f>
        <v>21.158904109589042</v>
      </c>
    </row>
    <row r="859" spans="1:11">
      <c r="A859" t="s">
        <v>180</v>
      </c>
      <c r="B859">
        <v>2021</v>
      </c>
      <c r="C859" s="9">
        <v>44493</v>
      </c>
      <c r="D859" t="s">
        <v>19</v>
      </c>
      <c r="E859" t="s">
        <v>119</v>
      </c>
      <c r="F859">
        <v>1</v>
      </c>
      <c r="G859">
        <v>4</v>
      </c>
      <c r="H859" t="s">
        <v>126</v>
      </c>
      <c r="I859" t="s">
        <v>102</v>
      </c>
      <c r="J859">
        <v>10010821241</v>
      </c>
      <c r="K859" s="10">
        <f>(C859-VLOOKUP(H859,Riders!$A$2:$E$8001,4,FALSE))/365</f>
        <v>23.101369863013698</v>
      </c>
    </row>
    <row r="860" spans="1:11">
      <c r="A860" t="s">
        <v>180</v>
      </c>
      <c r="B860">
        <v>2021</v>
      </c>
      <c r="C860" s="9">
        <v>44493</v>
      </c>
      <c r="D860" t="s">
        <v>19</v>
      </c>
      <c r="E860" t="s">
        <v>119</v>
      </c>
      <c r="F860">
        <v>1</v>
      </c>
      <c r="G860">
        <v>5</v>
      </c>
      <c r="H860" t="s">
        <v>105</v>
      </c>
      <c r="I860" t="s">
        <v>30</v>
      </c>
      <c r="J860">
        <v>10020900955</v>
      </c>
      <c r="K860" s="10">
        <f>(C860-VLOOKUP(H860,Riders!$A$2:$E$8001,4,FALSE))/365</f>
        <v>28.87123287671233</v>
      </c>
    </row>
    <row r="861" spans="1:11">
      <c r="A861" t="s">
        <v>180</v>
      </c>
      <c r="B861">
        <v>2021</v>
      </c>
      <c r="C861" s="9">
        <v>44493</v>
      </c>
      <c r="D861" t="s">
        <v>19</v>
      </c>
      <c r="E861" t="s">
        <v>119</v>
      </c>
      <c r="F861">
        <v>1</v>
      </c>
      <c r="G861">
        <v>6</v>
      </c>
      <c r="H861" t="s">
        <v>94</v>
      </c>
      <c r="I861" t="s">
        <v>26</v>
      </c>
      <c r="J861">
        <v>10015683567</v>
      </c>
      <c r="K861" s="10">
        <f>(C861-VLOOKUP(H861,Riders!$A$2:$E$8001,4,FALSE))/365</f>
        <v>22.772602739726029</v>
      </c>
    </row>
    <row r="862" spans="1:11">
      <c r="A862" t="s">
        <v>180</v>
      </c>
      <c r="B862">
        <v>2021</v>
      </c>
      <c r="C862" s="9">
        <v>44493</v>
      </c>
      <c r="D862" t="s">
        <v>19</v>
      </c>
      <c r="E862" t="s">
        <v>119</v>
      </c>
      <c r="F862">
        <v>2</v>
      </c>
      <c r="G862">
        <v>1</v>
      </c>
      <c r="H862" t="s">
        <v>95</v>
      </c>
      <c r="I862" t="s">
        <v>28</v>
      </c>
      <c r="J862">
        <v>10048325582</v>
      </c>
      <c r="K862" s="10">
        <f>(C862-VLOOKUP(H862,Riders!$A$2:$E$8001,4,FALSE))/365</f>
        <v>29.747945205479454</v>
      </c>
    </row>
    <row r="863" spans="1:11">
      <c r="A863" t="s">
        <v>180</v>
      </c>
      <c r="B863">
        <v>2021</v>
      </c>
      <c r="C863" s="9">
        <v>44493</v>
      </c>
      <c r="D863" t="s">
        <v>19</v>
      </c>
      <c r="E863" t="s">
        <v>119</v>
      </c>
      <c r="F863">
        <v>2</v>
      </c>
      <c r="G863">
        <v>2</v>
      </c>
      <c r="H863" t="s">
        <v>113</v>
      </c>
      <c r="I863" t="s">
        <v>114</v>
      </c>
      <c r="J863">
        <v>10009009159</v>
      </c>
      <c r="K863" s="10">
        <f>(C863-VLOOKUP(H863,Riders!$A$2:$E$8001,4,FALSE))/365</f>
        <v>26.704109589041096</v>
      </c>
    </row>
    <row r="864" spans="1:11">
      <c r="A864" t="s">
        <v>180</v>
      </c>
      <c r="B864">
        <v>2021</v>
      </c>
      <c r="C864" s="9">
        <v>44493</v>
      </c>
      <c r="D864" t="s">
        <v>19</v>
      </c>
      <c r="E864" t="s">
        <v>119</v>
      </c>
      <c r="F864">
        <v>2</v>
      </c>
      <c r="G864">
        <v>3</v>
      </c>
      <c r="H864" t="s">
        <v>181</v>
      </c>
      <c r="I864" t="s">
        <v>32</v>
      </c>
      <c r="J864">
        <v>10007212639</v>
      </c>
      <c r="K864" s="10">
        <f>(C864-VLOOKUP(H864,Riders!$A$2:$E$8001,4,FALSE))/365</f>
        <v>30.328767123287673</v>
      </c>
    </row>
    <row r="865" spans="1:11">
      <c r="A865" t="s">
        <v>180</v>
      </c>
      <c r="B865">
        <v>2021</v>
      </c>
      <c r="C865" s="9">
        <v>44493</v>
      </c>
      <c r="D865" t="s">
        <v>19</v>
      </c>
      <c r="E865" t="s">
        <v>119</v>
      </c>
      <c r="F865">
        <v>2</v>
      </c>
      <c r="G865">
        <v>4</v>
      </c>
      <c r="H865" t="s">
        <v>97</v>
      </c>
      <c r="I865" t="s">
        <v>26</v>
      </c>
      <c r="J865">
        <v>10010678569</v>
      </c>
      <c r="K865" s="10">
        <f>(C865-VLOOKUP(H865,Riders!$A$2:$E$8001,4,FALSE))/365</f>
        <v>24.534246575342465</v>
      </c>
    </row>
    <row r="866" spans="1:11">
      <c r="A866" t="s">
        <v>180</v>
      </c>
      <c r="B866">
        <v>2021</v>
      </c>
      <c r="C866" s="9">
        <v>44493</v>
      </c>
      <c r="D866" t="s">
        <v>19</v>
      </c>
      <c r="E866" t="s">
        <v>119</v>
      </c>
      <c r="F866">
        <v>2</v>
      </c>
      <c r="G866">
        <v>5</v>
      </c>
      <c r="H866" t="s">
        <v>178</v>
      </c>
      <c r="I866" t="s">
        <v>30</v>
      </c>
      <c r="J866">
        <v>10090680735</v>
      </c>
      <c r="K866" s="10">
        <f>(C866-VLOOKUP(H866,Riders!$A$2:$E$8001,4,FALSE))/365</f>
        <v>29.101369863013698</v>
      </c>
    </row>
    <row r="867" spans="1:11">
      <c r="A867" t="s">
        <v>180</v>
      </c>
      <c r="B867">
        <v>2021</v>
      </c>
      <c r="C867" s="9">
        <v>44493</v>
      </c>
      <c r="D867" t="s">
        <v>19</v>
      </c>
      <c r="E867" t="s">
        <v>119</v>
      </c>
      <c r="F867">
        <v>2</v>
      </c>
      <c r="G867">
        <v>5</v>
      </c>
      <c r="H867" t="s">
        <v>106</v>
      </c>
      <c r="I867" t="s">
        <v>107</v>
      </c>
      <c r="J867">
        <v>10117936018</v>
      </c>
      <c r="K867" s="10">
        <f>(C867-VLOOKUP(H867,Riders!$A$2:$E$8001,4,FALSE))/365</f>
        <v>28.032876712328768</v>
      </c>
    </row>
    <row r="868" spans="1:11">
      <c r="A868" t="s">
        <v>188</v>
      </c>
      <c r="B868">
        <v>2020</v>
      </c>
      <c r="C868" s="9">
        <v>44416</v>
      </c>
      <c r="D868" t="s">
        <v>189</v>
      </c>
      <c r="E868" t="s">
        <v>117</v>
      </c>
      <c r="F868">
        <v>2</v>
      </c>
      <c r="G868">
        <v>1</v>
      </c>
      <c r="H868" t="s">
        <v>98</v>
      </c>
      <c r="I868" t="s">
        <v>42</v>
      </c>
      <c r="J868">
        <v>10010830840</v>
      </c>
      <c r="K868" s="10">
        <f>(C868-VLOOKUP(H868,Riders!$A$2:$E$8001,4,FALSE))/365</f>
        <v>22.794520547945204</v>
      </c>
    </row>
    <row r="869" spans="1:11">
      <c r="A869" t="s">
        <v>188</v>
      </c>
      <c r="B869">
        <v>2020</v>
      </c>
      <c r="C869" s="9">
        <v>44416</v>
      </c>
      <c r="D869" t="s">
        <v>189</v>
      </c>
      <c r="E869" t="s">
        <v>117</v>
      </c>
      <c r="F869">
        <v>1</v>
      </c>
      <c r="G869">
        <v>2</v>
      </c>
      <c r="H869" t="s">
        <v>190</v>
      </c>
      <c r="I869" t="s">
        <v>111</v>
      </c>
      <c r="J869">
        <v>10004599194</v>
      </c>
      <c r="K869" s="10">
        <f>(C869-VLOOKUP(H869,Riders!$A$2:$E$8001,4,FALSE))/365</f>
        <v>33.4</v>
      </c>
    </row>
    <row r="870" spans="1:11">
      <c r="A870" t="s">
        <v>188</v>
      </c>
      <c r="B870">
        <v>2020</v>
      </c>
      <c r="C870" s="9">
        <v>44416</v>
      </c>
      <c r="D870" t="s">
        <v>189</v>
      </c>
      <c r="E870" t="s">
        <v>117</v>
      </c>
      <c r="F870">
        <v>1</v>
      </c>
      <c r="G870">
        <v>3</v>
      </c>
      <c r="H870" t="s">
        <v>94</v>
      </c>
      <c r="I870" t="s">
        <v>26</v>
      </c>
      <c r="J870">
        <v>10015683567</v>
      </c>
      <c r="K870" s="10">
        <f>(C870-VLOOKUP(H870,Riders!$A$2:$E$8001,4,FALSE))/365</f>
        <v>22.561643835616437</v>
      </c>
    </row>
    <row r="871" spans="1:11">
      <c r="A871" t="s">
        <v>188</v>
      </c>
      <c r="B871">
        <v>2020</v>
      </c>
      <c r="C871" s="9">
        <v>44416</v>
      </c>
      <c r="D871" t="s">
        <v>189</v>
      </c>
      <c r="E871" t="s">
        <v>117</v>
      </c>
      <c r="F871">
        <v>1</v>
      </c>
      <c r="G871">
        <v>4</v>
      </c>
      <c r="H871" t="s">
        <v>90</v>
      </c>
      <c r="I871" t="s">
        <v>22</v>
      </c>
      <c r="J871">
        <v>10009535686</v>
      </c>
      <c r="K871" s="10">
        <f>(C871-VLOOKUP(H871,Riders!$A$2:$E$8001,4,FALSE))/365</f>
        <v>24.419178082191781</v>
      </c>
    </row>
    <row r="872" spans="1:11">
      <c r="A872" t="s">
        <v>188</v>
      </c>
      <c r="B872">
        <v>2020</v>
      </c>
      <c r="C872" s="9">
        <v>44416</v>
      </c>
      <c r="D872" t="s">
        <v>189</v>
      </c>
      <c r="E872" t="s">
        <v>117</v>
      </c>
      <c r="F872">
        <v>1</v>
      </c>
      <c r="G872">
        <v>5</v>
      </c>
      <c r="H872" t="s">
        <v>99</v>
      </c>
      <c r="I872" t="s">
        <v>100</v>
      </c>
      <c r="J872">
        <v>10015145724</v>
      </c>
      <c r="K872" s="10">
        <f>(C872-VLOOKUP(H872,Riders!$A$2:$E$8001,4,FALSE))/365</f>
        <v>22.326027397260273</v>
      </c>
    </row>
    <row r="873" spans="1:11">
      <c r="A873" t="s">
        <v>188</v>
      </c>
      <c r="B873">
        <v>2020</v>
      </c>
      <c r="C873" s="9">
        <v>44416</v>
      </c>
      <c r="D873" t="s">
        <v>189</v>
      </c>
      <c r="E873" t="s">
        <v>117</v>
      </c>
      <c r="F873">
        <v>1</v>
      </c>
      <c r="G873">
        <v>6</v>
      </c>
      <c r="H873" t="s">
        <v>191</v>
      </c>
      <c r="I873" t="s">
        <v>30</v>
      </c>
      <c r="J873">
        <v>10005727327</v>
      </c>
      <c r="K873" s="10">
        <f>(C873-VLOOKUP(H873,Riders!$A$2:$E$8001,4,FALSE))/365</f>
        <v>35.558904109589044</v>
      </c>
    </row>
    <row r="874" spans="1:11">
      <c r="A874" t="s">
        <v>188</v>
      </c>
      <c r="B874">
        <v>2020</v>
      </c>
      <c r="C874" s="9">
        <v>44416</v>
      </c>
      <c r="D874" t="s">
        <v>189</v>
      </c>
      <c r="E874" t="s">
        <v>117</v>
      </c>
      <c r="F874">
        <v>2</v>
      </c>
      <c r="G874">
        <v>1</v>
      </c>
      <c r="H874" t="s">
        <v>126</v>
      </c>
      <c r="I874" t="s">
        <v>102</v>
      </c>
      <c r="J874">
        <v>10010821241</v>
      </c>
      <c r="K874" s="10">
        <f>(C874-VLOOKUP(H874,Riders!$A$2:$E$8001,4,FALSE))/365</f>
        <v>22.890410958904109</v>
      </c>
    </row>
    <row r="875" spans="1:11">
      <c r="A875" t="s">
        <v>188</v>
      </c>
      <c r="B875">
        <v>2020</v>
      </c>
      <c r="C875" s="9">
        <v>44416</v>
      </c>
      <c r="D875" t="s">
        <v>189</v>
      </c>
      <c r="E875" t="s">
        <v>117</v>
      </c>
      <c r="F875">
        <v>2</v>
      </c>
      <c r="G875">
        <v>2</v>
      </c>
      <c r="H875" t="s">
        <v>110</v>
      </c>
      <c r="I875" t="s">
        <v>111</v>
      </c>
      <c r="J875">
        <v>10009967641</v>
      </c>
      <c r="K875" s="10">
        <f>(C875-VLOOKUP(H875,Riders!$A$2:$E$8001,4,FALSE))/365</f>
        <v>24.30958904109589</v>
      </c>
    </row>
    <row r="876" spans="1:11">
      <c r="A876" t="s">
        <v>188</v>
      </c>
      <c r="B876">
        <v>2020</v>
      </c>
      <c r="C876" s="9">
        <v>44416</v>
      </c>
      <c r="D876" t="s">
        <v>189</v>
      </c>
      <c r="E876" t="s">
        <v>117</v>
      </c>
      <c r="F876">
        <v>2</v>
      </c>
      <c r="G876">
        <v>3</v>
      </c>
      <c r="H876" t="s">
        <v>106</v>
      </c>
      <c r="I876" t="s">
        <v>107</v>
      </c>
      <c r="J876">
        <v>10117936018</v>
      </c>
      <c r="K876" s="10">
        <f>(C876-VLOOKUP(H876,Riders!$A$2:$E$8001,4,FALSE))/365</f>
        <v>27.82191780821918</v>
      </c>
    </row>
    <row r="877" spans="1:11">
      <c r="A877" t="s">
        <v>188</v>
      </c>
      <c r="B877">
        <v>2020</v>
      </c>
      <c r="C877" s="9">
        <v>44416</v>
      </c>
      <c r="D877" t="s">
        <v>189</v>
      </c>
      <c r="E877" t="s">
        <v>117</v>
      </c>
      <c r="F877">
        <v>2</v>
      </c>
      <c r="G877">
        <v>4</v>
      </c>
      <c r="H877" t="s">
        <v>192</v>
      </c>
      <c r="I877" t="s">
        <v>28</v>
      </c>
      <c r="J877">
        <v>10004601723</v>
      </c>
      <c r="K877" s="10">
        <f>(C877-VLOOKUP(H877,Riders!$A$2:$E$8001,4,FALSE))/365</f>
        <v>34.142465753424659</v>
      </c>
    </row>
    <row r="878" spans="1:11">
      <c r="A878" t="s">
        <v>188</v>
      </c>
      <c r="B878">
        <v>2020</v>
      </c>
      <c r="C878" s="9">
        <v>44416</v>
      </c>
      <c r="D878" t="s">
        <v>189</v>
      </c>
      <c r="E878" t="s">
        <v>117</v>
      </c>
      <c r="F878">
        <v>2</v>
      </c>
      <c r="G878">
        <v>5</v>
      </c>
      <c r="H878" t="s">
        <v>122</v>
      </c>
      <c r="I878" t="s">
        <v>33</v>
      </c>
      <c r="J878">
        <v>10009012391</v>
      </c>
      <c r="K878" s="10">
        <f>(C878-VLOOKUP(H878,Riders!$A$2:$E$8001,4,FALSE))/365</f>
        <v>25.830136986301369</v>
      </c>
    </row>
    <row r="879" spans="1:11">
      <c r="A879" t="s">
        <v>188</v>
      </c>
      <c r="B879">
        <v>2020</v>
      </c>
      <c r="C879" s="9">
        <v>44416</v>
      </c>
      <c r="D879" t="s">
        <v>189</v>
      </c>
      <c r="E879" t="s">
        <v>117</v>
      </c>
      <c r="F879">
        <v>2</v>
      </c>
      <c r="G879">
        <v>6</v>
      </c>
      <c r="H879" t="s">
        <v>91</v>
      </c>
      <c r="I879" t="s">
        <v>50</v>
      </c>
      <c r="J879">
        <v>10009150215</v>
      </c>
      <c r="K879" s="10">
        <f>(C879-VLOOKUP(H879,Riders!$A$2:$E$8001,4,FALSE))/365</f>
        <v>25.717808219178082</v>
      </c>
    </row>
    <row r="880" spans="1:11">
      <c r="A880" t="s">
        <v>188</v>
      </c>
      <c r="B880">
        <v>2020</v>
      </c>
      <c r="C880" s="9">
        <v>44416</v>
      </c>
      <c r="D880" t="s">
        <v>189</v>
      </c>
      <c r="E880" t="s">
        <v>117</v>
      </c>
      <c r="F880">
        <v>3</v>
      </c>
      <c r="G880">
        <v>1</v>
      </c>
      <c r="H880" t="s">
        <v>193</v>
      </c>
      <c r="I880" t="s">
        <v>30</v>
      </c>
      <c r="J880">
        <v>10005964470</v>
      </c>
      <c r="K880" s="10">
        <f>(C880-VLOOKUP(H880,Riders!$A$2:$E$8001,4,FALSE))/365</f>
        <v>32.405479452054792</v>
      </c>
    </row>
    <row r="881" spans="1:11">
      <c r="A881" t="s">
        <v>188</v>
      </c>
      <c r="B881">
        <v>2020</v>
      </c>
      <c r="C881" s="9">
        <v>44416</v>
      </c>
      <c r="D881" t="s">
        <v>189</v>
      </c>
      <c r="E881" t="s">
        <v>117</v>
      </c>
      <c r="F881">
        <v>3</v>
      </c>
      <c r="G881">
        <v>2</v>
      </c>
      <c r="H881" t="s">
        <v>194</v>
      </c>
      <c r="I881" t="s">
        <v>50</v>
      </c>
      <c r="J881">
        <v>10004868370</v>
      </c>
      <c r="K881" s="10">
        <f>(C881-VLOOKUP(H881,Riders!$A$2:$E$8001,4,FALSE))/365</f>
        <v>33.613698630136987</v>
      </c>
    </row>
    <row r="882" spans="1:11">
      <c r="A882" t="s">
        <v>188</v>
      </c>
      <c r="B882">
        <v>2020</v>
      </c>
      <c r="C882" s="9">
        <v>44416</v>
      </c>
      <c r="D882" t="s">
        <v>189</v>
      </c>
      <c r="E882" t="s">
        <v>117</v>
      </c>
      <c r="F882">
        <v>3</v>
      </c>
      <c r="G882">
        <v>3</v>
      </c>
      <c r="H882" t="s">
        <v>101</v>
      </c>
      <c r="I882" t="s">
        <v>102</v>
      </c>
      <c r="J882">
        <v>10009010876</v>
      </c>
      <c r="K882" s="10">
        <f>(C882-VLOOKUP(H882,Riders!$A$2:$E$8001,4,FALSE))/365</f>
        <v>27.536986301369861</v>
      </c>
    </row>
    <row r="883" spans="1:11">
      <c r="A883" t="s">
        <v>188</v>
      </c>
      <c r="B883">
        <v>2020</v>
      </c>
      <c r="C883" s="9">
        <v>44416</v>
      </c>
      <c r="D883" t="s">
        <v>189</v>
      </c>
      <c r="E883" t="s">
        <v>117</v>
      </c>
      <c r="F883">
        <v>3</v>
      </c>
      <c r="G883">
        <v>4</v>
      </c>
      <c r="H883" t="s">
        <v>104</v>
      </c>
      <c r="I883" t="s">
        <v>100</v>
      </c>
      <c r="J883">
        <v>10006894559</v>
      </c>
      <c r="K883" s="10">
        <f>(C883-VLOOKUP(H883,Riders!$A$2:$E$8001,4,FALSE))/365</f>
        <v>28.975342465753425</v>
      </c>
    </row>
    <row r="884" spans="1:11">
      <c r="A884" t="s">
        <v>188</v>
      </c>
      <c r="B884">
        <v>2020</v>
      </c>
      <c r="C884" s="9">
        <v>44416</v>
      </c>
      <c r="D884" t="s">
        <v>189</v>
      </c>
      <c r="E884" t="s">
        <v>117</v>
      </c>
      <c r="F884">
        <v>3</v>
      </c>
      <c r="G884">
        <v>5</v>
      </c>
      <c r="H884" t="s">
        <v>95</v>
      </c>
      <c r="I884" t="s">
        <v>28</v>
      </c>
      <c r="J884">
        <v>10048325582</v>
      </c>
      <c r="K884" s="10">
        <f>(C884-VLOOKUP(H884,Riders!$A$2:$E$8001,4,FALSE))/365</f>
        <v>29.536986301369861</v>
      </c>
    </row>
    <row r="885" spans="1:11">
      <c r="A885" t="s">
        <v>188</v>
      </c>
      <c r="B885">
        <v>2020</v>
      </c>
      <c r="C885" s="9">
        <v>44416</v>
      </c>
      <c r="D885" t="s">
        <v>189</v>
      </c>
      <c r="E885" t="s">
        <v>117</v>
      </c>
      <c r="F885">
        <v>3</v>
      </c>
      <c r="G885">
        <v>6</v>
      </c>
      <c r="H885" t="s">
        <v>195</v>
      </c>
      <c r="I885" t="s">
        <v>196</v>
      </c>
      <c r="J885">
        <v>10003100142</v>
      </c>
      <c r="K885" s="10">
        <f>(C885-VLOOKUP(H885,Riders!$A$2:$E$8001,4,FALSE))/365</f>
        <v>35.402739726027399</v>
      </c>
    </row>
    <row r="886" spans="1:11">
      <c r="A886" t="s">
        <v>188</v>
      </c>
      <c r="B886">
        <v>2020</v>
      </c>
      <c r="C886" s="9">
        <v>44416</v>
      </c>
      <c r="D886" t="s">
        <v>189</v>
      </c>
      <c r="E886" t="s">
        <v>118</v>
      </c>
      <c r="F886">
        <v>1</v>
      </c>
      <c r="G886">
        <v>1</v>
      </c>
      <c r="H886" t="s">
        <v>190</v>
      </c>
      <c r="I886" t="s">
        <v>111</v>
      </c>
      <c r="J886">
        <v>10004599194</v>
      </c>
      <c r="K886" s="10">
        <f>(C886-VLOOKUP(H886,Riders!$A$2:$E$8001,4,FALSE))/365</f>
        <v>33.4</v>
      </c>
    </row>
    <row r="887" spans="1:11">
      <c r="A887" t="s">
        <v>188</v>
      </c>
      <c r="B887">
        <v>2020</v>
      </c>
      <c r="C887" s="9">
        <v>44416</v>
      </c>
      <c r="D887" t="s">
        <v>189</v>
      </c>
      <c r="E887" t="s">
        <v>118</v>
      </c>
      <c r="F887">
        <v>1</v>
      </c>
      <c r="G887">
        <v>2</v>
      </c>
      <c r="H887" t="s">
        <v>104</v>
      </c>
      <c r="I887" t="s">
        <v>100</v>
      </c>
      <c r="J887">
        <v>10006894559</v>
      </c>
      <c r="K887" s="10">
        <f>(C887-VLOOKUP(H887,Riders!$A$2:$E$8001,4,FALSE))/365</f>
        <v>28.975342465753425</v>
      </c>
    </row>
    <row r="888" spans="1:11">
      <c r="A888" t="s">
        <v>188</v>
      </c>
      <c r="B888">
        <v>2020</v>
      </c>
      <c r="C888" s="9">
        <v>44416</v>
      </c>
      <c r="D888" t="s">
        <v>189</v>
      </c>
      <c r="E888" t="s">
        <v>118</v>
      </c>
      <c r="F888">
        <v>1</v>
      </c>
      <c r="G888">
        <v>3</v>
      </c>
      <c r="H888" t="s">
        <v>106</v>
      </c>
      <c r="I888" t="s">
        <v>107</v>
      </c>
      <c r="J888">
        <v>10117936018</v>
      </c>
      <c r="K888" s="10">
        <f>(C888-VLOOKUP(H888,Riders!$A$2:$E$8001,4,FALSE))/365</f>
        <v>27.82191780821918</v>
      </c>
    </row>
    <row r="889" spans="1:11">
      <c r="A889" t="s">
        <v>188</v>
      </c>
      <c r="B889">
        <v>2020</v>
      </c>
      <c r="C889" s="9">
        <v>44416</v>
      </c>
      <c r="D889" t="s">
        <v>189</v>
      </c>
      <c r="E889" t="s">
        <v>118</v>
      </c>
      <c r="F889">
        <v>1</v>
      </c>
      <c r="G889">
        <v>4</v>
      </c>
      <c r="H889" t="s">
        <v>110</v>
      </c>
      <c r="I889" t="s">
        <v>111</v>
      </c>
      <c r="J889">
        <v>10009967641</v>
      </c>
      <c r="K889" s="10">
        <f>(C889-VLOOKUP(H889,Riders!$A$2:$E$8001,4,FALSE))/365</f>
        <v>24.30958904109589</v>
      </c>
    </row>
    <row r="890" spans="1:11">
      <c r="A890" t="s">
        <v>188</v>
      </c>
      <c r="B890">
        <v>2020</v>
      </c>
      <c r="C890" s="9">
        <v>44416</v>
      </c>
      <c r="D890" t="s">
        <v>189</v>
      </c>
      <c r="E890" t="s">
        <v>118</v>
      </c>
      <c r="F890">
        <v>1</v>
      </c>
      <c r="G890">
        <v>5</v>
      </c>
      <c r="H890" t="s">
        <v>101</v>
      </c>
      <c r="I890" t="s">
        <v>102</v>
      </c>
      <c r="J890">
        <v>10009010876</v>
      </c>
      <c r="K890" s="10">
        <f>(C890-VLOOKUP(H890,Riders!$A$2:$E$8001,4,FALSE))/365</f>
        <v>27.536986301369861</v>
      </c>
    </row>
    <row r="891" spans="1:11">
      <c r="A891" t="s">
        <v>188</v>
      </c>
      <c r="B891">
        <v>2020</v>
      </c>
      <c r="C891" s="9">
        <v>44416</v>
      </c>
      <c r="D891" t="s">
        <v>189</v>
      </c>
      <c r="E891" t="s">
        <v>118</v>
      </c>
      <c r="F891">
        <v>1</v>
      </c>
      <c r="G891">
        <v>6</v>
      </c>
      <c r="H891" t="s">
        <v>98</v>
      </c>
      <c r="I891" t="s">
        <v>42</v>
      </c>
      <c r="J891">
        <v>10010830840</v>
      </c>
      <c r="K891" s="10">
        <f>(C891-VLOOKUP(H891,Riders!$A$2:$E$8001,4,FALSE))/365</f>
        <v>22.794520547945204</v>
      </c>
    </row>
    <row r="892" spans="1:11">
      <c r="A892" t="s">
        <v>188</v>
      </c>
      <c r="B892">
        <v>2020</v>
      </c>
      <c r="C892" s="9">
        <v>44416</v>
      </c>
      <c r="D892" t="s">
        <v>189</v>
      </c>
      <c r="E892" t="s">
        <v>118</v>
      </c>
      <c r="F892">
        <v>2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33.613698630136987</v>
      </c>
    </row>
    <row r="893" spans="1:11">
      <c r="A893" t="s">
        <v>188</v>
      </c>
      <c r="B893">
        <v>2020</v>
      </c>
      <c r="C893" s="9">
        <v>44416</v>
      </c>
      <c r="D893" t="s">
        <v>189</v>
      </c>
      <c r="E893" t="s">
        <v>118</v>
      </c>
      <c r="F893">
        <v>2</v>
      </c>
      <c r="G893">
        <v>2</v>
      </c>
      <c r="H893" t="s">
        <v>192</v>
      </c>
      <c r="I893" t="s">
        <v>28</v>
      </c>
      <c r="J893">
        <v>10004601723</v>
      </c>
      <c r="K893" s="10">
        <f>(C893-VLOOKUP(H893,Riders!$A$2:$E$8001,4,FALSE))/365</f>
        <v>34.142465753424659</v>
      </c>
    </row>
    <row r="894" spans="1:11">
      <c r="A894" t="s">
        <v>188</v>
      </c>
      <c r="B894">
        <v>2020</v>
      </c>
      <c r="C894" s="9">
        <v>44416</v>
      </c>
      <c r="D894" t="s">
        <v>189</v>
      </c>
      <c r="E894" t="s">
        <v>118</v>
      </c>
      <c r="F894">
        <v>2</v>
      </c>
      <c r="G894">
        <v>3</v>
      </c>
      <c r="H894" t="s">
        <v>90</v>
      </c>
      <c r="I894" t="s">
        <v>22</v>
      </c>
      <c r="J894">
        <v>10009535686</v>
      </c>
      <c r="K894" s="10">
        <f>(C894-VLOOKUP(H894,Riders!$A$2:$E$8001,4,FALSE))/365</f>
        <v>24.419178082191781</v>
      </c>
    </row>
    <row r="895" spans="1:11">
      <c r="A895" t="s">
        <v>188</v>
      </c>
      <c r="B895">
        <v>2020</v>
      </c>
      <c r="C895" s="9">
        <v>44416</v>
      </c>
      <c r="D895" t="s">
        <v>189</v>
      </c>
      <c r="E895" t="s">
        <v>118</v>
      </c>
      <c r="F895">
        <v>2</v>
      </c>
      <c r="G895">
        <v>4</v>
      </c>
      <c r="H895" t="s">
        <v>94</v>
      </c>
      <c r="I895" t="s">
        <v>26</v>
      </c>
      <c r="J895">
        <v>10015683567</v>
      </c>
      <c r="K895" s="10">
        <f>(C895-VLOOKUP(H895,Riders!$A$2:$E$8001,4,FALSE))/365</f>
        <v>22.561643835616437</v>
      </c>
    </row>
    <row r="896" spans="1:11">
      <c r="A896" t="s">
        <v>188</v>
      </c>
      <c r="B896">
        <v>2020</v>
      </c>
      <c r="C896" s="9">
        <v>44416</v>
      </c>
      <c r="D896" t="s">
        <v>189</v>
      </c>
      <c r="E896" t="s">
        <v>118</v>
      </c>
      <c r="F896">
        <v>2</v>
      </c>
      <c r="G896">
        <v>5</v>
      </c>
      <c r="H896" t="s">
        <v>193</v>
      </c>
      <c r="I896" t="s">
        <v>30</v>
      </c>
      <c r="J896">
        <v>10005964470</v>
      </c>
      <c r="K896" s="10">
        <f>(C896-VLOOKUP(H896,Riders!$A$2:$E$8001,4,FALSE))/365</f>
        <v>32.405479452054792</v>
      </c>
    </row>
    <row r="897" spans="1:11">
      <c r="A897" t="s">
        <v>188</v>
      </c>
      <c r="B897">
        <v>2020</v>
      </c>
      <c r="C897" s="9">
        <v>44416</v>
      </c>
      <c r="D897" t="s">
        <v>189</v>
      </c>
      <c r="E897" t="s">
        <v>118</v>
      </c>
      <c r="F897">
        <v>2</v>
      </c>
      <c r="G897">
        <v>9</v>
      </c>
      <c r="H897" t="s">
        <v>126</v>
      </c>
      <c r="I897" t="s">
        <v>102</v>
      </c>
      <c r="J897">
        <v>10010821241</v>
      </c>
      <c r="K897" s="10">
        <f>(C897-VLOOKUP(H897,Riders!$A$2:$E$8001,4,FALSE))/365</f>
        <v>22.890410958904109</v>
      </c>
    </row>
    <row r="898" spans="1:11">
      <c r="A898" t="s">
        <v>188</v>
      </c>
      <c r="B898">
        <v>2020</v>
      </c>
      <c r="C898" s="9">
        <v>44416</v>
      </c>
      <c r="D898" t="s">
        <v>189</v>
      </c>
      <c r="E898" t="s">
        <v>119</v>
      </c>
      <c r="F898">
        <v>1</v>
      </c>
      <c r="G898">
        <v>1</v>
      </c>
      <c r="H898" t="s">
        <v>190</v>
      </c>
      <c r="I898" t="s">
        <v>111</v>
      </c>
      <c r="J898">
        <v>10004599194</v>
      </c>
      <c r="K898" s="10">
        <f>(C898-VLOOKUP(H898,Riders!$A$2:$E$8001,4,FALSE))/365</f>
        <v>33.4</v>
      </c>
    </row>
    <row r="899" spans="1:11">
      <c r="A899" t="s">
        <v>188</v>
      </c>
      <c r="B899">
        <v>2020</v>
      </c>
      <c r="C899" s="9">
        <v>44416</v>
      </c>
      <c r="D899" t="s">
        <v>189</v>
      </c>
      <c r="E899" t="s">
        <v>119</v>
      </c>
      <c r="F899">
        <v>1</v>
      </c>
      <c r="G899">
        <v>2</v>
      </c>
      <c r="H899" t="s">
        <v>194</v>
      </c>
      <c r="I899" t="s">
        <v>50</v>
      </c>
      <c r="J899">
        <v>10004868370</v>
      </c>
      <c r="K899" s="10">
        <f>(C899-VLOOKUP(H899,Riders!$A$2:$E$8001,4,FALSE))/365</f>
        <v>33.613698630136987</v>
      </c>
    </row>
    <row r="900" spans="1:11">
      <c r="A900" t="s">
        <v>188</v>
      </c>
      <c r="B900">
        <v>2020</v>
      </c>
      <c r="C900" s="9">
        <v>44416</v>
      </c>
      <c r="D900" t="s">
        <v>189</v>
      </c>
      <c r="E900" t="s">
        <v>119</v>
      </c>
      <c r="F900">
        <v>1</v>
      </c>
      <c r="G900">
        <v>3</v>
      </c>
      <c r="H900" t="s">
        <v>90</v>
      </c>
      <c r="I900" t="s">
        <v>22</v>
      </c>
      <c r="J900">
        <v>10009535686</v>
      </c>
      <c r="K900" s="10">
        <f>(C900-VLOOKUP(H900,Riders!$A$2:$E$8001,4,FALSE))/365</f>
        <v>24.419178082191781</v>
      </c>
    </row>
    <row r="901" spans="1:11">
      <c r="A901" t="s">
        <v>188</v>
      </c>
      <c r="B901">
        <v>2020</v>
      </c>
      <c r="C901" s="9">
        <v>44416</v>
      </c>
      <c r="D901" t="s">
        <v>189</v>
      </c>
      <c r="E901" t="s">
        <v>119</v>
      </c>
      <c r="F901">
        <v>1</v>
      </c>
      <c r="G901">
        <v>4</v>
      </c>
      <c r="H901" t="s">
        <v>106</v>
      </c>
      <c r="I901" t="s">
        <v>107</v>
      </c>
      <c r="J901">
        <v>10117936018</v>
      </c>
      <c r="K901" s="10">
        <f>(C901-VLOOKUP(H901,Riders!$A$2:$E$8001,4,FALSE))/365</f>
        <v>27.82191780821918</v>
      </c>
    </row>
    <row r="902" spans="1:11">
      <c r="A902" t="s">
        <v>188</v>
      </c>
      <c r="B902">
        <v>2020</v>
      </c>
      <c r="C902" s="9">
        <v>44416</v>
      </c>
      <c r="D902" t="s">
        <v>189</v>
      </c>
      <c r="E902" t="s">
        <v>119</v>
      </c>
      <c r="F902">
        <v>1</v>
      </c>
      <c r="G902">
        <v>5</v>
      </c>
      <c r="H902" t="s">
        <v>104</v>
      </c>
      <c r="I902" t="s">
        <v>100</v>
      </c>
      <c r="J902">
        <v>10006894559</v>
      </c>
      <c r="K902" s="10">
        <f>(C902-VLOOKUP(H902,Riders!$A$2:$E$8001,4,FALSE))/365</f>
        <v>28.975342465753425</v>
      </c>
    </row>
    <row r="903" spans="1:11">
      <c r="A903" t="s">
        <v>188</v>
      </c>
      <c r="B903">
        <v>2020</v>
      </c>
      <c r="C903" s="9">
        <v>44416</v>
      </c>
      <c r="D903" t="s">
        <v>189</v>
      </c>
      <c r="E903" t="s">
        <v>119</v>
      </c>
      <c r="F903">
        <v>1</v>
      </c>
      <c r="G903">
        <v>6</v>
      </c>
      <c r="H903" t="s">
        <v>192</v>
      </c>
      <c r="I903" t="s">
        <v>28</v>
      </c>
      <c r="J903">
        <v>10004601723</v>
      </c>
      <c r="K903" s="10">
        <f>(C903-VLOOKUP(H903,Riders!$A$2:$E$8001,4,FALSE))/365</f>
        <v>34.142465753424659</v>
      </c>
    </row>
    <row r="904" spans="1:11">
      <c r="A904" t="s">
        <v>188</v>
      </c>
      <c r="B904">
        <v>2020</v>
      </c>
      <c r="C904" s="9">
        <v>44416</v>
      </c>
      <c r="D904" t="s">
        <v>189</v>
      </c>
      <c r="E904" t="s">
        <v>119</v>
      </c>
      <c r="F904">
        <v>2</v>
      </c>
      <c r="G904">
        <v>1</v>
      </c>
      <c r="H904" t="s">
        <v>193</v>
      </c>
      <c r="I904" t="s">
        <v>30</v>
      </c>
      <c r="J904">
        <v>10005964470</v>
      </c>
      <c r="K904" s="10">
        <f>(C904-VLOOKUP(H904,Riders!$A$2:$E$8001,4,FALSE))/365</f>
        <v>32.405479452054792</v>
      </c>
    </row>
    <row r="905" spans="1:11">
      <c r="A905" t="s">
        <v>188</v>
      </c>
      <c r="B905">
        <v>2020</v>
      </c>
      <c r="C905" s="9">
        <v>44416</v>
      </c>
      <c r="D905" t="s">
        <v>189</v>
      </c>
      <c r="E905" t="s">
        <v>119</v>
      </c>
      <c r="F905">
        <v>2</v>
      </c>
      <c r="G905">
        <v>2</v>
      </c>
      <c r="H905" t="s">
        <v>110</v>
      </c>
      <c r="I905" t="s">
        <v>111</v>
      </c>
      <c r="J905">
        <v>10009967641</v>
      </c>
      <c r="K905" s="10">
        <f>(C905-VLOOKUP(H905,Riders!$A$2:$E$8001,4,FALSE))/365</f>
        <v>24.30958904109589</v>
      </c>
    </row>
    <row r="906" spans="1:11">
      <c r="A906" t="s">
        <v>188</v>
      </c>
      <c r="B906">
        <v>2020</v>
      </c>
      <c r="C906" s="9">
        <v>44416</v>
      </c>
      <c r="D906" t="s">
        <v>189</v>
      </c>
      <c r="E906" t="s">
        <v>119</v>
      </c>
      <c r="F906">
        <v>2</v>
      </c>
      <c r="G906">
        <v>3</v>
      </c>
      <c r="H906" t="s">
        <v>101</v>
      </c>
      <c r="I906" t="s">
        <v>102</v>
      </c>
      <c r="J906">
        <v>10009010876</v>
      </c>
      <c r="K906" s="10">
        <f>(C906-VLOOKUP(H906,Riders!$A$2:$E$8001,4,FALSE))/365</f>
        <v>27.536986301369861</v>
      </c>
    </row>
    <row r="907" spans="1:11">
      <c r="A907" t="s">
        <v>188</v>
      </c>
      <c r="B907">
        <v>2020</v>
      </c>
      <c r="C907" s="9">
        <v>44416</v>
      </c>
      <c r="D907" t="s">
        <v>189</v>
      </c>
      <c r="E907" t="s">
        <v>119</v>
      </c>
      <c r="F907">
        <v>2</v>
      </c>
      <c r="G907">
        <v>4</v>
      </c>
      <c r="H907" t="s">
        <v>94</v>
      </c>
      <c r="I907" t="s">
        <v>26</v>
      </c>
      <c r="J907">
        <v>10015683567</v>
      </c>
      <c r="K907" s="10">
        <f>(C907-VLOOKUP(H907,Riders!$A$2:$E$8001,4,FALSE))/365</f>
        <v>22.561643835616437</v>
      </c>
    </row>
    <row r="908" spans="1:11">
      <c r="A908" t="s">
        <v>188</v>
      </c>
      <c r="B908">
        <v>2020</v>
      </c>
      <c r="C908" s="9">
        <v>44416</v>
      </c>
      <c r="D908" t="s">
        <v>189</v>
      </c>
      <c r="E908" t="s">
        <v>119</v>
      </c>
      <c r="F908">
        <v>2</v>
      </c>
      <c r="G908">
        <v>5</v>
      </c>
      <c r="H908" t="s">
        <v>98</v>
      </c>
      <c r="I908" t="s">
        <v>42</v>
      </c>
      <c r="J908">
        <v>10010830840</v>
      </c>
      <c r="K908" s="10">
        <f>(C908-VLOOKUP(H908,Riders!$A$2:$E$8001,4,FALSE))/365</f>
        <v>22.794520547945204</v>
      </c>
    </row>
    <row r="909" spans="1:11">
      <c r="A909" t="s">
        <v>188</v>
      </c>
      <c r="B909">
        <v>2020</v>
      </c>
      <c r="C909" s="9">
        <v>44415</v>
      </c>
      <c r="D909" t="s">
        <v>189</v>
      </c>
      <c r="E909" t="s">
        <v>89</v>
      </c>
      <c r="F909">
        <v>1</v>
      </c>
      <c r="G909">
        <v>1</v>
      </c>
      <c r="H909" t="s">
        <v>94</v>
      </c>
      <c r="I909" t="s">
        <v>26</v>
      </c>
      <c r="J909">
        <v>10015683567</v>
      </c>
      <c r="K909" s="10">
        <f>(C909-VLOOKUP(H909,Riders!$A$2:$E$8001,4,FALSE))/365</f>
        <v>22.55890410958904</v>
      </c>
    </row>
    <row r="910" spans="1:11">
      <c r="A910" t="s">
        <v>188</v>
      </c>
      <c r="B910">
        <v>2020</v>
      </c>
      <c r="C910" s="9">
        <v>44415</v>
      </c>
      <c r="D910" t="s">
        <v>189</v>
      </c>
      <c r="E910" t="s">
        <v>89</v>
      </c>
      <c r="F910">
        <v>1</v>
      </c>
      <c r="G910">
        <v>2</v>
      </c>
      <c r="H910" t="s">
        <v>192</v>
      </c>
      <c r="I910" t="s">
        <v>28</v>
      </c>
      <c r="J910">
        <v>10004601723</v>
      </c>
      <c r="K910" s="10">
        <f>(C910-VLOOKUP(H910,Riders!$A$2:$E$8001,4,FALSE))/365</f>
        <v>34.139726027397259</v>
      </c>
    </row>
    <row r="911" spans="1:11">
      <c r="A911" t="s">
        <v>188</v>
      </c>
      <c r="B911">
        <v>2020</v>
      </c>
      <c r="C911" s="9">
        <v>44415</v>
      </c>
      <c r="D911" t="s">
        <v>189</v>
      </c>
      <c r="E911" t="s">
        <v>89</v>
      </c>
      <c r="F911">
        <v>1</v>
      </c>
      <c r="G911">
        <v>3</v>
      </c>
      <c r="H911" t="s">
        <v>101</v>
      </c>
      <c r="I911" t="s">
        <v>102</v>
      </c>
      <c r="J911">
        <v>10009010876</v>
      </c>
      <c r="K911" s="10">
        <f>(C911-VLOOKUP(H911,Riders!$A$2:$E$8001,4,FALSE))/365</f>
        <v>27.534246575342465</v>
      </c>
    </row>
    <row r="912" spans="1:11">
      <c r="A912" t="s">
        <v>188</v>
      </c>
      <c r="B912">
        <v>2020</v>
      </c>
      <c r="C912" s="9">
        <v>44415</v>
      </c>
      <c r="D912" t="s">
        <v>189</v>
      </c>
      <c r="E912" t="s">
        <v>89</v>
      </c>
      <c r="F912">
        <v>1</v>
      </c>
      <c r="G912">
        <v>4</v>
      </c>
      <c r="H912" t="s">
        <v>190</v>
      </c>
      <c r="I912" t="s">
        <v>111</v>
      </c>
      <c r="J912">
        <v>10004599194</v>
      </c>
      <c r="K912" s="10">
        <f>(C912-VLOOKUP(H912,Riders!$A$2:$E$8001,4,FALSE))/365</f>
        <v>33.397260273972606</v>
      </c>
    </row>
    <row r="913" spans="1:11">
      <c r="A913" t="s">
        <v>188</v>
      </c>
      <c r="B913">
        <v>2020</v>
      </c>
      <c r="C913" s="9">
        <v>44415</v>
      </c>
      <c r="D913" t="s">
        <v>189</v>
      </c>
      <c r="E913" t="s">
        <v>89</v>
      </c>
      <c r="F913">
        <v>1</v>
      </c>
      <c r="G913">
        <v>5</v>
      </c>
      <c r="H913" t="s">
        <v>127</v>
      </c>
      <c r="I913" t="s">
        <v>33</v>
      </c>
      <c r="J913">
        <v>10006184742</v>
      </c>
      <c r="K913" s="10">
        <f>(C913-VLOOKUP(H913,Riders!$A$2:$E$8001,4,FALSE))/365</f>
        <v>30.082191780821919</v>
      </c>
    </row>
    <row r="914" spans="1:11">
      <c r="A914" t="s">
        <v>188</v>
      </c>
      <c r="B914">
        <v>2020</v>
      </c>
      <c r="C914" s="9">
        <v>44415</v>
      </c>
      <c r="D914" t="s">
        <v>189</v>
      </c>
      <c r="E914" t="s">
        <v>89</v>
      </c>
      <c r="F914">
        <v>1</v>
      </c>
      <c r="G914">
        <v>6</v>
      </c>
      <c r="H914" t="s">
        <v>197</v>
      </c>
      <c r="I914" t="s">
        <v>196</v>
      </c>
      <c r="J914" t="e">
        <v>#N/A</v>
      </c>
      <c r="K914" s="10">
        <f>(C914-VLOOKUP(H914,Riders!$A$2:$E$8001,4,FALSE))/365</f>
        <v>19.997260273972604</v>
      </c>
    </row>
    <row r="915" spans="1:11">
      <c r="A915" t="s">
        <v>188</v>
      </c>
      <c r="B915">
        <v>2020</v>
      </c>
      <c r="C915" s="9">
        <v>44415</v>
      </c>
      <c r="D915" t="s">
        <v>189</v>
      </c>
      <c r="E915" t="s">
        <v>89</v>
      </c>
      <c r="F915">
        <v>2</v>
      </c>
      <c r="G915">
        <v>1</v>
      </c>
      <c r="H915" t="s">
        <v>110</v>
      </c>
      <c r="I915" t="s">
        <v>111</v>
      </c>
      <c r="J915">
        <v>10009967641</v>
      </c>
      <c r="K915" s="10">
        <f>(C915-VLOOKUP(H915,Riders!$A$2:$E$8001,4,FALSE))/365</f>
        <v>24.306849315068494</v>
      </c>
    </row>
    <row r="916" spans="1:11">
      <c r="A916" t="s">
        <v>188</v>
      </c>
      <c r="B916">
        <v>2020</v>
      </c>
      <c r="C916" s="9">
        <v>44415</v>
      </c>
      <c r="D916" t="s">
        <v>189</v>
      </c>
      <c r="E916" t="s">
        <v>89</v>
      </c>
      <c r="F916">
        <v>2</v>
      </c>
      <c r="G916">
        <v>2</v>
      </c>
      <c r="H916" t="s">
        <v>99</v>
      </c>
      <c r="I916" t="s">
        <v>100</v>
      </c>
      <c r="J916">
        <v>10015145724</v>
      </c>
      <c r="K916" s="10">
        <f>(C916-VLOOKUP(H916,Riders!$A$2:$E$8001,4,FALSE))/365</f>
        <v>22.323287671232876</v>
      </c>
    </row>
    <row r="917" spans="1:11">
      <c r="A917" t="s">
        <v>188</v>
      </c>
      <c r="B917">
        <v>2020</v>
      </c>
      <c r="C917" s="9">
        <v>44415</v>
      </c>
      <c r="D917" t="s">
        <v>189</v>
      </c>
      <c r="E917" t="s">
        <v>89</v>
      </c>
      <c r="F917">
        <v>2</v>
      </c>
      <c r="G917">
        <v>3</v>
      </c>
      <c r="H917" t="s">
        <v>198</v>
      </c>
      <c r="I917" t="s">
        <v>22</v>
      </c>
      <c r="J917">
        <v>10006900421</v>
      </c>
      <c r="K917" s="10">
        <f>(C917-VLOOKUP(H917,Riders!$A$2:$E$8001,4,FALSE))/365</f>
        <v>28.668493150684931</v>
      </c>
    </row>
    <row r="918" spans="1:11">
      <c r="A918" t="s">
        <v>188</v>
      </c>
      <c r="B918">
        <v>2020</v>
      </c>
      <c r="C918" s="9">
        <v>44415</v>
      </c>
      <c r="D918" t="s">
        <v>189</v>
      </c>
      <c r="E918" t="s">
        <v>89</v>
      </c>
      <c r="F918">
        <v>2</v>
      </c>
      <c r="G918">
        <v>4</v>
      </c>
      <c r="H918" t="s">
        <v>181</v>
      </c>
      <c r="I918" t="s">
        <v>32</v>
      </c>
      <c r="J918">
        <v>10007212639</v>
      </c>
      <c r="K918" s="10">
        <f>(C918-VLOOKUP(H918,Riders!$A$2:$E$8001,4,FALSE))/365</f>
        <v>30.115068493150684</v>
      </c>
    </row>
    <row r="919" spans="1:11">
      <c r="A919" t="s">
        <v>188</v>
      </c>
      <c r="B919">
        <v>2020</v>
      </c>
      <c r="C919" s="9">
        <v>44415</v>
      </c>
      <c r="D919" t="s">
        <v>189</v>
      </c>
      <c r="E919" t="s">
        <v>89</v>
      </c>
      <c r="F919">
        <v>2</v>
      </c>
      <c r="G919">
        <v>5</v>
      </c>
      <c r="H919" t="s">
        <v>108</v>
      </c>
      <c r="I919" t="s">
        <v>56</v>
      </c>
      <c r="J919">
        <v>10010797292</v>
      </c>
      <c r="K919" s="10">
        <f>(C919-VLOOKUP(H919,Riders!$A$2:$E$8001,4,FALSE))/365</f>
        <v>23.328767123287673</v>
      </c>
    </row>
    <row r="920" spans="1:11">
      <c r="A920" t="s">
        <v>188</v>
      </c>
      <c r="B920">
        <v>2020</v>
      </c>
      <c r="C920" s="9">
        <v>44415</v>
      </c>
      <c r="D920" t="s">
        <v>189</v>
      </c>
      <c r="E920" t="s">
        <v>89</v>
      </c>
      <c r="F920">
        <v>2</v>
      </c>
      <c r="G920">
        <v>6</v>
      </c>
      <c r="H920" t="s">
        <v>91</v>
      </c>
      <c r="I920" t="s">
        <v>50</v>
      </c>
      <c r="J920">
        <v>10009150215</v>
      </c>
      <c r="K920" s="10">
        <f>(C920-VLOOKUP(H920,Riders!$A$2:$E$8001,4,FALSE))/365</f>
        <v>25.715068493150685</v>
      </c>
    </row>
    <row r="921" spans="1:11">
      <c r="A921" t="s">
        <v>188</v>
      </c>
      <c r="B921">
        <v>2020</v>
      </c>
      <c r="C921" s="9">
        <v>44415</v>
      </c>
      <c r="D921" t="s">
        <v>189</v>
      </c>
      <c r="E921" t="s">
        <v>89</v>
      </c>
      <c r="F921">
        <v>3</v>
      </c>
      <c r="G921">
        <v>1</v>
      </c>
      <c r="H921" t="s">
        <v>194</v>
      </c>
      <c r="I921" t="s">
        <v>50</v>
      </c>
      <c r="J921">
        <v>10004868370</v>
      </c>
      <c r="K921" s="10">
        <f>(C921-VLOOKUP(H921,Riders!$A$2:$E$8001,4,FALSE))/365</f>
        <v>33.610958904109587</v>
      </c>
    </row>
    <row r="922" spans="1:11">
      <c r="A922" t="s">
        <v>188</v>
      </c>
      <c r="B922">
        <v>2020</v>
      </c>
      <c r="C922" s="9">
        <v>44415</v>
      </c>
      <c r="D922" t="s">
        <v>189</v>
      </c>
      <c r="E922" t="s">
        <v>89</v>
      </c>
      <c r="F922">
        <v>3</v>
      </c>
      <c r="G922">
        <v>2</v>
      </c>
      <c r="H922" t="s">
        <v>126</v>
      </c>
      <c r="I922" t="s">
        <v>102</v>
      </c>
      <c r="J922">
        <v>10010821241</v>
      </c>
      <c r="K922" s="10">
        <f>(C922-VLOOKUP(H922,Riders!$A$2:$E$8001,4,FALSE))/365</f>
        <v>22.887671232876713</v>
      </c>
    </row>
    <row r="923" spans="1:11">
      <c r="A923" t="s">
        <v>188</v>
      </c>
      <c r="B923">
        <v>2020</v>
      </c>
      <c r="C923" s="9">
        <v>44415</v>
      </c>
      <c r="D923" t="s">
        <v>189</v>
      </c>
      <c r="E923" t="s">
        <v>89</v>
      </c>
      <c r="F923">
        <v>3</v>
      </c>
      <c r="G923">
        <v>3</v>
      </c>
      <c r="H923" t="s">
        <v>43</v>
      </c>
      <c r="I923" t="s">
        <v>44</v>
      </c>
      <c r="J923">
        <v>10009176281</v>
      </c>
      <c r="K923" s="10">
        <f>(C923-VLOOKUP(H923,Riders!$A$2:$E$8001,4,FALSE))/365</f>
        <v>25.473972602739725</v>
      </c>
    </row>
    <row r="924" spans="1:11">
      <c r="A924" t="s">
        <v>188</v>
      </c>
      <c r="B924">
        <v>2020</v>
      </c>
      <c r="C924" s="9">
        <v>44415</v>
      </c>
      <c r="D924" t="s">
        <v>189</v>
      </c>
      <c r="E924" t="s">
        <v>89</v>
      </c>
      <c r="F924">
        <v>3</v>
      </c>
      <c r="G924">
        <v>4</v>
      </c>
      <c r="H924" t="s">
        <v>95</v>
      </c>
      <c r="I924" t="s">
        <v>28</v>
      </c>
      <c r="J924">
        <v>10048325582</v>
      </c>
      <c r="K924" s="10">
        <f>(C924-VLOOKUP(H924,Riders!$A$2:$E$8001,4,FALSE))/365</f>
        <v>29.534246575342465</v>
      </c>
    </row>
    <row r="925" spans="1:11">
      <c r="A925" t="s">
        <v>188</v>
      </c>
      <c r="B925">
        <v>2020</v>
      </c>
      <c r="C925" s="9">
        <v>44415</v>
      </c>
      <c r="D925" t="s">
        <v>189</v>
      </c>
      <c r="E925" t="s">
        <v>89</v>
      </c>
      <c r="F925">
        <v>3</v>
      </c>
      <c r="G925">
        <v>5</v>
      </c>
      <c r="H925" t="s">
        <v>60</v>
      </c>
      <c r="I925" t="s">
        <v>61</v>
      </c>
      <c r="J925">
        <v>10007351671</v>
      </c>
      <c r="K925" s="10">
        <f>(C925-VLOOKUP(H925,Riders!$A$2:$E$8001,4,FALSE))/365</f>
        <v>31.715068493150685</v>
      </c>
    </row>
    <row r="926" spans="1:11">
      <c r="A926" t="s">
        <v>188</v>
      </c>
      <c r="B926">
        <v>2020</v>
      </c>
      <c r="C926" s="9">
        <v>44415</v>
      </c>
      <c r="D926" t="s">
        <v>189</v>
      </c>
      <c r="E926" t="s">
        <v>89</v>
      </c>
      <c r="F926">
        <v>3</v>
      </c>
      <c r="G926">
        <v>6</v>
      </c>
      <c r="H926" t="s">
        <v>97</v>
      </c>
      <c r="I926" t="s">
        <v>26</v>
      </c>
      <c r="J926">
        <v>10010678569</v>
      </c>
      <c r="K926" s="10">
        <f>(C926-VLOOKUP(H926,Riders!$A$2:$E$8001,4,FALSE))/365</f>
        <v>24.32054794520548</v>
      </c>
    </row>
    <row r="927" spans="1:11">
      <c r="A927" t="s">
        <v>188</v>
      </c>
      <c r="B927">
        <v>2020</v>
      </c>
      <c r="C927" s="9">
        <v>44415</v>
      </c>
      <c r="D927" t="s">
        <v>189</v>
      </c>
      <c r="E927" t="s">
        <v>89</v>
      </c>
      <c r="F927">
        <v>4</v>
      </c>
      <c r="G927">
        <v>1</v>
      </c>
      <c r="H927" t="s">
        <v>191</v>
      </c>
      <c r="I927" t="s">
        <v>30</v>
      </c>
      <c r="J927">
        <v>10005727327</v>
      </c>
      <c r="K927" s="10">
        <f>(C927-VLOOKUP(H927,Riders!$A$2:$E$8001,4,FALSE))/365</f>
        <v>35.556164383561644</v>
      </c>
    </row>
    <row r="928" spans="1:11">
      <c r="A928" t="s">
        <v>188</v>
      </c>
      <c r="B928">
        <v>2020</v>
      </c>
      <c r="C928" s="9">
        <v>44415</v>
      </c>
      <c r="D928" t="s">
        <v>189</v>
      </c>
      <c r="E928" t="s">
        <v>89</v>
      </c>
      <c r="F928">
        <v>4</v>
      </c>
      <c r="G928">
        <v>2</v>
      </c>
      <c r="H928" t="s">
        <v>195</v>
      </c>
      <c r="I928" t="s">
        <v>196</v>
      </c>
      <c r="J928">
        <v>10003100142</v>
      </c>
      <c r="K928" s="10">
        <f>(C928-VLOOKUP(H928,Riders!$A$2:$E$8001,4,FALSE))/365</f>
        <v>35.4</v>
      </c>
    </row>
    <row r="929" spans="1:11">
      <c r="A929" t="s">
        <v>188</v>
      </c>
      <c r="B929">
        <v>2020</v>
      </c>
      <c r="C929" s="9">
        <v>44415</v>
      </c>
      <c r="D929" t="s">
        <v>189</v>
      </c>
      <c r="E929" t="s">
        <v>89</v>
      </c>
      <c r="F929">
        <v>4</v>
      </c>
      <c r="G929">
        <v>3</v>
      </c>
      <c r="H929" t="s">
        <v>104</v>
      </c>
      <c r="I929" t="s">
        <v>100</v>
      </c>
      <c r="J929">
        <v>10006894559</v>
      </c>
      <c r="K929" s="10">
        <f>(C929-VLOOKUP(H929,Riders!$A$2:$E$8001,4,FALSE))/365</f>
        <v>28.972602739726028</v>
      </c>
    </row>
    <row r="930" spans="1:11">
      <c r="A930" t="s">
        <v>188</v>
      </c>
      <c r="B930">
        <v>2020</v>
      </c>
      <c r="C930" s="9">
        <v>44415</v>
      </c>
      <c r="D930" t="s">
        <v>189</v>
      </c>
      <c r="E930" t="s">
        <v>89</v>
      </c>
      <c r="F930">
        <v>4</v>
      </c>
      <c r="G930">
        <v>4</v>
      </c>
      <c r="H930" t="s">
        <v>199</v>
      </c>
      <c r="I930" t="s">
        <v>37</v>
      </c>
      <c r="J930">
        <v>10007947011</v>
      </c>
      <c r="K930" s="10">
        <f>(C930-VLOOKUP(H930,Riders!$A$2:$E$8001,4,FALSE))/365</f>
        <v>26.772602739726029</v>
      </c>
    </row>
    <row r="931" spans="1:11">
      <c r="A931" t="s">
        <v>188</v>
      </c>
      <c r="B931">
        <v>2020</v>
      </c>
      <c r="C931" s="9">
        <v>44415</v>
      </c>
      <c r="D931" t="s">
        <v>189</v>
      </c>
      <c r="E931" t="s">
        <v>89</v>
      </c>
      <c r="F931">
        <v>4</v>
      </c>
      <c r="G931">
        <v>5</v>
      </c>
      <c r="H931" t="s">
        <v>90</v>
      </c>
      <c r="I931" t="s">
        <v>22</v>
      </c>
      <c r="J931">
        <v>10009535686</v>
      </c>
      <c r="K931" s="10">
        <f>(C931-VLOOKUP(H931,Riders!$A$2:$E$8001,4,FALSE))/365</f>
        <v>24.416438356164385</v>
      </c>
    </row>
    <row r="932" spans="1:11">
      <c r="A932" t="s">
        <v>188</v>
      </c>
      <c r="B932">
        <v>2020</v>
      </c>
      <c r="C932" s="9">
        <v>44415</v>
      </c>
      <c r="D932" t="s">
        <v>189</v>
      </c>
      <c r="E932" t="s">
        <v>89</v>
      </c>
      <c r="F932">
        <v>4</v>
      </c>
      <c r="G932">
        <v>6</v>
      </c>
      <c r="H932" t="s">
        <v>200</v>
      </c>
      <c r="I932" t="s">
        <v>44</v>
      </c>
      <c r="J932">
        <v>10009079382</v>
      </c>
      <c r="K932" s="10">
        <f>(C932-VLOOKUP(H932,Riders!$A$2:$E$8001,4,FALSE))/365</f>
        <v>26.068493150684933</v>
      </c>
    </row>
    <row r="933" spans="1:11">
      <c r="A933" t="s">
        <v>188</v>
      </c>
      <c r="B933">
        <v>2020</v>
      </c>
      <c r="C933" s="9">
        <v>44415</v>
      </c>
      <c r="D933" t="s">
        <v>189</v>
      </c>
      <c r="E933" t="s">
        <v>89</v>
      </c>
      <c r="F933">
        <v>5</v>
      </c>
      <c r="G933">
        <v>1</v>
      </c>
      <c r="H933" t="s">
        <v>193</v>
      </c>
      <c r="I933" t="s">
        <v>30</v>
      </c>
      <c r="J933">
        <v>10005964470</v>
      </c>
      <c r="K933" s="10">
        <f>(C933-VLOOKUP(H933,Riders!$A$2:$E$8001,4,FALSE))/365</f>
        <v>32.402739726027399</v>
      </c>
    </row>
    <row r="934" spans="1:11">
      <c r="A934" t="s">
        <v>188</v>
      </c>
      <c r="B934">
        <v>2020</v>
      </c>
      <c r="C934" s="9">
        <v>44415</v>
      </c>
      <c r="D934" t="s">
        <v>189</v>
      </c>
      <c r="E934" t="s">
        <v>89</v>
      </c>
      <c r="F934">
        <v>5</v>
      </c>
      <c r="G934">
        <v>2</v>
      </c>
      <c r="H934" t="s">
        <v>122</v>
      </c>
      <c r="I934" t="s">
        <v>33</v>
      </c>
      <c r="J934">
        <v>10009012391</v>
      </c>
      <c r="K934" s="10">
        <f>(C934-VLOOKUP(H934,Riders!$A$2:$E$8001,4,FALSE))/365</f>
        <v>25.827397260273973</v>
      </c>
    </row>
    <row r="935" spans="1:11">
      <c r="A935" t="s">
        <v>188</v>
      </c>
      <c r="B935">
        <v>2020</v>
      </c>
      <c r="C935" s="9">
        <v>44415</v>
      </c>
      <c r="D935" t="s">
        <v>189</v>
      </c>
      <c r="E935" t="s">
        <v>89</v>
      </c>
      <c r="F935">
        <v>5</v>
      </c>
      <c r="G935">
        <v>3</v>
      </c>
      <c r="H935" t="s">
        <v>98</v>
      </c>
      <c r="I935" t="s">
        <v>42</v>
      </c>
      <c r="J935">
        <v>10010830840</v>
      </c>
      <c r="K935" s="10">
        <f>(C935-VLOOKUP(H935,Riders!$A$2:$E$8001,4,FALSE))/365</f>
        <v>22.791780821917808</v>
      </c>
    </row>
    <row r="936" spans="1:11">
      <c r="A936" t="s">
        <v>188</v>
      </c>
      <c r="B936">
        <v>2020</v>
      </c>
      <c r="C936" s="9">
        <v>44415</v>
      </c>
      <c r="D936" t="s">
        <v>189</v>
      </c>
      <c r="E936" t="s">
        <v>89</v>
      </c>
      <c r="F936">
        <v>5</v>
      </c>
      <c r="G936">
        <v>4</v>
      </c>
      <c r="H936" t="s">
        <v>52</v>
      </c>
      <c r="I936" t="s">
        <v>40</v>
      </c>
      <c r="J936">
        <v>10004612534</v>
      </c>
      <c r="K936" s="10">
        <f>(C936-VLOOKUP(H936,Riders!$A$2:$E$8001,4,FALSE))/365</f>
        <v>34.200000000000003</v>
      </c>
    </row>
    <row r="937" spans="1:11">
      <c r="A937" t="s">
        <v>188</v>
      </c>
      <c r="B937">
        <v>2020</v>
      </c>
      <c r="C937" s="9">
        <v>44415</v>
      </c>
      <c r="D937" t="s">
        <v>189</v>
      </c>
      <c r="E937" t="s">
        <v>89</v>
      </c>
      <c r="F937">
        <v>5</v>
      </c>
      <c r="G937">
        <v>5</v>
      </c>
      <c r="H937" t="s">
        <v>132</v>
      </c>
      <c r="I937" t="s">
        <v>32</v>
      </c>
      <c r="J937">
        <v>10015713273</v>
      </c>
      <c r="K937" s="10">
        <f>(C937-VLOOKUP(H937,Riders!$A$2:$E$8001,4,FALSE))/365</f>
        <v>21.81095890410959</v>
      </c>
    </row>
    <row r="938" spans="1:11">
      <c r="A938" t="s">
        <v>188</v>
      </c>
      <c r="B938">
        <v>2020</v>
      </c>
      <c r="C938" s="9">
        <v>44415</v>
      </c>
      <c r="D938" t="s">
        <v>189</v>
      </c>
      <c r="E938" t="s">
        <v>89</v>
      </c>
      <c r="F938">
        <v>5</v>
      </c>
      <c r="G938">
        <v>6</v>
      </c>
      <c r="H938" t="s">
        <v>106</v>
      </c>
      <c r="I938" t="s">
        <v>107</v>
      </c>
      <c r="J938">
        <v>10117936018</v>
      </c>
      <c r="K938" s="10">
        <f>(C938-VLOOKUP(H938,Riders!$A$2:$E$8001,4,FALSE))/365</f>
        <v>27.81917808219178</v>
      </c>
    </row>
    <row r="939" spans="1:11">
      <c r="A939" t="s">
        <v>188</v>
      </c>
      <c r="B939">
        <v>2020</v>
      </c>
      <c r="C939" s="9">
        <v>44415</v>
      </c>
      <c r="D939" t="s">
        <v>189</v>
      </c>
      <c r="E939" t="s">
        <v>115</v>
      </c>
      <c r="F939">
        <v>1</v>
      </c>
      <c r="G939">
        <v>1</v>
      </c>
      <c r="H939" t="s">
        <v>101</v>
      </c>
      <c r="I939" t="s">
        <v>102</v>
      </c>
      <c r="J939">
        <v>10009010876</v>
      </c>
      <c r="K939" s="10">
        <f>(C939-VLOOKUP(H939,Riders!$A$2:$E$8001,4,FALSE))/365</f>
        <v>27.534246575342465</v>
      </c>
    </row>
    <row r="940" spans="1:11">
      <c r="A940" t="s">
        <v>188</v>
      </c>
      <c r="B940">
        <v>2020</v>
      </c>
      <c r="C940" s="9">
        <v>44415</v>
      </c>
      <c r="D940" t="s">
        <v>189</v>
      </c>
      <c r="E940" t="s">
        <v>115</v>
      </c>
      <c r="F940">
        <v>1</v>
      </c>
      <c r="G940">
        <v>2</v>
      </c>
      <c r="H940" t="s">
        <v>91</v>
      </c>
      <c r="I940" t="s">
        <v>50</v>
      </c>
      <c r="J940">
        <v>10009150215</v>
      </c>
      <c r="K940" s="10">
        <f>(C940-VLOOKUP(H940,Riders!$A$2:$E$8001,4,FALSE))/365</f>
        <v>25.715068493150685</v>
      </c>
    </row>
    <row r="941" spans="1:11">
      <c r="A941" t="s">
        <v>188</v>
      </c>
      <c r="B941">
        <v>2020</v>
      </c>
      <c r="C941" s="9">
        <v>44415</v>
      </c>
      <c r="D941" t="s">
        <v>189</v>
      </c>
      <c r="E941" t="s">
        <v>115</v>
      </c>
      <c r="F941">
        <v>1</v>
      </c>
      <c r="G941">
        <v>3</v>
      </c>
      <c r="H941" t="s">
        <v>97</v>
      </c>
      <c r="I941" t="s">
        <v>26</v>
      </c>
      <c r="J941">
        <v>10010678569</v>
      </c>
      <c r="K941" s="10">
        <f>(C941-VLOOKUP(H941,Riders!$A$2:$E$8001,4,FALSE))/365</f>
        <v>24.32054794520548</v>
      </c>
    </row>
    <row r="942" spans="1:11">
      <c r="A942" t="s">
        <v>188</v>
      </c>
      <c r="B942">
        <v>2020</v>
      </c>
      <c r="C942" s="9">
        <v>44415</v>
      </c>
      <c r="D942" t="s">
        <v>189</v>
      </c>
      <c r="E942" t="s">
        <v>115</v>
      </c>
      <c r="F942">
        <v>1</v>
      </c>
      <c r="G942">
        <v>4</v>
      </c>
      <c r="H942" t="s">
        <v>52</v>
      </c>
      <c r="I942" t="s">
        <v>40</v>
      </c>
      <c r="J942">
        <v>10004612534</v>
      </c>
      <c r="K942" s="10">
        <f>(C942-VLOOKUP(H942,Riders!$A$2:$E$8001,4,FALSE))/365</f>
        <v>34.200000000000003</v>
      </c>
    </row>
    <row r="943" spans="1:11">
      <c r="A943" t="s">
        <v>188</v>
      </c>
      <c r="B943">
        <v>2020</v>
      </c>
      <c r="C943" s="9">
        <v>44415</v>
      </c>
      <c r="D943" t="s">
        <v>189</v>
      </c>
      <c r="E943" t="s">
        <v>115</v>
      </c>
      <c r="F943">
        <v>1</v>
      </c>
      <c r="G943">
        <v>5</v>
      </c>
      <c r="H943" t="s">
        <v>199</v>
      </c>
      <c r="I943" t="s">
        <v>37</v>
      </c>
      <c r="J943">
        <v>10007947011</v>
      </c>
      <c r="K943" s="10">
        <f>(C943-VLOOKUP(H943,Riders!$A$2:$E$8001,4,FALSE))/365</f>
        <v>26.772602739726029</v>
      </c>
    </row>
    <row r="944" spans="1:11">
      <c r="A944" t="s">
        <v>188</v>
      </c>
      <c r="B944">
        <v>2020</v>
      </c>
      <c r="C944" s="9">
        <v>44415</v>
      </c>
      <c r="D944" t="s">
        <v>189</v>
      </c>
      <c r="E944" t="s">
        <v>115</v>
      </c>
      <c r="F944">
        <v>2</v>
      </c>
      <c r="G944">
        <v>1</v>
      </c>
      <c r="H944" t="s">
        <v>190</v>
      </c>
      <c r="I944" t="s">
        <v>111</v>
      </c>
      <c r="J944">
        <v>10004599194</v>
      </c>
      <c r="K944" s="10">
        <f>(C944-VLOOKUP(H944,Riders!$A$2:$E$8001,4,FALSE))/365</f>
        <v>33.397260273972606</v>
      </c>
    </row>
    <row r="945" spans="1:11">
      <c r="A945" t="s">
        <v>188</v>
      </c>
      <c r="B945">
        <v>2020</v>
      </c>
      <c r="C945" s="9">
        <v>44415</v>
      </c>
      <c r="D945" t="s">
        <v>189</v>
      </c>
      <c r="E945" t="s">
        <v>115</v>
      </c>
      <c r="F945">
        <v>2</v>
      </c>
      <c r="G945">
        <v>2</v>
      </c>
      <c r="H945" t="s">
        <v>95</v>
      </c>
      <c r="I945" t="s">
        <v>28</v>
      </c>
      <c r="J945">
        <v>10048325582</v>
      </c>
      <c r="K945" s="10">
        <f>(C945-VLOOKUP(H945,Riders!$A$2:$E$8001,4,FALSE))/365</f>
        <v>29.534246575342465</v>
      </c>
    </row>
    <row r="946" spans="1:11">
      <c r="A946" t="s">
        <v>188</v>
      </c>
      <c r="B946">
        <v>2020</v>
      </c>
      <c r="C946" s="9">
        <v>44415</v>
      </c>
      <c r="D946" t="s">
        <v>189</v>
      </c>
      <c r="E946" t="s">
        <v>115</v>
      </c>
      <c r="F946">
        <v>2</v>
      </c>
      <c r="G946">
        <v>3</v>
      </c>
      <c r="H946" t="s">
        <v>198</v>
      </c>
      <c r="I946" t="s">
        <v>22</v>
      </c>
      <c r="J946">
        <v>10006900421</v>
      </c>
      <c r="K946" s="10">
        <f>(C946-VLOOKUP(H946,Riders!$A$2:$E$8001,4,FALSE))/365</f>
        <v>28.668493150684931</v>
      </c>
    </row>
    <row r="947" spans="1:11">
      <c r="A947" t="s">
        <v>188</v>
      </c>
      <c r="B947">
        <v>2020</v>
      </c>
      <c r="C947" s="9">
        <v>44415</v>
      </c>
      <c r="D947" t="s">
        <v>189</v>
      </c>
      <c r="E947" t="s">
        <v>115</v>
      </c>
      <c r="F947">
        <v>2</v>
      </c>
      <c r="G947">
        <v>4</v>
      </c>
      <c r="H947" t="s">
        <v>200</v>
      </c>
      <c r="I947" t="s">
        <v>44</v>
      </c>
      <c r="J947">
        <v>10009079382</v>
      </c>
      <c r="K947" s="10">
        <f>(C947-VLOOKUP(H947,Riders!$A$2:$E$8001,4,FALSE))/365</f>
        <v>26.068493150684933</v>
      </c>
    </row>
    <row r="948" spans="1:11">
      <c r="A948" t="s">
        <v>188</v>
      </c>
      <c r="B948">
        <v>2020</v>
      </c>
      <c r="C948" s="9">
        <v>44415</v>
      </c>
      <c r="D948" t="s">
        <v>189</v>
      </c>
      <c r="E948" t="s">
        <v>115</v>
      </c>
      <c r="F948">
        <v>2</v>
      </c>
      <c r="G948">
        <v>5</v>
      </c>
      <c r="H948" t="s">
        <v>132</v>
      </c>
      <c r="I948" t="s">
        <v>32</v>
      </c>
      <c r="J948">
        <v>10015713273</v>
      </c>
      <c r="K948" s="10">
        <f>(C948-VLOOKUP(H948,Riders!$A$2:$E$8001,4,FALSE))/365</f>
        <v>21.81095890410959</v>
      </c>
    </row>
    <row r="949" spans="1:11">
      <c r="A949" t="s">
        <v>188</v>
      </c>
      <c r="B949">
        <v>2020</v>
      </c>
      <c r="C949" s="9">
        <v>44415</v>
      </c>
      <c r="D949" t="s">
        <v>189</v>
      </c>
      <c r="E949" t="s">
        <v>115</v>
      </c>
      <c r="F949">
        <v>3</v>
      </c>
      <c r="G949">
        <v>1</v>
      </c>
      <c r="H949" t="s">
        <v>90</v>
      </c>
      <c r="I949" t="s">
        <v>22</v>
      </c>
      <c r="J949">
        <v>10009535686</v>
      </c>
      <c r="K949" s="10">
        <f>(C949-VLOOKUP(H949,Riders!$A$2:$E$8001,4,FALSE))/365</f>
        <v>24.416438356164385</v>
      </c>
    </row>
    <row r="950" spans="1:11">
      <c r="A950" t="s">
        <v>188</v>
      </c>
      <c r="B950">
        <v>2020</v>
      </c>
      <c r="C950" s="9">
        <v>44415</v>
      </c>
      <c r="D950" t="s">
        <v>189</v>
      </c>
      <c r="E950" t="s">
        <v>115</v>
      </c>
      <c r="F950">
        <v>3</v>
      </c>
      <c r="G950">
        <v>2</v>
      </c>
      <c r="H950" t="s">
        <v>106</v>
      </c>
      <c r="I950" t="s">
        <v>107</v>
      </c>
      <c r="J950">
        <v>10117936018</v>
      </c>
      <c r="K950" s="10">
        <f>(C950-VLOOKUP(H950,Riders!$A$2:$E$8001,4,FALSE))/365</f>
        <v>27.81917808219178</v>
      </c>
    </row>
    <row r="951" spans="1:11">
      <c r="A951" t="s">
        <v>188</v>
      </c>
      <c r="B951">
        <v>2020</v>
      </c>
      <c r="C951" s="9">
        <v>44415</v>
      </c>
      <c r="D951" t="s">
        <v>189</v>
      </c>
      <c r="E951" t="s">
        <v>115</v>
      </c>
      <c r="F951">
        <v>3</v>
      </c>
      <c r="G951">
        <v>3</v>
      </c>
      <c r="H951" t="s">
        <v>127</v>
      </c>
      <c r="I951" t="s">
        <v>33</v>
      </c>
      <c r="J951">
        <v>10006184742</v>
      </c>
      <c r="K951" s="10">
        <f>(C951-VLOOKUP(H951,Riders!$A$2:$E$8001,4,FALSE))/365</f>
        <v>30.082191780821919</v>
      </c>
    </row>
    <row r="952" spans="1:11">
      <c r="A952" t="s">
        <v>188</v>
      </c>
      <c r="B952">
        <v>2020</v>
      </c>
      <c r="C952" s="9">
        <v>44415</v>
      </c>
      <c r="D952" t="s">
        <v>189</v>
      </c>
      <c r="E952" t="s">
        <v>115</v>
      </c>
      <c r="F952">
        <v>3</v>
      </c>
      <c r="G952">
        <v>4</v>
      </c>
      <c r="H952" t="s">
        <v>181</v>
      </c>
      <c r="I952" t="s">
        <v>32</v>
      </c>
      <c r="J952">
        <v>10007212639</v>
      </c>
      <c r="K952" s="10">
        <f>(C952-VLOOKUP(H952,Riders!$A$2:$E$8001,4,FALSE))/365</f>
        <v>30.115068493150684</v>
      </c>
    </row>
    <row r="953" spans="1:11">
      <c r="A953" t="s">
        <v>188</v>
      </c>
      <c r="B953">
        <v>2020</v>
      </c>
      <c r="C953" s="9">
        <v>44415</v>
      </c>
      <c r="D953" t="s">
        <v>189</v>
      </c>
      <c r="E953" t="s">
        <v>115</v>
      </c>
      <c r="F953">
        <v>3</v>
      </c>
      <c r="G953">
        <v>5</v>
      </c>
      <c r="H953" t="s">
        <v>43</v>
      </c>
      <c r="I953" t="s">
        <v>44</v>
      </c>
      <c r="J953">
        <v>10009176281</v>
      </c>
      <c r="K953" s="10">
        <f>(C953-VLOOKUP(H953,Riders!$A$2:$E$8001,4,FALSE))/365</f>
        <v>25.473972602739725</v>
      </c>
    </row>
    <row r="954" spans="1:11">
      <c r="A954" t="s">
        <v>188</v>
      </c>
      <c r="B954">
        <v>2020</v>
      </c>
      <c r="C954" s="9">
        <v>44415</v>
      </c>
      <c r="D954" t="s">
        <v>189</v>
      </c>
      <c r="E954" t="s">
        <v>115</v>
      </c>
      <c r="F954">
        <v>4</v>
      </c>
      <c r="G954">
        <v>1</v>
      </c>
      <c r="H954" t="s">
        <v>104</v>
      </c>
      <c r="I954" t="s">
        <v>100</v>
      </c>
      <c r="J954">
        <v>10006894559</v>
      </c>
      <c r="K954" s="10">
        <f>(C954-VLOOKUP(H954,Riders!$A$2:$E$8001,4,FALSE))/365</f>
        <v>28.972602739726028</v>
      </c>
    </row>
    <row r="955" spans="1:11">
      <c r="A955" t="s">
        <v>188</v>
      </c>
      <c r="B955">
        <v>2020</v>
      </c>
      <c r="C955" s="9">
        <v>44415</v>
      </c>
      <c r="D955" t="s">
        <v>189</v>
      </c>
      <c r="E955" t="s">
        <v>115</v>
      </c>
      <c r="F955">
        <v>4</v>
      </c>
      <c r="G955">
        <v>2</v>
      </c>
      <c r="H955" t="s">
        <v>98</v>
      </c>
      <c r="I955" t="s">
        <v>42</v>
      </c>
      <c r="J955">
        <v>10010830840</v>
      </c>
      <c r="K955" s="10">
        <f>(C955-VLOOKUP(H955,Riders!$A$2:$E$8001,4,FALSE))/365</f>
        <v>22.791780821917808</v>
      </c>
    </row>
    <row r="956" spans="1:11">
      <c r="A956" t="s">
        <v>188</v>
      </c>
      <c r="B956">
        <v>2020</v>
      </c>
      <c r="C956" s="9">
        <v>44415</v>
      </c>
      <c r="D956" t="s">
        <v>189</v>
      </c>
      <c r="E956" t="s">
        <v>115</v>
      </c>
      <c r="F956">
        <v>4</v>
      </c>
      <c r="G956">
        <v>3</v>
      </c>
      <c r="H956" t="s">
        <v>108</v>
      </c>
      <c r="I956" t="s">
        <v>56</v>
      </c>
      <c r="J956">
        <v>10010797292</v>
      </c>
      <c r="K956" s="10">
        <f>(C956-VLOOKUP(H956,Riders!$A$2:$E$8001,4,FALSE))/365</f>
        <v>23.328767123287673</v>
      </c>
    </row>
    <row r="957" spans="1:11">
      <c r="A957" t="s">
        <v>188</v>
      </c>
      <c r="B957">
        <v>2020</v>
      </c>
      <c r="C957" s="9">
        <v>44415</v>
      </c>
      <c r="D957" t="s">
        <v>189</v>
      </c>
      <c r="E957" t="s">
        <v>115</v>
      </c>
      <c r="F957">
        <v>4</v>
      </c>
      <c r="G957">
        <v>4</v>
      </c>
      <c r="H957" t="s">
        <v>197</v>
      </c>
      <c r="I957" t="s">
        <v>196</v>
      </c>
      <c r="J957" t="e">
        <v>#N/A</v>
      </c>
      <c r="K957" s="10">
        <f>(C957-VLOOKUP(H957,Riders!$A$2:$E$8001,4,FALSE))/365</f>
        <v>19.997260273972604</v>
      </c>
    </row>
    <row r="958" spans="1:11">
      <c r="A958" t="s">
        <v>188</v>
      </c>
      <c r="B958">
        <v>2020</v>
      </c>
      <c r="C958" s="9">
        <v>44415</v>
      </c>
      <c r="D958" t="s">
        <v>189</v>
      </c>
      <c r="E958" t="s">
        <v>115</v>
      </c>
      <c r="F958">
        <v>4</v>
      </c>
      <c r="G958">
        <v>5</v>
      </c>
      <c r="H958" t="s">
        <v>60</v>
      </c>
      <c r="I958" t="s">
        <v>61</v>
      </c>
      <c r="J958">
        <v>10007351671</v>
      </c>
      <c r="K958" s="10">
        <f>(C958-VLOOKUP(H958,Riders!$A$2:$E$8001,4,FALSE))/365</f>
        <v>31.715068493150685</v>
      </c>
    </row>
    <row r="959" spans="1:11">
      <c r="A959" t="s">
        <v>160</v>
      </c>
      <c r="B959">
        <v>2020</v>
      </c>
      <c r="C959" s="9">
        <v>44129</v>
      </c>
      <c r="D959" t="s">
        <v>138</v>
      </c>
      <c r="E959" t="s">
        <v>89</v>
      </c>
      <c r="F959">
        <v>1</v>
      </c>
      <c r="G959">
        <v>1</v>
      </c>
      <c r="H959" t="s">
        <v>169</v>
      </c>
      <c r="I959" t="s">
        <v>80</v>
      </c>
      <c r="J959">
        <v>10007073506</v>
      </c>
      <c r="K959" s="10">
        <f>(C959-VLOOKUP(H959,Riders!$A$2:$E$8001,4,FALSE))/365</f>
        <v>30.334246575342465</v>
      </c>
    </row>
    <row r="960" spans="1:11">
      <c r="A960" t="s">
        <v>160</v>
      </c>
      <c r="B960">
        <v>2020</v>
      </c>
      <c r="C960" s="9">
        <v>44129</v>
      </c>
      <c r="D960" t="s">
        <v>138</v>
      </c>
      <c r="E960" t="s">
        <v>89</v>
      </c>
      <c r="F960">
        <v>1</v>
      </c>
      <c r="G960">
        <v>2</v>
      </c>
      <c r="H960" t="s">
        <v>98</v>
      </c>
      <c r="I960" t="s">
        <v>42</v>
      </c>
      <c r="J960">
        <v>10010830840</v>
      </c>
      <c r="K960" s="10">
        <f>(C960-VLOOKUP(H960,Riders!$A$2:$E$8001,4,FALSE))/365</f>
        <v>22.008219178082193</v>
      </c>
    </row>
    <row r="961" spans="1:11">
      <c r="A961" t="s">
        <v>160</v>
      </c>
      <c r="B961">
        <v>2020</v>
      </c>
      <c r="C961" s="9">
        <v>44129</v>
      </c>
      <c r="D961" t="s">
        <v>138</v>
      </c>
      <c r="E961" t="s">
        <v>89</v>
      </c>
      <c r="F961">
        <v>1</v>
      </c>
      <c r="G961">
        <v>3</v>
      </c>
      <c r="H961" t="s">
        <v>201</v>
      </c>
      <c r="I961" t="s">
        <v>202</v>
      </c>
      <c r="J961">
        <v>10051694112</v>
      </c>
      <c r="K961" s="10">
        <f>(C961-VLOOKUP(H961,Riders!$A$2:$E$8001,4,FALSE))/365</f>
        <v>33.843835616438355</v>
      </c>
    </row>
    <row r="962" spans="1:11">
      <c r="A962" t="s">
        <v>160</v>
      </c>
      <c r="B962">
        <v>2020</v>
      </c>
      <c r="C962" s="9">
        <v>44129</v>
      </c>
      <c r="D962" t="s">
        <v>138</v>
      </c>
      <c r="E962" t="s">
        <v>89</v>
      </c>
      <c r="F962">
        <v>1</v>
      </c>
      <c r="G962">
        <v>4</v>
      </c>
      <c r="H962" t="s">
        <v>203</v>
      </c>
      <c r="I962" t="s">
        <v>100</v>
      </c>
      <c r="J962">
        <v>10011146694</v>
      </c>
      <c r="K962" s="10">
        <f>(C962-VLOOKUP(H962,Riders!$A$2:$E$8001,4,FALSE))/365</f>
        <v>21.643835616438356</v>
      </c>
    </row>
    <row r="963" spans="1:11">
      <c r="A963" t="s">
        <v>160</v>
      </c>
      <c r="B963">
        <v>2020</v>
      </c>
      <c r="C963" s="9">
        <v>44129</v>
      </c>
      <c r="D963" t="s">
        <v>138</v>
      </c>
      <c r="E963" t="s">
        <v>89</v>
      </c>
      <c r="F963">
        <v>1</v>
      </c>
      <c r="G963">
        <v>5</v>
      </c>
      <c r="H963" t="s">
        <v>204</v>
      </c>
      <c r="I963" t="s">
        <v>205</v>
      </c>
      <c r="J963">
        <v>10090555241</v>
      </c>
      <c r="K963" s="10">
        <f>(C963-VLOOKUP(H963,Riders!$A$2:$E$8001,4,FALSE))/365</f>
        <v>22.838356164383562</v>
      </c>
    </row>
    <row r="964" spans="1:11">
      <c r="A964" t="s">
        <v>160</v>
      </c>
      <c r="B964">
        <v>2020</v>
      </c>
      <c r="C964" s="9">
        <v>44129</v>
      </c>
      <c r="D964" t="s">
        <v>138</v>
      </c>
      <c r="E964" t="s">
        <v>89</v>
      </c>
      <c r="F964">
        <v>1</v>
      </c>
      <c r="G964">
        <v>6</v>
      </c>
      <c r="H964" t="s">
        <v>206</v>
      </c>
      <c r="I964" t="s">
        <v>56</v>
      </c>
      <c r="J964">
        <v>10007828183</v>
      </c>
      <c r="K964" s="10">
        <f>(C964-VLOOKUP(H964,Riders!$A$2:$E$8001,4,FALSE))/365</f>
        <v>27.093150684931508</v>
      </c>
    </row>
    <row r="965" spans="1:11">
      <c r="A965" t="s">
        <v>160</v>
      </c>
      <c r="B965">
        <v>2020</v>
      </c>
      <c r="C965" s="9">
        <v>44129</v>
      </c>
      <c r="D965" t="s">
        <v>138</v>
      </c>
      <c r="E965" t="s">
        <v>89</v>
      </c>
      <c r="F965">
        <v>2</v>
      </c>
      <c r="G965">
        <v>1</v>
      </c>
      <c r="H965" t="s">
        <v>113</v>
      </c>
      <c r="I965" t="s">
        <v>114</v>
      </c>
      <c r="J965">
        <v>10009009159</v>
      </c>
      <c r="K965" s="10">
        <f>(C965-VLOOKUP(H965,Riders!$A$2:$E$8001,4,FALSE))/365</f>
        <v>25.706849315068492</v>
      </c>
    </row>
    <row r="966" spans="1:11">
      <c r="A966" t="s">
        <v>160</v>
      </c>
      <c r="B966">
        <v>2020</v>
      </c>
      <c r="C966" s="9">
        <v>44129</v>
      </c>
      <c r="D966" t="s">
        <v>138</v>
      </c>
      <c r="E966" t="s">
        <v>89</v>
      </c>
      <c r="F966">
        <v>2</v>
      </c>
      <c r="G966">
        <v>2</v>
      </c>
      <c r="H966" t="s">
        <v>101</v>
      </c>
      <c r="I966" t="s">
        <v>102</v>
      </c>
      <c r="J966">
        <v>10009010876</v>
      </c>
      <c r="K966" s="10">
        <f>(C966-VLOOKUP(H966,Riders!$A$2:$E$8001,4,FALSE))/365</f>
        <v>26.75068493150685</v>
      </c>
    </row>
    <row r="967" spans="1:11">
      <c r="A967" t="s">
        <v>160</v>
      </c>
      <c r="B967">
        <v>2020</v>
      </c>
      <c r="C967" s="9">
        <v>44129</v>
      </c>
      <c r="D967" t="s">
        <v>138</v>
      </c>
      <c r="E967" t="s">
        <v>89</v>
      </c>
      <c r="F967">
        <v>2</v>
      </c>
      <c r="G967">
        <v>3</v>
      </c>
      <c r="H967" t="s">
        <v>172</v>
      </c>
      <c r="I967" t="s">
        <v>35</v>
      </c>
      <c r="J967">
        <v>10006552534</v>
      </c>
      <c r="K967" s="10">
        <f>(C967-VLOOKUP(H967,Riders!$A$2:$E$8001,4,FALSE))/365</f>
        <v>30.463013698630139</v>
      </c>
    </row>
    <row r="968" spans="1:11">
      <c r="A968" t="s">
        <v>160</v>
      </c>
      <c r="B968">
        <v>2020</v>
      </c>
      <c r="C968" s="9">
        <v>44129</v>
      </c>
      <c r="D968" t="s">
        <v>138</v>
      </c>
      <c r="E968" t="s">
        <v>89</v>
      </c>
      <c r="F968">
        <v>2</v>
      </c>
      <c r="G968">
        <v>4</v>
      </c>
      <c r="H968" t="s">
        <v>207</v>
      </c>
      <c r="I968" t="s">
        <v>196</v>
      </c>
      <c r="J968">
        <v>10007772108</v>
      </c>
      <c r="K968" s="10">
        <f>(C968-VLOOKUP(H968,Riders!$A$2:$E$8001,4,FALSE))/365</f>
        <v>25.698630136986303</v>
      </c>
    </row>
    <row r="969" spans="1:11">
      <c r="A969" t="s">
        <v>160</v>
      </c>
      <c r="B969">
        <v>2020</v>
      </c>
      <c r="C969" s="9">
        <v>44129</v>
      </c>
      <c r="D969" t="s">
        <v>138</v>
      </c>
      <c r="E969" t="s">
        <v>89</v>
      </c>
      <c r="F969">
        <v>2</v>
      </c>
      <c r="G969">
        <v>5</v>
      </c>
      <c r="H969" t="s">
        <v>23</v>
      </c>
      <c r="I969" t="s">
        <v>24</v>
      </c>
      <c r="J969">
        <v>10028995102</v>
      </c>
      <c r="K969" s="10">
        <f>(C969-VLOOKUP(H969,Riders!$A$2:$E$8001,4,FALSE))/365</f>
        <v>19.024657534246575</v>
      </c>
    </row>
    <row r="970" spans="1:11">
      <c r="A970" t="s">
        <v>160</v>
      </c>
      <c r="B970">
        <v>2020</v>
      </c>
      <c r="C970" s="9">
        <v>44129</v>
      </c>
      <c r="D970" t="s">
        <v>138</v>
      </c>
      <c r="E970" t="s">
        <v>89</v>
      </c>
      <c r="F970">
        <v>2</v>
      </c>
      <c r="G970">
        <v>6</v>
      </c>
      <c r="H970" t="s">
        <v>208</v>
      </c>
      <c r="I970" t="s">
        <v>186</v>
      </c>
      <c r="J970">
        <v>10009049979</v>
      </c>
      <c r="K970" s="10">
        <f>(C970-VLOOKUP(H970,Riders!$A$2:$E$8001,4,FALSE))/365</f>
        <v>25.589041095890412</v>
      </c>
    </row>
    <row r="971" spans="1:11">
      <c r="A971" t="s">
        <v>160</v>
      </c>
      <c r="B971">
        <v>2020</v>
      </c>
      <c r="C971" s="9">
        <v>44129</v>
      </c>
      <c r="D971" t="s">
        <v>138</v>
      </c>
      <c r="E971" t="s">
        <v>89</v>
      </c>
      <c r="F971">
        <v>3</v>
      </c>
      <c r="G971">
        <v>1</v>
      </c>
      <c r="H971" t="s">
        <v>66</v>
      </c>
      <c r="I971" t="s">
        <v>28</v>
      </c>
      <c r="J971">
        <v>10006379247</v>
      </c>
      <c r="K971" s="10">
        <f>(C971-VLOOKUP(H971,Riders!$A$2:$E$8001,4,FALSE))/365</f>
        <v>30.586301369863012</v>
      </c>
    </row>
    <row r="972" spans="1:11">
      <c r="A972" t="s">
        <v>160</v>
      </c>
      <c r="B972">
        <v>2020</v>
      </c>
      <c r="C972" s="9">
        <v>44129</v>
      </c>
      <c r="D972" t="s">
        <v>138</v>
      </c>
      <c r="E972" t="s">
        <v>89</v>
      </c>
      <c r="F972">
        <v>3</v>
      </c>
      <c r="G972">
        <v>2</v>
      </c>
      <c r="H972" t="s">
        <v>178</v>
      </c>
      <c r="I972" t="s">
        <v>30</v>
      </c>
      <c r="J972">
        <v>10090680735</v>
      </c>
      <c r="K972" s="10">
        <f>(C972-VLOOKUP(H972,Riders!$A$2:$E$8001,4,FALSE))/365</f>
        <v>28.104109589041094</v>
      </c>
    </row>
    <row r="973" spans="1:11">
      <c r="A973" t="s">
        <v>160</v>
      </c>
      <c r="B973">
        <v>2020</v>
      </c>
      <c r="C973" s="9">
        <v>44129</v>
      </c>
      <c r="D973" t="s">
        <v>138</v>
      </c>
      <c r="E973" t="s">
        <v>89</v>
      </c>
      <c r="F973">
        <v>3</v>
      </c>
      <c r="G973">
        <v>3</v>
      </c>
      <c r="H973" t="s">
        <v>94</v>
      </c>
      <c r="I973" t="s">
        <v>26</v>
      </c>
      <c r="J973">
        <v>10015683567</v>
      </c>
      <c r="K973" s="10">
        <f>(C973-VLOOKUP(H973,Riders!$A$2:$E$8001,4,FALSE))/365</f>
        <v>21.775342465753425</v>
      </c>
    </row>
    <row r="974" spans="1:11">
      <c r="A974" t="s">
        <v>160</v>
      </c>
      <c r="B974">
        <v>2020</v>
      </c>
      <c r="C974" s="9">
        <v>44129</v>
      </c>
      <c r="D974" t="s">
        <v>138</v>
      </c>
      <c r="E974" t="s">
        <v>89</v>
      </c>
      <c r="F974">
        <v>3</v>
      </c>
      <c r="G974">
        <v>4</v>
      </c>
      <c r="H974" t="s">
        <v>209</v>
      </c>
      <c r="I974" t="s">
        <v>210</v>
      </c>
      <c r="J974">
        <v>10010608447</v>
      </c>
      <c r="K974" s="10">
        <f>(C974-VLOOKUP(H974,Riders!$A$2:$E$8001,4,FALSE))/365</f>
        <v>23.336986301369862</v>
      </c>
    </row>
    <row r="975" spans="1:11">
      <c r="A975" t="s">
        <v>160</v>
      </c>
      <c r="B975">
        <v>2020</v>
      </c>
      <c r="C975" s="9">
        <v>44129</v>
      </c>
      <c r="D975" t="s">
        <v>138</v>
      </c>
      <c r="E975" t="s">
        <v>89</v>
      </c>
      <c r="F975">
        <v>3</v>
      </c>
      <c r="G975">
        <v>5</v>
      </c>
      <c r="H975" t="s">
        <v>211</v>
      </c>
      <c r="I975" t="s">
        <v>40</v>
      </c>
      <c r="J975">
        <v>10006422895</v>
      </c>
      <c r="K975" s="10">
        <f>(C975-VLOOKUP(H975,Riders!$A$2:$E$8001,4,FALSE))/365</f>
        <v>29.432876712328767</v>
      </c>
    </row>
    <row r="976" spans="1:11">
      <c r="A976" t="s">
        <v>160</v>
      </c>
      <c r="B976">
        <v>2020</v>
      </c>
      <c r="C976" s="9">
        <v>44129</v>
      </c>
      <c r="D976" t="s">
        <v>138</v>
      </c>
      <c r="E976" t="s">
        <v>89</v>
      </c>
      <c r="F976">
        <v>3</v>
      </c>
      <c r="G976">
        <v>6</v>
      </c>
      <c r="H976" t="s">
        <v>103</v>
      </c>
      <c r="I976" t="s">
        <v>37</v>
      </c>
      <c r="J976">
        <v>10052089586</v>
      </c>
      <c r="K976" s="10">
        <f>(C976-VLOOKUP(H976,Riders!$A$2:$E$8001,4,FALSE))/365</f>
        <v>21.81917808219178</v>
      </c>
    </row>
    <row r="977" spans="1:11">
      <c r="A977" t="s">
        <v>160</v>
      </c>
      <c r="B977">
        <v>2020</v>
      </c>
      <c r="C977" s="9">
        <v>44129</v>
      </c>
      <c r="D977" t="s">
        <v>138</v>
      </c>
      <c r="E977" t="s">
        <v>89</v>
      </c>
      <c r="F977">
        <v>4</v>
      </c>
      <c r="G977">
        <v>1</v>
      </c>
      <c r="H977" t="s">
        <v>141</v>
      </c>
      <c r="I977" t="s">
        <v>93</v>
      </c>
      <c r="J977">
        <v>10009181234</v>
      </c>
      <c r="K977" s="10">
        <f>(C977-VLOOKUP(H977,Riders!$A$2:$E$8001,4,FALSE))/365</f>
        <v>25.564383561643837</v>
      </c>
    </row>
    <row r="978" spans="1:11">
      <c r="A978" t="s">
        <v>160</v>
      </c>
      <c r="B978">
        <v>2020</v>
      </c>
      <c r="C978" s="9">
        <v>44129</v>
      </c>
      <c r="D978" t="s">
        <v>138</v>
      </c>
      <c r="E978" t="s">
        <v>89</v>
      </c>
      <c r="F978">
        <v>4</v>
      </c>
      <c r="G978">
        <v>2</v>
      </c>
      <c r="H978" t="s">
        <v>165</v>
      </c>
      <c r="I978" t="s">
        <v>44</v>
      </c>
      <c r="J978">
        <v>10005953154</v>
      </c>
      <c r="K978" s="10">
        <f>(C978-VLOOKUP(H978,Riders!$A$2:$E$8001,4,FALSE))/365</f>
        <v>30.816438356164383</v>
      </c>
    </row>
    <row r="979" spans="1:11">
      <c r="A979" t="s">
        <v>160</v>
      </c>
      <c r="B979">
        <v>2020</v>
      </c>
      <c r="C979" s="9">
        <v>44129</v>
      </c>
      <c r="D979" t="s">
        <v>138</v>
      </c>
      <c r="E979" t="s">
        <v>89</v>
      </c>
      <c r="F979">
        <v>4</v>
      </c>
      <c r="G979">
        <v>3</v>
      </c>
      <c r="H979" t="s">
        <v>151</v>
      </c>
      <c r="I979" t="s">
        <v>152</v>
      </c>
      <c r="J979">
        <v>10004717719</v>
      </c>
      <c r="K979" s="10">
        <f>(C979-VLOOKUP(H979,Riders!$A$2:$E$8001,4,FALSE))/365</f>
        <v>31.901369863013699</v>
      </c>
    </row>
    <row r="980" spans="1:11">
      <c r="A980" t="s">
        <v>160</v>
      </c>
      <c r="B980">
        <v>2020</v>
      </c>
      <c r="C980" s="9">
        <v>44129</v>
      </c>
      <c r="D980" t="s">
        <v>138</v>
      </c>
      <c r="E980" t="s">
        <v>89</v>
      </c>
      <c r="F980">
        <v>4</v>
      </c>
      <c r="G980">
        <v>4</v>
      </c>
      <c r="H980" t="s">
        <v>212</v>
      </c>
      <c r="I980" t="s">
        <v>162</v>
      </c>
      <c r="J980">
        <v>10009504667</v>
      </c>
      <c r="K980" s="10">
        <f>(C980-VLOOKUP(H980,Riders!$A$2:$E$8001,4,FALSE))/365</f>
        <v>24.8</v>
      </c>
    </row>
    <row r="981" spans="1:11">
      <c r="A981" t="s">
        <v>160</v>
      </c>
      <c r="B981">
        <v>2020</v>
      </c>
      <c r="C981" s="9">
        <v>44129</v>
      </c>
      <c r="D981" t="s">
        <v>138</v>
      </c>
      <c r="E981" t="s">
        <v>89</v>
      </c>
      <c r="F981">
        <v>4</v>
      </c>
      <c r="G981">
        <v>5</v>
      </c>
      <c r="H981" t="s">
        <v>181</v>
      </c>
      <c r="I981" t="s">
        <v>32</v>
      </c>
      <c r="J981">
        <v>10007212639</v>
      </c>
      <c r="K981" s="10">
        <f>(C981-VLOOKUP(H981,Riders!$A$2:$E$8001,4,FALSE))/365</f>
        <v>29.331506849315069</v>
      </c>
    </row>
    <row r="982" spans="1:11">
      <c r="A982" t="s">
        <v>160</v>
      </c>
      <c r="B982">
        <v>2020</v>
      </c>
      <c r="C982" s="9">
        <v>44129</v>
      </c>
      <c r="D982" t="s">
        <v>138</v>
      </c>
      <c r="E982" t="s">
        <v>89</v>
      </c>
      <c r="F982">
        <v>4</v>
      </c>
      <c r="G982">
        <v>6</v>
      </c>
      <c r="H982" t="s">
        <v>213</v>
      </c>
      <c r="I982" t="s">
        <v>214</v>
      </c>
      <c r="J982">
        <v>10009307435</v>
      </c>
      <c r="K982" s="10">
        <f>(C982-VLOOKUP(H982,Riders!$A$2:$E$8001,4,FALSE))/365</f>
        <v>28.56986301369863</v>
      </c>
    </row>
    <row r="983" spans="1:11">
      <c r="A983" t="s">
        <v>160</v>
      </c>
      <c r="B983">
        <v>2020</v>
      </c>
      <c r="C983" s="9">
        <v>44129</v>
      </c>
      <c r="D983" t="s">
        <v>138</v>
      </c>
      <c r="E983" t="s">
        <v>115</v>
      </c>
      <c r="F983">
        <v>1</v>
      </c>
      <c r="G983">
        <v>1</v>
      </c>
      <c r="H983" t="s">
        <v>201</v>
      </c>
      <c r="I983" t="s">
        <v>202</v>
      </c>
      <c r="J983">
        <v>10051694112</v>
      </c>
      <c r="K983" s="10">
        <f>(C983-VLOOKUP(H983,Riders!$A$2:$E$8001,4,FALSE))/365</f>
        <v>33.843835616438355</v>
      </c>
    </row>
    <row r="984" spans="1:11">
      <c r="A984" t="s">
        <v>160</v>
      </c>
      <c r="B984">
        <v>2020</v>
      </c>
      <c r="C984" s="9">
        <v>44129</v>
      </c>
      <c r="D984" t="s">
        <v>138</v>
      </c>
      <c r="E984" t="s">
        <v>115</v>
      </c>
      <c r="F984">
        <v>1</v>
      </c>
      <c r="G984">
        <v>2</v>
      </c>
      <c r="H984" t="s">
        <v>211</v>
      </c>
      <c r="I984" t="s">
        <v>40</v>
      </c>
      <c r="J984">
        <v>10006422895</v>
      </c>
      <c r="K984" s="10">
        <f>(C984-VLOOKUP(H984,Riders!$A$2:$E$8001,4,FALSE))/365</f>
        <v>29.432876712328767</v>
      </c>
    </row>
    <row r="985" spans="1:11">
      <c r="A985" t="s">
        <v>160</v>
      </c>
      <c r="B985">
        <v>2020</v>
      </c>
      <c r="C985" s="9">
        <v>44129</v>
      </c>
      <c r="D985" t="s">
        <v>138</v>
      </c>
      <c r="E985" t="s">
        <v>115</v>
      </c>
      <c r="F985">
        <v>1</v>
      </c>
      <c r="G985">
        <v>3</v>
      </c>
      <c r="H985" t="s">
        <v>208</v>
      </c>
      <c r="I985" t="s">
        <v>186</v>
      </c>
      <c r="J985">
        <v>10009049979</v>
      </c>
      <c r="K985" s="10">
        <f>(C985-VLOOKUP(H985,Riders!$A$2:$E$8001,4,FALSE))/365</f>
        <v>25.589041095890412</v>
      </c>
    </row>
    <row r="986" spans="1:11">
      <c r="A986" t="s">
        <v>160</v>
      </c>
      <c r="B986">
        <v>2020</v>
      </c>
      <c r="C986" s="9">
        <v>44129</v>
      </c>
      <c r="D986" t="s">
        <v>138</v>
      </c>
      <c r="E986" t="s">
        <v>115</v>
      </c>
      <c r="F986">
        <v>1</v>
      </c>
      <c r="G986">
        <v>4</v>
      </c>
      <c r="H986" t="s">
        <v>212</v>
      </c>
      <c r="I986" t="s">
        <v>162</v>
      </c>
      <c r="J986">
        <v>10009504667</v>
      </c>
      <c r="K986" s="10">
        <f>(C986-VLOOKUP(H986,Riders!$A$2:$E$8001,4,FALSE))/365</f>
        <v>24.8</v>
      </c>
    </row>
    <row r="987" spans="1:11">
      <c r="A987" t="s">
        <v>160</v>
      </c>
      <c r="B987">
        <v>2020</v>
      </c>
      <c r="C987" s="9">
        <v>44129</v>
      </c>
      <c r="D987" t="s">
        <v>138</v>
      </c>
      <c r="E987" t="s">
        <v>115</v>
      </c>
      <c r="F987">
        <v>2</v>
      </c>
      <c r="G987">
        <v>1</v>
      </c>
      <c r="H987" t="s">
        <v>172</v>
      </c>
      <c r="I987" t="s">
        <v>35</v>
      </c>
      <c r="J987">
        <v>10006552534</v>
      </c>
      <c r="K987" s="10">
        <f>(C987-VLOOKUP(H987,Riders!$A$2:$E$8001,4,FALSE))/365</f>
        <v>30.463013698630139</v>
      </c>
    </row>
    <row r="988" spans="1:11">
      <c r="A988" t="s">
        <v>160</v>
      </c>
      <c r="B988">
        <v>2020</v>
      </c>
      <c r="C988" s="9">
        <v>44129</v>
      </c>
      <c r="D988" t="s">
        <v>138</v>
      </c>
      <c r="E988" t="s">
        <v>115</v>
      </c>
      <c r="F988">
        <v>2</v>
      </c>
      <c r="G988">
        <v>2</v>
      </c>
      <c r="H988" t="s">
        <v>206</v>
      </c>
      <c r="I988" t="s">
        <v>56</v>
      </c>
      <c r="J988">
        <v>10007828183</v>
      </c>
      <c r="K988" s="10">
        <f>(C988-VLOOKUP(H988,Riders!$A$2:$E$8001,4,FALSE))/365</f>
        <v>27.093150684931508</v>
      </c>
    </row>
    <row r="989" spans="1:11">
      <c r="A989" t="s">
        <v>160</v>
      </c>
      <c r="B989">
        <v>2020</v>
      </c>
      <c r="C989" s="9">
        <v>44129</v>
      </c>
      <c r="D989" t="s">
        <v>138</v>
      </c>
      <c r="E989" t="s">
        <v>115</v>
      </c>
      <c r="F989">
        <v>2</v>
      </c>
      <c r="G989">
        <v>3</v>
      </c>
      <c r="H989" t="s">
        <v>209</v>
      </c>
      <c r="I989" t="s">
        <v>210</v>
      </c>
      <c r="J989">
        <v>10010608447</v>
      </c>
      <c r="K989" s="10">
        <f>(C989-VLOOKUP(H989,Riders!$A$2:$E$8001,4,FALSE))/365</f>
        <v>23.336986301369862</v>
      </c>
    </row>
    <row r="990" spans="1:11">
      <c r="A990" t="s">
        <v>160</v>
      </c>
      <c r="B990">
        <v>2020</v>
      </c>
      <c r="C990" s="9">
        <v>44129</v>
      </c>
      <c r="D990" t="s">
        <v>138</v>
      </c>
      <c r="E990" t="s">
        <v>115</v>
      </c>
      <c r="F990">
        <v>2</v>
      </c>
      <c r="G990">
        <v>4</v>
      </c>
      <c r="H990" t="s">
        <v>23</v>
      </c>
      <c r="I990" t="s">
        <v>24</v>
      </c>
      <c r="J990">
        <v>10028995102</v>
      </c>
      <c r="K990" s="10">
        <f>(C990-VLOOKUP(H990,Riders!$A$2:$E$8001,4,FALSE))/365</f>
        <v>19.024657534246575</v>
      </c>
    </row>
    <row r="991" spans="1:11">
      <c r="A991" t="s">
        <v>160</v>
      </c>
      <c r="B991">
        <v>2020</v>
      </c>
      <c r="C991" s="9">
        <v>44129</v>
      </c>
      <c r="D991" t="s">
        <v>138</v>
      </c>
      <c r="E991" t="s">
        <v>115</v>
      </c>
      <c r="F991">
        <v>3</v>
      </c>
      <c r="G991">
        <v>1</v>
      </c>
      <c r="H991" t="s">
        <v>94</v>
      </c>
      <c r="I991" t="s">
        <v>26</v>
      </c>
      <c r="J991">
        <v>10015683567</v>
      </c>
      <c r="K991" s="10">
        <f>(C991-VLOOKUP(H991,Riders!$A$2:$E$8001,4,FALSE))/365</f>
        <v>21.775342465753425</v>
      </c>
    </row>
    <row r="992" spans="1:11">
      <c r="A992" t="s">
        <v>160</v>
      </c>
      <c r="B992">
        <v>2020</v>
      </c>
      <c r="C992" s="9">
        <v>44129</v>
      </c>
      <c r="D992" t="s">
        <v>138</v>
      </c>
      <c r="E992" t="s">
        <v>115</v>
      </c>
      <c r="F992">
        <v>3</v>
      </c>
      <c r="G992">
        <v>2</v>
      </c>
      <c r="H992" t="s">
        <v>207</v>
      </c>
      <c r="I992" t="s">
        <v>196</v>
      </c>
      <c r="J992">
        <v>10007772108</v>
      </c>
      <c r="K992" s="10">
        <f>(C992-VLOOKUP(H992,Riders!$A$2:$E$8001,4,FALSE))/365</f>
        <v>25.698630136986303</v>
      </c>
    </row>
    <row r="993" spans="1:11">
      <c r="A993" t="s">
        <v>160</v>
      </c>
      <c r="B993">
        <v>2020</v>
      </c>
      <c r="C993" s="9">
        <v>44129</v>
      </c>
      <c r="D993" t="s">
        <v>138</v>
      </c>
      <c r="E993" t="s">
        <v>115</v>
      </c>
      <c r="F993">
        <v>3</v>
      </c>
      <c r="G993">
        <v>3</v>
      </c>
      <c r="H993" t="s">
        <v>213</v>
      </c>
      <c r="I993" t="s">
        <v>214</v>
      </c>
      <c r="J993">
        <v>10009307435</v>
      </c>
      <c r="K993" s="10">
        <f>(C993-VLOOKUP(H993,Riders!$A$2:$E$8001,4,FALSE))/365</f>
        <v>28.56986301369863</v>
      </c>
    </row>
    <row r="994" spans="1:11">
      <c r="A994" t="s">
        <v>160</v>
      </c>
      <c r="B994">
        <v>2020</v>
      </c>
      <c r="C994" s="9">
        <v>44129</v>
      </c>
      <c r="D994" t="s">
        <v>138</v>
      </c>
      <c r="E994" t="s">
        <v>115</v>
      </c>
      <c r="F994">
        <v>3</v>
      </c>
      <c r="G994">
        <v>4</v>
      </c>
      <c r="H994" t="s">
        <v>204</v>
      </c>
      <c r="I994" t="s">
        <v>205</v>
      </c>
      <c r="J994">
        <v>10090555241</v>
      </c>
      <c r="K994" s="10">
        <f>(C994-VLOOKUP(H994,Riders!$A$2:$E$8001,4,FALSE))/365</f>
        <v>22.838356164383562</v>
      </c>
    </row>
    <row r="995" spans="1:11">
      <c r="A995" t="s">
        <v>160</v>
      </c>
      <c r="B995">
        <v>2020</v>
      </c>
      <c r="C995" s="9">
        <v>44129</v>
      </c>
      <c r="D995" t="s">
        <v>138</v>
      </c>
      <c r="E995" t="s">
        <v>115</v>
      </c>
      <c r="F995">
        <v>4</v>
      </c>
      <c r="G995">
        <v>1</v>
      </c>
      <c r="H995" t="s">
        <v>203</v>
      </c>
      <c r="I995" t="s">
        <v>100</v>
      </c>
      <c r="J995">
        <v>10011146694</v>
      </c>
      <c r="K995" s="10">
        <f>(C995-VLOOKUP(H995,Riders!$A$2:$E$8001,4,FALSE))/365</f>
        <v>21.643835616438356</v>
      </c>
    </row>
    <row r="996" spans="1:11">
      <c r="A996" t="s">
        <v>160</v>
      </c>
      <c r="B996">
        <v>2020</v>
      </c>
      <c r="C996" s="9">
        <v>44129</v>
      </c>
      <c r="D996" t="s">
        <v>138</v>
      </c>
      <c r="E996" t="s">
        <v>115</v>
      </c>
      <c r="F996">
        <v>4</v>
      </c>
      <c r="G996">
        <v>2</v>
      </c>
      <c r="H996" t="s">
        <v>151</v>
      </c>
      <c r="I996" t="s">
        <v>152</v>
      </c>
      <c r="J996">
        <v>10004717719</v>
      </c>
      <c r="K996" s="10">
        <f>(C996-VLOOKUP(H996,Riders!$A$2:$E$8001,4,FALSE))/365</f>
        <v>31.901369863013699</v>
      </c>
    </row>
    <row r="997" spans="1:11">
      <c r="A997" t="s">
        <v>160</v>
      </c>
      <c r="B997">
        <v>2020</v>
      </c>
      <c r="C997" s="9">
        <v>44129</v>
      </c>
      <c r="D997" t="s">
        <v>138</v>
      </c>
      <c r="E997" t="s">
        <v>115</v>
      </c>
      <c r="F997">
        <v>4</v>
      </c>
      <c r="G997">
        <v>3</v>
      </c>
      <c r="H997" t="s">
        <v>181</v>
      </c>
      <c r="I997" t="s">
        <v>32</v>
      </c>
      <c r="J997">
        <v>10007212639</v>
      </c>
      <c r="K997" s="10">
        <f>(C997-VLOOKUP(H997,Riders!$A$2:$E$8001,4,FALSE))/365</f>
        <v>29.331506849315069</v>
      </c>
    </row>
    <row r="998" spans="1:11">
      <c r="A998" t="s">
        <v>160</v>
      </c>
      <c r="B998">
        <v>2020</v>
      </c>
      <c r="C998" s="9">
        <v>44129</v>
      </c>
      <c r="D998" t="s">
        <v>138</v>
      </c>
      <c r="E998" t="s">
        <v>115</v>
      </c>
      <c r="F998">
        <v>4</v>
      </c>
      <c r="G998">
        <v>4</v>
      </c>
      <c r="H998" t="s">
        <v>103</v>
      </c>
      <c r="I998" t="s">
        <v>37</v>
      </c>
      <c r="J998">
        <v>10052089586</v>
      </c>
      <c r="K998" s="10">
        <f>(C998-VLOOKUP(H998,Riders!$A$2:$E$8001,4,FALSE))/365</f>
        <v>21.81917808219178</v>
      </c>
    </row>
    <row r="999" spans="1:11">
      <c r="A999" t="s">
        <v>160</v>
      </c>
      <c r="B999">
        <v>2020</v>
      </c>
      <c r="C999" s="9">
        <v>44129</v>
      </c>
      <c r="D999" t="s">
        <v>138</v>
      </c>
      <c r="E999" t="s">
        <v>117</v>
      </c>
      <c r="F999">
        <v>1</v>
      </c>
      <c r="G999">
        <v>1</v>
      </c>
      <c r="H999" t="s">
        <v>141</v>
      </c>
      <c r="I999" t="s">
        <v>93</v>
      </c>
      <c r="J999">
        <v>10009181234</v>
      </c>
      <c r="K999" s="10">
        <f>(C999-VLOOKUP(H999,Riders!$A$2:$E$8001,4,FALSE))/365</f>
        <v>25.564383561643837</v>
      </c>
    </row>
    <row r="1000" spans="1:11">
      <c r="A1000" t="s">
        <v>160</v>
      </c>
      <c r="B1000">
        <v>2020</v>
      </c>
      <c r="C1000" s="9">
        <v>44129</v>
      </c>
      <c r="D1000" t="s">
        <v>138</v>
      </c>
      <c r="E1000" t="s">
        <v>117</v>
      </c>
      <c r="F1000">
        <v>1</v>
      </c>
      <c r="G1000">
        <v>2</v>
      </c>
      <c r="H1000" t="s">
        <v>201</v>
      </c>
      <c r="I1000" t="s">
        <v>202</v>
      </c>
      <c r="J1000">
        <v>10051694112</v>
      </c>
      <c r="K1000" s="10">
        <f>(C1000-VLOOKUP(H1000,Riders!$A$2:$E$8001,4,FALSE))/365</f>
        <v>33.843835616438355</v>
      </c>
    </row>
    <row r="1001" spans="1:11">
      <c r="A1001" t="s">
        <v>160</v>
      </c>
      <c r="B1001">
        <v>2020</v>
      </c>
      <c r="C1001" s="9">
        <v>44129</v>
      </c>
      <c r="D1001" t="s">
        <v>138</v>
      </c>
      <c r="E1001" t="s">
        <v>117</v>
      </c>
      <c r="F1001">
        <v>1</v>
      </c>
      <c r="G1001">
        <v>3</v>
      </c>
      <c r="H1001" t="s">
        <v>178</v>
      </c>
      <c r="I1001" t="s">
        <v>30</v>
      </c>
      <c r="J1001">
        <v>10090680735</v>
      </c>
      <c r="K1001" s="10">
        <f>(C1001-VLOOKUP(H1001,Riders!$A$2:$E$8001,4,FALSE))/365</f>
        <v>28.104109589041094</v>
      </c>
    </row>
    <row r="1002" spans="1:11">
      <c r="A1002" t="s">
        <v>160</v>
      </c>
      <c r="B1002">
        <v>2020</v>
      </c>
      <c r="C1002" s="9">
        <v>44129</v>
      </c>
      <c r="D1002" t="s">
        <v>138</v>
      </c>
      <c r="E1002" t="s">
        <v>117</v>
      </c>
      <c r="F1002">
        <v>1</v>
      </c>
      <c r="G1002">
        <v>4</v>
      </c>
      <c r="H1002" t="s">
        <v>94</v>
      </c>
      <c r="I1002" t="s">
        <v>26</v>
      </c>
      <c r="J1002">
        <v>10015683567</v>
      </c>
      <c r="K1002" s="10">
        <f>(C1002-VLOOKUP(H1002,Riders!$A$2:$E$8001,4,FALSE))/365</f>
        <v>21.775342465753425</v>
      </c>
    </row>
    <row r="1003" spans="1:11">
      <c r="A1003" t="s">
        <v>160</v>
      </c>
      <c r="B1003">
        <v>2020</v>
      </c>
      <c r="C1003" s="9">
        <v>44129</v>
      </c>
      <c r="D1003" t="s">
        <v>138</v>
      </c>
      <c r="E1003" t="s">
        <v>117</v>
      </c>
      <c r="F1003">
        <v>1</v>
      </c>
      <c r="G1003">
        <v>5</v>
      </c>
      <c r="H1003" t="s">
        <v>101</v>
      </c>
      <c r="I1003" t="s">
        <v>102</v>
      </c>
      <c r="J1003">
        <v>10009010876</v>
      </c>
      <c r="K1003" s="10">
        <f>(C1003-VLOOKUP(H1003,Riders!$A$2:$E$8001,4,FALSE))/365</f>
        <v>26.75068493150685</v>
      </c>
    </row>
    <row r="1004" spans="1:11">
      <c r="A1004" t="s">
        <v>160</v>
      </c>
      <c r="B1004">
        <v>2020</v>
      </c>
      <c r="C1004" s="9">
        <v>44129</v>
      </c>
      <c r="D1004" t="s">
        <v>138</v>
      </c>
      <c r="E1004" t="s">
        <v>117</v>
      </c>
      <c r="F1004">
        <v>1</v>
      </c>
      <c r="G1004">
        <v>6</v>
      </c>
      <c r="H1004" t="s">
        <v>169</v>
      </c>
      <c r="I1004" t="s">
        <v>80</v>
      </c>
      <c r="J1004">
        <v>10007073506</v>
      </c>
      <c r="K1004" s="10">
        <f>(C1004-VLOOKUP(H1004,Riders!$A$2:$E$8001,4,FALSE))/365</f>
        <v>30.334246575342465</v>
      </c>
    </row>
    <row r="1005" spans="1:11">
      <c r="A1005" t="s">
        <v>160</v>
      </c>
      <c r="B1005">
        <v>2020</v>
      </c>
      <c r="C1005" s="9">
        <v>44129</v>
      </c>
      <c r="D1005" t="s">
        <v>138</v>
      </c>
      <c r="E1005" t="s">
        <v>117</v>
      </c>
      <c r="F1005">
        <v>2</v>
      </c>
      <c r="G1005">
        <v>1</v>
      </c>
      <c r="H1005" t="s">
        <v>66</v>
      </c>
      <c r="I1005" t="s">
        <v>28</v>
      </c>
      <c r="J1005">
        <v>10006379247</v>
      </c>
      <c r="K1005" s="10">
        <f>(C1005-VLOOKUP(H1005,Riders!$A$2:$E$8001,4,FALSE))/365</f>
        <v>30.586301369863012</v>
      </c>
    </row>
    <row r="1006" spans="1:11">
      <c r="A1006" t="s">
        <v>160</v>
      </c>
      <c r="B1006">
        <v>2020</v>
      </c>
      <c r="C1006" s="9">
        <v>44129</v>
      </c>
      <c r="D1006" t="s">
        <v>138</v>
      </c>
      <c r="E1006" t="s">
        <v>117</v>
      </c>
      <c r="F1006">
        <v>2</v>
      </c>
      <c r="G1006">
        <v>2</v>
      </c>
      <c r="H1006" t="s">
        <v>98</v>
      </c>
      <c r="I1006" t="s">
        <v>42</v>
      </c>
      <c r="J1006">
        <v>10010830840</v>
      </c>
      <c r="K1006" s="10">
        <f>(C1006-VLOOKUP(H1006,Riders!$A$2:$E$8001,4,FALSE))/365</f>
        <v>22.008219178082193</v>
      </c>
    </row>
    <row r="1007" spans="1:11">
      <c r="A1007" t="s">
        <v>160</v>
      </c>
      <c r="B1007">
        <v>2020</v>
      </c>
      <c r="C1007" s="9">
        <v>44129</v>
      </c>
      <c r="D1007" t="s">
        <v>138</v>
      </c>
      <c r="E1007" t="s">
        <v>117</v>
      </c>
      <c r="F1007">
        <v>2</v>
      </c>
      <c r="G1007">
        <v>3</v>
      </c>
      <c r="H1007" t="s">
        <v>165</v>
      </c>
      <c r="I1007" t="s">
        <v>44</v>
      </c>
      <c r="J1007">
        <v>10005953154</v>
      </c>
      <c r="K1007" s="10">
        <f>(C1007-VLOOKUP(H1007,Riders!$A$2:$E$8001,4,FALSE))/365</f>
        <v>30.816438356164383</v>
      </c>
    </row>
    <row r="1008" spans="1:11">
      <c r="A1008" t="s">
        <v>160</v>
      </c>
      <c r="B1008">
        <v>2020</v>
      </c>
      <c r="C1008" s="9">
        <v>44129</v>
      </c>
      <c r="D1008" t="s">
        <v>138</v>
      </c>
      <c r="E1008" t="s">
        <v>117</v>
      </c>
      <c r="F1008">
        <v>2</v>
      </c>
      <c r="G1008">
        <v>4</v>
      </c>
      <c r="H1008" t="s">
        <v>113</v>
      </c>
      <c r="I1008" t="s">
        <v>114</v>
      </c>
      <c r="J1008">
        <v>10009009159</v>
      </c>
      <c r="K1008" s="10">
        <f>(C1008-VLOOKUP(H1008,Riders!$A$2:$E$8001,4,FALSE))/365</f>
        <v>25.706849315068492</v>
      </c>
    </row>
    <row r="1009" spans="1:11">
      <c r="A1009" t="s">
        <v>160</v>
      </c>
      <c r="B1009">
        <v>2020</v>
      </c>
      <c r="C1009" s="9">
        <v>44129</v>
      </c>
      <c r="D1009" t="s">
        <v>138</v>
      </c>
      <c r="E1009" t="s">
        <v>117</v>
      </c>
      <c r="F1009">
        <v>2</v>
      </c>
      <c r="G1009">
        <v>5</v>
      </c>
      <c r="H1009" t="s">
        <v>172</v>
      </c>
      <c r="I1009" t="s">
        <v>35</v>
      </c>
      <c r="J1009">
        <v>10006552534</v>
      </c>
      <c r="K1009" s="10">
        <f>(C1009-VLOOKUP(H1009,Riders!$A$2:$E$8001,4,FALSE))/365</f>
        <v>30.463013698630139</v>
      </c>
    </row>
    <row r="1010" spans="1:11">
      <c r="A1010" t="s">
        <v>160</v>
      </c>
      <c r="B1010">
        <v>2020</v>
      </c>
      <c r="C1010" s="9">
        <v>44129</v>
      </c>
      <c r="D1010" t="s">
        <v>138</v>
      </c>
      <c r="E1010" t="s">
        <v>117</v>
      </c>
      <c r="F1010">
        <v>2</v>
      </c>
      <c r="G1010">
        <v>6</v>
      </c>
      <c r="H1010" t="s">
        <v>203</v>
      </c>
      <c r="I1010" t="s">
        <v>100</v>
      </c>
      <c r="J1010">
        <v>10011146694</v>
      </c>
      <c r="K1010" s="10">
        <f>(C1010-VLOOKUP(H1010,Riders!$A$2:$E$8001,4,FALSE))/365</f>
        <v>21.643835616438356</v>
      </c>
    </row>
    <row r="1011" spans="1:11">
      <c r="A1011" t="s">
        <v>160</v>
      </c>
      <c r="B1011">
        <v>2020</v>
      </c>
      <c r="C1011" s="9">
        <v>44129</v>
      </c>
      <c r="D1011" t="s">
        <v>138</v>
      </c>
      <c r="E1011" t="s">
        <v>119</v>
      </c>
      <c r="F1011">
        <v>1</v>
      </c>
      <c r="G1011">
        <v>1</v>
      </c>
      <c r="H1011" t="s">
        <v>66</v>
      </c>
      <c r="I1011" t="s">
        <v>28</v>
      </c>
      <c r="J1011">
        <v>10006379247</v>
      </c>
      <c r="K1011" s="10">
        <f>(C1011-VLOOKUP(H1011,Riders!$A$2:$E$8001,4,FALSE))/365</f>
        <v>30.586301369863012</v>
      </c>
    </row>
    <row r="1012" spans="1:11">
      <c r="A1012" t="s">
        <v>160</v>
      </c>
      <c r="B1012">
        <v>2020</v>
      </c>
      <c r="C1012" s="9">
        <v>44129</v>
      </c>
      <c r="D1012" t="s">
        <v>138</v>
      </c>
      <c r="E1012" t="s">
        <v>119</v>
      </c>
      <c r="F1012">
        <v>1</v>
      </c>
      <c r="G1012">
        <v>2</v>
      </c>
      <c r="H1012" t="s">
        <v>98</v>
      </c>
      <c r="I1012" t="s">
        <v>42</v>
      </c>
      <c r="J1012">
        <v>10010830840</v>
      </c>
      <c r="K1012" s="10">
        <f>(C1012-VLOOKUP(H1012,Riders!$A$2:$E$8001,4,FALSE))/365</f>
        <v>22.008219178082193</v>
      </c>
    </row>
    <row r="1013" spans="1:11">
      <c r="A1013" t="s">
        <v>160</v>
      </c>
      <c r="B1013">
        <v>2020</v>
      </c>
      <c r="C1013" s="9">
        <v>44129</v>
      </c>
      <c r="D1013" t="s">
        <v>138</v>
      </c>
      <c r="E1013" t="s">
        <v>119</v>
      </c>
      <c r="F1013">
        <v>1</v>
      </c>
      <c r="G1013">
        <v>3</v>
      </c>
      <c r="H1013" t="s">
        <v>165</v>
      </c>
      <c r="I1013" t="s">
        <v>44</v>
      </c>
      <c r="J1013">
        <v>10005953154</v>
      </c>
      <c r="K1013" s="10">
        <f>(C1013-VLOOKUP(H1013,Riders!$A$2:$E$8001,4,FALSE))/365</f>
        <v>30.816438356164383</v>
      </c>
    </row>
    <row r="1014" spans="1:11">
      <c r="A1014" t="s">
        <v>160</v>
      </c>
      <c r="B1014">
        <v>2020</v>
      </c>
      <c r="C1014" s="9">
        <v>44129</v>
      </c>
      <c r="D1014" t="s">
        <v>138</v>
      </c>
      <c r="E1014" t="s">
        <v>119</v>
      </c>
      <c r="F1014">
        <v>1</v>
      </c>
      <c r="G1014">
        <v>4</v>
      </c>
      <c r="H1014" t="s">
        <v>141</v>
      </c>
      <c r="I1014" t="s">
        <v>93</v>
      </c>
      <c r="J1014">
        <v>10009181234</v>
      </c>
      <c r="K1014" s="10">
        <f>(C1014-VLOOKUP(H1014,Riders!$A$2:$E$8001,4,FALSE))/365</f>
        <v>25.564383561643837</v>
      </c>
    </row>
    <row r="1015" spans="1:11">
      <c r="A1015" t="s">
        <v>160</v>
      </c>
      <c r="B1015">
        <v>2020</v>
      </c>
      <c r="C1015" s="9">
        <v>44129</v>
      </c>
      <c r="D1015" t="s">
        <v>138</v>
      </c>
      <c r="E1015" t="s">
        <v>119</v>
      </c>
      <c r="F1015">
        <v>1</v>
      </c>
      <c r="G1015">
        <v>5</v>
      </c>
      <c r="H1015" t="s">
        <v>178</v>
      </c>
      <c r="I1015" t="s">
        <v>30</v>
      </c>
      <c r="J1015">
        <v>10090680735</v>
      </c>
      <c r="K1015" s="10">
        <f>(C1015-VLOOKUP(H1015,Riders!$A$2:$E$8001,4,FALSE))/365</f>
        <v>28.104109589041094</v>
      </c>
    </row>
    <row r="1016" spans="1:11">
      <c r="A1016" t="s">
        <v>160</v>
      </c>
      <c r="B1016">
        <v>2020</v>
      </c>
      <c r="C1016" s="9">
        <v>44129</v>
      </c>
      <c r="D1016" t="s">
        <v>138</v>
      </c>
      <c r="E1016" t="s">
        <v>119</v>
      </c>
      <c r="F1016">
        <v>1</v>
      </c>
      <c r="G1016">
        <v>6</v>
      </c>
      <c r="H1016" t="s">
        <v>201</v>
      </c>
      <c r="I1016" t="s">
        <v>202</v>
      </c>
      <c r="J1016">
        <v>10051694112</v>
      </c>
      <c r="K1016" s="10">
        <f>(C1016-VLOOKUP(H1016,Riders!$A$2:$E$8001,4,FALSE))/365</f>
        <v>33.843835616438355</v>
      </c>
    </row>
    <row r="1017" spans="1:11">
      <c r="A1017" t="s">
        <v>160</v>
      </c>
      <c r="B1017">
        <v>2020</v>
      </c>
      <c r="C1017" s="9">
        <v>44129</v>
      </c>
      <c r="D1017" t="s">
        <v>138</v>
      </c>
      <c r="E1017" t="s">
        <v>119</v>
      </c>
      <c r="F1017">
        <v>2</v>
      </c>
      <c r="G1017">
        <v>1</v>
      </c>
      <c r="H1017" t="s">
        <v>94</v>
      </c>
      <c r="I1017" t="s">
        <v>26</v>
      </c>
      <c r="J1017">
        <v>10015683567</v>
      </c>
      <c r="K1017" s="10">
        <f>(C1017-VLOOKUP(H1017,Riders!$A$2:$E$8001,4,FALSE))/365</f>
        <v>21.775342465753425</v>
      </c>
    </row>
    <row r="1018" spans="1:11">
      <c r="A1018" t="s">
        <v>160</v>
      </c>
      <c r="B1018">
        <v>2020</v>
      </c>
      <c r="C1018" s="9">
        <v>44129</v>
      </c>
      <c r="D1018" t="s">
        <v>138</v>
      </c>
      <c r="E1018" t="s">
        <v>119</v>
      </c>
      <c r="F1018">
        <v>2</v>
      </c>
      <c r="G1018">
        <v>2</v>
      </c>
      <c r="H1018" t="s">
        <v>113</v>
      </c>
      <c r="I1018" t="s">
        <v>114</v>
      </c>
      <c r="J1018">
        <v>10009009159</v>
      </c>
      <c r="K1018" s="10">
        <f>(C1018-VLOOKUP(H1018,Riders!$A$2:$E$8001,4,FALSE))/365</f>
        <v>25.706849315068492</v>
      </c>
    </row>
    <row r="1019" spans="1:11">
      <c r="A1019" t="s">
        <v>160</v>
      </c>
      <c r="B1019">
        <v>2020</v>
      </c>
      <c r="C1019" s="9">
        <v>44129</v>
      </c>
      <c r="D1019" t="s">
        <v>138</v>
      </c>
      <c r="E1019" t="s">
        <v>119</v>
      </c>
      <c r="F1019">
        <v>2</v>
      </c>
      <c r="G1019">
        <v>3</v>
      </c>
      <c r="H1019" t="s">
        <v>169</v>
      </c>
      <c r="I1019" t="s">
        <v>80</v>
      </c>
      <c r="J1019">
        <v>10007073506</v>
      </c>
      <c r="K1019" s="10">
        <f>(C1019-VLOOKUP(H1019,Riders!$A$2:$E$8001,4,FALSE))/365</f>
        <v>30.334246575342465</v>
      </c>
    </row>
    <row r="1020" spans="1:11">
      <c r="A1020" t="s">
        <v>160</v>
      </c>
      <c r="B1020">
        <v>2020</v>
      </c>
      <c r="C1020" s="9">
        <v>44129</v>
      </c>
      <c r="D1020" t="s">
        <v>138</v>
      </c>
      <c r="E1020" t="s">
        <v>119</v>
      </c>
      <c r="F1020">
        <v>2</v>
      </c>
      <c r="G1020">
        <v>4</v>
      </c>
      <c r="H1020" t="s">
        <v>101</v>
      </c>
      <c r="I1020" t="s">
        <v>102</v>
      </c>
      <c r="J1020">
        <v>10009010876</v>
      </c>
      <c r="K1020" s="10">
        <f>(C1020-VLOOKUP(H1020,Riders!$A$2:$E$8001,4,FALSE))/365</f>
        <v>26.75068493150685</v>
      </c>
    </row>
    <row r="1021" spans="1:11">
      <c r="A1021" t="s">
        <v>160</v>
      </c>
      <c r="B1021">
        <v>2020</v>
      </c>
      <c r="C1021" s="9">
        <v>44129</v>
      </c>
      <c r="D1021" t="s">
        <v>138</v>
      </c>
      <c r="E1021" t="s">
        <v>119</v>
      </c>
      <c r="F1021">
        <v>2</v>
      </c>
      <c r="G1021">
        <v>5</v>
      </c>
      <c r="H1021" t="s">
        <v>172</v>
      </c>
      <c r="I1021" t="s">
        <v>35</v>
      </c>
      <c r="J1021">
        <v>10006552534</v>
      </c>
      <c r="K1021" s="10">
        <f>(C1021-VLOOKUP(H1021,Riders!$A$2:$E$8001,4,FALSE))/365</f>
        <v>30.463013698630139</v>
      </c>
    </row>
    <row r="1022" spans="1:11">
      <c r="A1022" t="s">
        <v>160</v>
      </c>
      <c r="B1022">
        <v>2020</v>
      </c>
      <c r="C1022" s="9">
        <v>44129</v>
      </c>
      <c r="D1022" t="s">
        <v>138</v>
      </c>
      <c r="E1022" t="s">
        <v>119</v>
      </c>
      <c r="F1022">
        <v>2</v>
      </c>
      <c r="G1022">
        <v>6</v>
      </c>
      <c r="H1022" t="s">
        <v>203</v>
      </c>
      <c r="I1022" t="s">
        <v>100</v>
      </c>
      <c r="J1022">
        <v>10011146694</v>
      </c>
      <c r="K1022" s="10">
        <f>(C1022-VLOOKUP(H1022,Riders!$A$2:$E$8001,4,FALSE))/365</f>
        <v>21.643835616438356</v>
      </c>
    </row>
    <row r="1023" spans="1:11">
      <c r="A1023" t="s">
        <v>215</v>
      </c>
      <c r="B1023">
        <v>2020</v>
      </c>
      <c r="C1023" s="9">
        <v>43888</v>
      </c>
      <c r="D1023" t="s">
        <v>19</v>
      </c>
      <c r="E1023" t="s">
        <v>89</v>
      </c>
      <c r="F1023">
        <v>1</v>
      </c>
      <c r="G1023">
        <v>1</v>
      </c>
      <c r="H1023" t="s">
        <v>90</v>
      </c>
      <c r="I1023" t="s">
        <v>22</v>
      </c>
      <c r="J1023">
        <v>10009535686</v>
      </c>
      <c r="K1023" s="10">
        <f>(C1023-VLOOKUP(H1023,Riders!$A$2:$E$8001,4,FALSE))/365</f>
        <v>22.972602739726028</v>
      </c>
    </row>
    <row r="1024" spans="1:11">
      <c r="A1024" t="s">
        <v>215</v>
      </c>
      <c r="B1024">
        <v>2020</v>
      </c>
      <c r="C1024" s="9">
        <v>43888</v>
      </c>
      <c r="D1024" t="s">
        <v>19</v>
      </c>
      <c r="E1024" t="s">
        <v>89</v>
      </c>
      <c r="F1024">
        <v>1</v>
      </c>
      <c r="G1024">
        <v>2</v>
      </c>
      <c r="H1024" t="s">
        <v>194</v>
      </c>
      <c r="I1024" t="s">
        <v>50</v>
      </c>
      <c r="J1024">
        <v>10004868370</v>
      </c>
      <c r="K1024" s="10">
        <f>(C1024-VLOOKUP(H1024,Riders!$A$2:$E$8001,4,FALSE))/365</f>
        <v>32.167123287671231</v>
      </c>
    </row>
    <row r="1025" spans="1:11">
      <c r="A1025" t="s">
        <v>215</v>
      </c>
      <c r="B1025">
        <v>2020</v>
      </c>
      <c r="C1025" s="9">
        <v>43888</v>
      </c>
      <c r="D1025" t="s">
        <v>19</v>
      </c>
      <c r="E1025" t="s">
        <v>89</v>
      </c>
      <c r="F1025">
        <v>1</v>
      </c>
      <c r="G1025">
        <v>3</v>
      </c>
      <c r="H1025" t="s">
        <v>95</v>
      </c>
      <c r="I1025" t="s">
        <v>28</v>
      </c>
      <c r="J1025">
        <v>10048325582</v>
      </c>
      <c r="K1025" s="10">
        <f>(C1025-VLOOKUP(H1025,Riders!$A$2:$E$8001,4,FALSE))/365</f>
        <v>28.090410958904108</v>
      </c>
    </row>
    <row r="1026" spans="1:11">
      <c r="A1026" t="s">
        <v>215</v>
      </c>
      <c r="B1026">
        <v>2020</v>
      </c>
      <c r="C1026" s="9">
        <v>43888</v>
      </c>
      <c r="D1026" t="s">
        <v>19</v>
      </c>
      <c r="E1026" t="s">
        <v>89</v>
      </c>
      <c r="F1026">
        <v>1</v>
      </c>
      <c r="G1026">
        <v>4</v>
      </c>
      <c r="H1026" t="s">
        <v>201</v>
      </c>
      <c r="I1026" t="s">
        <v>196</v>
      </c>
      <c r="J1026">
        <v>10051694112</v>
      </c>
      <c r="K1026" s="10">
        <f>(C1026-VLOOKUP(H1026,Riders!$A$2:$E$8001,4,FALSE))/365</f>
        <v>33.183561643835617</v>
      </c>
    </row>
    <row r="1027" spans="1:11">
      <c r="A1027" t="s">
        <v>215</v>
      </c>
      <c r="B1027">
        <v>2020</v>
      </c>
      <c r="C1027" s="9">
        <v>43888</v>
      </c>
      <c r="D1027" t="s">
        <v>19</v>
      </c>
      <c r="E1027" t="s">
        <v>89</v>
      </c>
      <c r="F1027">
        <v>1</v>
      </c>
      <c r="G1027">
        <v>5</v>
      </c>
      <c r="H1027" t="s">
        <v>60</v>
      </c>
      <c r="I1027" t="s">
        <v>61</v>
      </c>
      <c r="J1027">
        <v>10007351671</v>
      </c>
      <c r="K1027" s="10">
        <f>(C1027-VLOOKUP(H1027,Riders!$A$2:$E$8001,4,FALSE))/365</f>
        <v>30.271232876712329</v>
      </c>
    </row>
    <row r="1028" spans="1:11">
      <c r="A1028" t="s">
        <v>215</v>
      </c>
      <c r="B1028">
        <v>2020</v>
      </c>
      <c r="C1028" s="9">
        <v>43888</v>
      </c>
      <c r="D1028" t="s">
        <v>19</v>
      </c>
      <c r="E1028" t="s">
        <v>89</v>
      </c>
      <c r="F1028">
        <v>2</v>
      </c>
      <c r="G1028">
        <v>1</v>
      </c>
      <c r="H1028" t="s">
        <v>94</v>
      </c>
      <c r="I1028" t="s">
        <v>26</v>
      </c>
      <c r="J1028">
        <v>10015683567</v>
      </c>
      <c r="K1028" s="10">
        <f>(C1028-VLOOKUP(H1028,Riders!$A$2:$E$8001,4,FALSE))/365</f>
        <v>21.115068493150684</v>
      </c>
    </row>
    <row r="1029" spans="1:11">
      <c r="A1029" t="s">
        <v>215</v>
      </c>
      <c r="B1029">
        <v>2020</v>
      </c>
      <c r="C1029" s="9">
        <v>43888</v>
      </c>
      <c r="D1029" t="s">
        <v>19</v>
      </c>
      <c r="E1029" t="s">
        <v>89</v>
      </c>
      <c r="F1029">
        <v>2</v>
      </c>
      <c r="G1029">
        <v>2</v>
      </c>
      <c r="H1029" t="s">
        <v>110</v>
      </c>
      <c r="I1029" t="s">
        <v>111</v>
      </c>
      <c r="J1029">
        <v>10009967641</v>
      </c>
      <c r="K1029" s="10">
        <f>(C1029-VLOOKUP(H1029,Riders!$A$2:$E$8001,4,FALSE))/365</f>
        <v>22.863013698630137</v>
      </c>
    </row>
    <row r="1030" spans="1:11">
      <c r="A1030" t="s">
        <v>215</v>
      </c>
      <c r="B1030">
        <v>2020</v>
      </c>
      <c r="C1030" s="9">
        <v>43888</v>
      </c>
      <c r="D1030" t="s">
        <v>19</v>
      </c>
      <c r="E1030" t="s">
        <v>89</v>
      </c>
      <c r="F1030">
        <v>2</v>
      </c>
      <c r="G1030">
        <v>3</v>
      </c>
      <c r="H1030" t="s">
        <v>192</v>
      </c>
      <c r="I1030" t="s">
        <v>28</v>
      </c>
      <c r="J1030">
        <v>10004601723</v>
      </c>
      <c r="K1030" s="10">
        <f>(C1030-VLOOKUP(H1030,Riders!$A$2:$E$8001,4,FALSE))/365</f>
        <v>32.695890410958903</v>
      </c>
    </row>
    <row r="1031" spans="1:11">
      <c r="A1031" t="s">
        <v>215</v>
      </c>
      <c r="B1031">
        <v>2020</v>
      </c>
      <c r="C1031" s="9">
        <v>43888</v>
      </c>
      <c r="D1031" t="s">
        <v>19</v>
      </c>
      <c r="E1031" t="s">
        <v>89</v>
      </c>
      <c r="F1031">
        <v>2</v>
      </c>
      <c r="G1031">
        <v>4</v>
      </c>
      <c r="H1031" t="s">
        <v>191</v>
      </c>
      <c r="I1031" t="s">
        <v>30</v>
      </c>
      <c r="J1031">
        <v>10005727327</v>
      </c>
      <c r="K1031" s="10">
        <f>(C1031-VLOOKUP(H1031,Riders!$A$2:$E$8001,4,FALSE))/365</f>
        <v>34.112328767123287</v>
      </c>
    </row>
    <row r="1032" spans="1:11">
      <c r="A1032" t="s">
        <v>215</v>
      </c>
      <c r="B1032">
        <v>2020</v>
      </c>
      <c r="C1032" s="9">
        <v>43888</v>
      </c>
      <c r="D1032" t="s">
        <v>19</v>
      </c>
      <c r="E1032" t="s">
        <v>89</v>
      </c>
      <c r="F1032">
        <v>2</v>
      </c>
      <c r="G1032">
        <v>5</v>
      </c>
      <c r="H1032" t="s">
        <v>151</v>
      </c>
      <c r="I1032" t="s">
        <v>152</v>
      </c>
      <c r="J1032">
        <v>10004717719</v>
      </c>
      <c r="K1032" s="10">
        <f>(C1032-VLOOKUP(H1032,Riders!$A$2:$E$8001,4,FALSE))/365</f>
        <v>31.241095890410961</v>
      </c>
    </row>
    <row r="1033" spans="1:11">
      <c r="A1033" t="s">
        <v>215</v>
      </c>
      <c r="B1033">
        <v>2020</v>
      </c>
      <c r="C1033" s="9">
        <v>43888</v>
      </c>
      <c r="D1033" t="s">
        <v>19</v>
      </c>
      <c r="E1033" t="s">
        <v>89</v>
      </c>
      <c r="F1033">
        <v>3</v>
      </c>
      <c r="G1033">
        <v>1</v>
      </c>
      <c r="H1033" t="s">
        <v>21</v>
      </c>
      <c r="I1033" t="s">
        <v>22</v>
      </c>
      <c r="J1033">
        <v>10007379761</v>
      </c>
      <c r="K1033" s="10">
        <f>(C1033-VLOOKUP(H1033,Riders!$A$2:$E$8001,4,FALSE))/365</f>
        <v>26.969863013698632</v>
      </c>
    </row>
    <row r="1034" spans="1:11">
      <c r="A1034" t="s">
        <v>215</v>
      </c>
      <c r="B1034">
        <v>2020</v>
      </c>
      <c r="C1034" s="9">
        <v>43888</v>
      </c>
      <c r="D1034" t="s">
        <v>19</v>
      </c>
      <c r="E1034" t="s">
        <v>89</v>
      </c>
      <c r="F1034">
        <v>3</v>
      </c>
      <c r="G1034">
        <v>2</v>
      </c>
      <c r="H1034" t="s">
        <v>216</v>
      </c>
      <c r="I1034" t="s">
        <v>44</v>
      </c>
      <c r="J1034">
        <v>10006902239</v>
      </c>
      <c r="K1034" s="10">
        <f>(C1034-VLOOKUP(H1034,Riders!$A$2:$E$8001,4,FALSE))/365</f>
        <v>28.671232876712327</v>
      </c>
    </row>
    <row r="1035" spans="1:11">
      <c r="A1035" t="s">
        <v>215</v>
      </c>
      <c r="B1035">
        <v>2020</v>
      </c>
      <c r="C1035" s="9">
        <v>43888</v>
      </c>
      <c r="D1035" t="s">
        <v>19</v>
      </c>
      <c r="E1035" t="s">
        <v>89</v>
      </c>
      <c r="F1035">
        <v>3</v>
      </c>
      <c r="G1035">
        <v>3</v>
      </c>
      <c r="H1035" t="s">
        <v>113</v>
      </c>
      <c r="I1035" t="s">
        <v>100</v>
      </c>
      <c r="J1035">
        <v>10009009159</v>
      </c>
      <c r="K1035" s="10">
        <f>(C1035-VLOOKUP(H1035,Riders!$A$2:$E$8001,4,FALSE))/365</f>
        <v>25.046575342465754</v>
      </c>
    </row>
    <row r="1036" spans="1:11">
      <c r="A1036" t="s">
        <v>215</v>
      </c>
      <c r="B1036">
        <v>2020</v>
      </c>
      <c r="C1036" s="9">
        <v>43888</v>
      </c>
      <c r="D1036" t="s">
        <v>19</v>
      </c>
      <c r="E1036" t="s">
        <v>89</v>
      </c>
      <c r="F1036">
        <v>3</v>
      </c>
      <c r="G1036">
        <v>4</v>
      </c>
      <c r="H1036" t="s">
        <v>98</v>
      </c>
      <c r="I1036" t="s">
        <v>42</v>
      </c>
      <c r="J1036">
        <v>10010830840</v>
      </c>
      <c r="K1036" s="10">
        <f>(C1036-VLOOKUP(H1036,Riders!$A$2:$E$8001,4,FALSE))/365</f>
        <v>21.347945205479451</v>
      </c>
    </row>
    <row r="1037" spans="1:11">
      <c r="A1037" t="s">
        <v>215</v>
      </c>
      <c r="B1037">
        <v>2020</v>
      </c>
      <c r="C1037" s="9">
        <v>43888</v>
      </c>
      <c r="D1037" t="s">
        <v>19</v>
      </c>
      <c r="E1037" t="s">
        <v>89</v>
      </c>
      <c r="F1037">
        <v>3</v>
      </c>
      <c r="G1037">
        <v>5</v>
      </c>
      <c r="H1037" t="s">
        <v>190</v>
      </c>
      <c r="I1037" t="s">
        <v>111</v>
      </c>
      <c r="J1037">
        <v>10004599194</v>
      </c>
      <c r="K1037" s="10">
        <f>(C1037-VLOOKUP(H1037,Riders!$A$2:$E$8001,4,FALSE))/365</f>
        <v>31.953424657534246</v>
      </c>
    </row>
    <row r="1038" spans="1:11">
      <c r="A1038" t="s">
        <v>215</v>
      </c>
      <c r="B1038">
        <v>2020</v>
      </c>
      <c r="C1038" s="9">
        <v>43888</v>
      </c>
      <c r="D1038" t="s">
        <v>19</v>
      </c>
      <c r="E1038" t="s">
        <v>89</v>
      </c>
      <c r="F1038">
        <v>3</v>
      </c>
      <c r="G1038">
        <v>6</v>
      </c>
      <c r="H1038" t="s">
        <v>172</v>
      </c>
      <c r="I1038" t="s">
        <v>35</v>
      </c>
      <c r="J1038">
        <v>10006552534</v>
      </c>
      <c r="K1038" s="10">
        <f>(C1038-VLOOKUP(H1038,Riders!$A$2:$E$8001,4,FALSE))/365</f>
        <v>29.802739726027397</v>
      </c>
    </row>
    <row r="1039" spans="1:11">
      <c r="A1039" t="s">
        <v>215</v>
      </c>
      <c r="B1039">
        <v>2020</v>
      </c>
      <c r="C1039" s="9">
        <v>43888</v>
      </c>
      <c r="D1039" t="s">
        <v>19</v>
      </c>
      <c r="E1039" t="s">
        <v>89</v>
      </c>
      <c r="F1039">
        <v>4</v>
      </c>
      <c r="G1039">
        <v>1</v>
      </c>
      <c r="H1039" t="s">
        <v>97</v>
      </c>
      <c r="I1039" t="s">
        <v>26</v>
      </c>
      <c r="J1039">
        <v>10010678569</v>
      </c>
      <c r="K1039" s="10">
        <f>(C1039-VLOOKUP(H1039,Riders!$A$2:$E$8001,4,FALSE))/365</f>
        <v>22.876712328767123</v>
      </c>
    </row>
    <row r="1040" spans="1:11">
      <c r="A1040" t="s">
        <v>215</v>
      </c>
      <c r="B1040">
        <v>2020</v>
      </c>
      <c r="C1040" s="9">
        <v>43888</v>
      </c>
      <c r="D1040" t="s">
        <v>19</v>
      </c>
      <c r="E1040" t="s">
        <v>89</v>
      </c>
      <c r="F1040">
        <v>4</v>
      </c>
      <c r="G1040">
        <v>2</v>
      </c>
      <c r="H1040" t="s">
        <v>195</v>
      </c>
      <c r="I1040" t="s">
        <v>196</v>
      </c>
      <c r="J1040">
        <v>10003100142</v>
      </c>
      <c r="K1040" s="10">
        <f>(C1040-VLOOKUP(H1040,Riders!$A$2:$E$8001,4,FALSE))/365</f>
        <v>33.956164383561642</v>
      </c>
    </row>
    <row r="1041" spans="1:11">
      <c r="A1041" t="s">
        <v>215</v>
      </c>
      <c r="B1041">
        <v>2020</v>
      </c>
      <c r="C1041" s="9">
        <v>43888</v>
      </c>
      <c r="D1041" t="s">
        <v>19</v>
      </c>
      <c r="E1041" t="s">
        <v>89</v>
      </c>
      <c r="F1041">
        <v>4</v>
      </c>
      <c r="G1041">
        <v>3</v>
      </c>
      <c r="H1041" t="s">
        <v>217</v>
      </c>
      <c r="I1041" t="s">
        <v>22</v>
      </c>
      <c r="J1041">
        <v>10050887493</v>
      </c>
      <c r="K1041" s="10">
        <f>(C1041-VLOOKUP(H1041,Riders!$A$2:$E$8001,4,FALSE))/365</f>
        <v>36.542465753424658</v>
      </c>
    </row>
    <row r="1042" spans="1:11">
      <c r="A1042" t="s">
        <v>215</v>
      </c>
      <c r="B1042">
        <v>2020</v>
      </c>
      <c r="C1042" s="9">
        <v>43888</v>
      </c>
      <c r="D1042" t="s">
        <v>19</v>
      </c>
      <c r="E1042" t="s">
        <v>89</v>
      </c>
      <c r="F1042">
        <v>4</v>
      </c>
      <c r="G1042">
        <v>4</v>
      </c>
      <c r="H1042" t="s">
        <v>108</v>
      </c>
      <c r="I1042" t="s">
        <v>56</v>
      </c>
      <c r="J1042">
        <v>10010797292</v>
      </c>
      <c r="K1042" s="10">
        <f>(C1042-VLOOKUP(H1042,Riders!$A$2:$E$8001,4,FALSE))/365</f>
        <v>21.884931506849316</v>
      </c>
    </row>
    <row r="1043" spans="1:11">
      <c r="A1043" t="s">
        <v>215</v>
      </c>
      <c r="B1043">
        <v>2020</v>
      </c>
      <c r="C1043" s="9">
        <v>43888</v>
      </c>
      <c r="D1043" t="s">
        <v>19</v>
      </c>
      <c r="E1043" t="s">
        <v>89</v>
      </c>
      <c r="F1043">
        <v>4</v>
      </c>
      <c r="G1043">
        <v>5</v>
      </c>
      <c r="H1043" t="s">
        <v>218</v>
      </c>
      <c r="I1043" t="s">
        <v>33</v>
      </c>
      <c r="J1043">
        <v>10005782695</v>
      </c>
      <c r="K1043" s="10">
        <f>(C1043-VLOOKUP(H1043,Riders!$A$2:$E$8001,4,FALSE))/365</f>
        <v>30.652054794520549</v>
      </c>
    </row>
    <row r="1044" spans="1:11">
      <c r="A1044" t="s">
        <v>215</v>
      </c>
      <c r="B1044">
        <v>2020</v>
      </c>
      <c r="C1044" s="9">
        <v>43888</v>
      </c>
      <c r="D1044" t="s">
        <v>19</v>
      </c>
      <c r="E1044" t="s">
        <v>89</v>
      </c>
      <c r="F1044">
        <v>4</v>
      </c>
      <c r="G1044">
        <v>6</v>
      </c>
      <c r="H1044" t="s">
        <v>219</v>
      </c>
      <c r="I1044" t="s">
        <v>30</v>
      </c>
      <c r="J1044">
        <v>10008098470</v>
      </c>
      <c r="K1044" s="10">
        <f>(C1044-VLOOKUP(H1044,Riders!$A$2:$E$8001,4,FALSE))/365</f>
        <v>35.076712328767123</v>
      </c>
    </row>
    <row r="1045" spans="1:11">
      <c r="A1045" t="s">
        <v>215</v>
      </c>
      <c r="B1045">
        <v>2020</v>
      </c>
      <c r="C1045" s="9">
        <v>43888</v>
      </c>
      <c r="D1045" t="s">
        <v>19</v>
      </c>
      <c r="E1045" t="s">
        <v>89</v>
      </c>
      <c r="F1045">
        <v>5</v>
      </c>
      <c r="G1045">
        <v>1</v>
      </c>
      <c r="H1045" t="s">
        <v>193</v>
      </c>
      <c r="I1045" t="s">
        <v>30</v>
      </c>
      <c r="J1045">
        <v>10005964470</v>
      </c>
      <c r="K1045" s="10">
        <f>(C1045-VLOOKUP(H1045,Riders!$A$2:$E$8001,4,FALSE))/365</f>
        <v>30.958904109589042</v>
      </c>
    </row>
    <row r="1046" spans="1:11">
      <c r="A1046" t="s">
        <v>215</v>
      </c>
      <c r="B1046">
        <v>2020</v>
      </c>
      <c r="C1046" s="9">
        <v>43888</v>
      </c>
      <c r="D1046" t="s">
        <v>19</v>
      </c>
      <c r="E1046" t="s">
        <v>89</v>
      </c>
      <c r="F1046">
        <v>5</v>
      </c>
      <c r="G1046">
        <v>2</v>
      </c>
      <c r="H1046" t="s">
        <v>198</v>
      </c>
      <c r="I1046" t="s">
        <v>22</v>
      </c>
      <c r="J1046">
        <v>10006900421</v>
      </c>
      <c r="K1046" s="10">
        <f>(C1046-VLOOKUP(H1046,Riders!$A$2:$E$8001,4,FALSE))/365</f>
        <v>27.224657534246575</v>
      </c>
    </row>
    <row r="1047" spans="1:11">
      <c r="A1047" t="s">
        <v>215</v>
      </c>
      <c r="B1047">
        <v>2020</v>
      </c>
      <c r="C1047" s="9">
        <v>43888</v>
      </c>
      <c r="D1047" t="s">
        <v>19</v>
      </c>
      <c r="E1047" t="s">
        <v>89</v>
      </c>
      <c r="F1047">
        <v>5</v>
      </c>
      <c r="G1047">
        <v>3</v>
      </c>
      <c r="H1047" t="s">
        <v>127</v>
      </c>
      <c r="I1047" t="s">
        <v>33</v>
      </c>
      <c r="J1047">
        <v>10006184742</v>
      </c>
      <c r="K1047" s="10">
        <f>(C1047-VLOOKUP(H1047,Riders!$A$2:$E$8001,4,FALSE))/365</f>
        <v>28.638356164383563</v>
      </c>
    </row>
    <row r="1048" spans="1:11">
      <c r="A1048" t="s">
        <v>215</v>
      </c>
      <c r="B1048">
        <v>2020</v>
      </c>
      <c r="C1048" s="9">
        <v>43888</v>
      </c>
      <c r="D1048" t="s">
        <v>19</v>
      </c>
      <c r="E1048" t="s">
        <v>89</v>
      </c>
      <c r="F1048">
        <v>5</v>
      </c>
      <c r="G1048">
        <v>4</v>
      </c>
      <c r="H1048" t="s">
        <v>52</v>
      </c>
      <c r="I1048" t="s">
        <v>40</v>
      </c>
      <c r="J1048">
        <v>10004612534</v>
      </c>
      <c r="K1048" s="10">
        <f>(C1048-VLOOKUP(H1048,Riders!$A$2:$E$8001,4,FALSE))/365</f>
        <v>32.756164383561647</v>
      </c>
    </row>
    <row r="1049" spans="1:11">
      <c r="A1049" t="s">
        <v>215</v>
      </c>
      <c r="B1049">
        <v>2020</v>
      </c>
      <c r="C1049" s="9">
        <v>43888</v>
      </c>
      <c r="D1049" t="s">
        <v>19</v>
      </c>
      <c r="E1049" t="s">
        <v>89</v>
      </c>
      <c r="F1049">
        <v>5</v>
      </c>
      <c r="G1049">
        <v>5</v>
      </c>
      <c r="H1049" t="s">
        <v>209</v>
      </c>
      <c r="I1049" t="s">
        <v>210</v>
      </c>
      <c r="J1049">
        <v>10010608447</v>
      </c>
      <c r="K1049" s="10">
        <f>(C1049-VLOOKUP(H1049,Riders!$A$2:$E$8001,4,FALSE))/365</f>
        <v>22.676712328767124</v>
      </c>
    </row>
    <row r="1050" spans="1:11">
      <c r="A1050" t="s">
        <v>215</v>
      </c>
      <c r="B1050">
        <v>2020</v>
      </c>
      <c r="C1050" s="9">
        <v>43888</v>
      </c>
      <c r="D1050" t="s">
        <v>19</v>
      </c>
      <c r="E1050" t="s">
        <v>89</v>
      </c>
      <c r="F1050">
        <v>5</v>
      </c>
      <c r="G1050">
        <v>6</v>
      </c>
      <c r="H1050" t="s">
        <v>48</v>
      </c>
      <c r="I1050" t="s">
        <v>42</v>
      </c>
      <c r="J1050">
        <v>10009039774</v>
      </c>
      <c r="K1050" s="10">
        <f>(C1050-VLOOKUP(H1050,Riders!$A$2:$E$8001,4,FALSE))/365</f>
        <v>25.624657534246577</v>
      </c>
    </row>
    <row r="1051" spans="1:11">
      <c r="A1051" t="s">
        <v>215</v>
      </c>
      <c r="B1051">
        <v>2020</v>
      </c>
      <c r="C1051" s="9">
        <v>43888</v>
      </c>
      <c r="D1051" t="s">
        <v>19</v>
      </c>
      <c r="E1051" t="s">
        <v>115</v>
      </c>
      <c r="F1051">
        <v>1</v>
      </c>
      <c r="G1051">
        <v>1</v>
      </c>
      <c r="H1051" t="s">
        <v>95</v>
      </c>
      <c r="I1051" t="s">
        <v>28</v>
      </c>
      <c r="J1051">
        <v>10048325582</v>
      </c>
      <c r="K1051" s="10">
        <f>(C1051-VLOOKUP(H1051,Riders!$A$2:$E$8001,4,FALSE))/365</f>
        <v>28.090410958904108</v>
      </c>
    </row>
    <row r="1052" spans="1:11">
      <c r="A1052" t="s">
        <v>215</v>
      </c>
      <c r="B1052">
        <v>2020</v>
      </c>
      <c r="C1052" s="9">
        <v>43888</v>
      </c>
      <c r="D1052" t="s">
        <v>19</v>
      </c>
      <c r="E1052" t="s">
        <v>115</v>
      </c>
      <c r="F1052">
        <v>1</v>
      </c>
      <c r="G1052">
        <v>2</v>
      </c>
      <c r="H1052" t="s">
        <v>108</v>
      </c>
      <c r="I1052" t="s">
        <v>56</v>
      </c>
      <c r="J1052">
        <v>10010797292</v>
      </c>
      <c r="K1052" s="10">
        <f>(C1052-VLOOKUP(H1052,Riders!$A$2:$E$8001,4,FALSE))/365</f>
        <v>21.884931506849316</v>
      </c>
    </row>
    <row r="1053" spans="1:11">
      <c r="A1053" t="s">
        <v>215</v>
      </c>
      <c r="B1053">
        <v>2020</v>
      </c>
      <c r="C1053" s="9">
        <v>43888</v>
      </c>
      <c r="D1053" t="s">
        <v>19</v>
      </c>
      <c r="E1053" t="s">
        <v>115</v>
      </c>
      <c r="F1053">
        <v>1</v>
      </c>
      <c r="G1053">
        <v>3</v>
      </c>
      <c r="H1053" t="s">
        <v>172</v>
      </c>
      <c r="I1053" t="s">
        <v>35</v>
      </c>
      <c r="J1053">
        <v>10006552534</v>
      </c>
      <c r="K1053" s="10">
        <f>(C1053-VLOOKUP(H1053,Riders!$A$2:$E$8001,4,FALSE))/365</f>
        <v>29.802739726027397</v>
      </c>
    </row>
    <row r="1054" spans="1:11">
      <c r="A1054" t="s">
        <v>215</v>
      </c>
      <c r="B1054">
        <v>2020</v>
      </c>
      <c r="C1054" s="9">
        <v>43888</v>
      </c>
      <c r="D1054" t="s">
        <v>19</v>
      </c>
      <c r="E1054" t="s">
        <v>115</v>
      </c>
      <c r="F1054">
        <v>1</v>
      </c>
      <c r="G1054">
        <v>4</v>
      </c>
      <c r="H1054" t="s">
        <v>52</v>
      </c>
      <c r="I1054" t="s">
        <v>40</v>
      </c>
      <c r="J1054">
        <v>10004612534</v>
      </c>
      <c r="K1054" s="10">
        <f>(C1054-VLOOKUP(H1054,Riders!$A$2:$E$8001,4,FALSE))/365</f>
        <v>32.756164383561647</v>
      </c>
    </row>
    <row r="1055" spans="1:11">
      <c r="A1055" t="s">
        <v>215</v>
      </c>
      <c r="B1055">
        <v>2020</v>
      </c>
      <c r="C1055" s="9">
        <v>43888</v>
      </c>
      <c r="D1055" t="s">
        <v>19</v>
      </c>
      <c r="E1055" t="s">
        <v>115</v>
      </c>
      <c r="F1055">
        <v>2</v>
      </c>
      <c r="G1055">
        <v>1</v>
      </c>
      <c r="H1055" t="s">
        <v>219</v>
      </c>
      <c r="I1055" t="s">
        <v>30</v>
      </c>
      <c r="J1055">
        <v>10008098470</v>
      </c>
      <c r="K1055" s="10">
        <f>(C1055-VLOOKUP(H1055,Riders!$A$2:$E$8001,4,FALSE))/365</f>
        <v>35.076712328767123</v>
      </c>
    </row>
    <row r="1056" spans="1:11">
      <c r="A1056" t="s">
        <v>215</v>
      </c>
      <c r="B1056">
        <v>2020</v>
      </c>
      <c r="C1056" s="9">
        <v>43888</v>
      </c>
      <c r="D1056" t="s">
        <v>19</v>
      </c>
      <c r="E1056" t="s">
        <v>115</v>
      </c>
      <c r="F1056">
        <v>2</v>
      </c>
      <c r="G1056">
        <v>2</v>
      </c>
      <c r="H1056" t="s">
        <v>209</v>
      </c>
      <c r="I1056" t="s">
        <v>210</v>
      </c>
      <c r="J1056">
        <v>10010608447</v>
      </c>
      <c r="K1056" s="10">
        <f>(C1056-VLOOKUP(H1056,Riders!$A$2:$E$8001,4,FALSE))/365</f>
        <v>22.676712328767124</v>
      </c>
    </row>
    <row r="1057" spans="1:11">
      <c r="A1057" t="s">
        <v>215</v>
      </c>
      <c r="B1057">
        <v>2020</v>
      </c>
      <c r="C1057" s="9">
        <v>43888</v>
      </c>
      <c r="D1057" t="s">
        <v>19</v>
      </c>
      <c r="E1057" t="s">
        <v>115</v>
      </c>
      <c r="F1057">
        <v>2</v>
      </c>
      <c r="G1057">
        <v>3</v>
      </c>
      <c r="H1057" t="s">
        <v>201</v>
      </c>
      <c r="I1057" t="s">
        <v>196</v>
      </c>
      <c r="J1057">
        <v>10051694112</v>
      </c>
      <c r="K1057" s="10">
        <f>(C1057-VLOOKUP(H1057,Riders!$A$2:$E$8001,4,FALSE))/365</f>
        <v>33.183561643835617</v>
      </c>
    </row>
    <row r="1058" spans="1:11">
      <c r="A1058" t="s">
        <v>215</v>
      </c>
      <c r="B1058">
        <v>2020</v>
      </c>
      <c r="C1058" s="9">
        <v>43888</v>
      </c>
      <c r="D1058" t="s">
        <v>19</v>
      </c>
      <c r="E1058" t="s">
        <v>115</v>
      </c>
      <c r="F1058">
        <v>2</v>
      </c>
      <c r="G1058">
        <v>4</v>
      </c>
      <c r="H1058" t="s">
        <v>98</v>
      </c>
      <c r="I1058" t="s">
        <v>42</v>
      </c>
      <c r="J1058">
        <v>10010830840</v>
      </c>
      <c r="K1058" s="10">
        <f>(C1058-VLOOKUP(H1058,Riders!$A$2:$E$8001,4,FALSE))/365</f>
        <v>21.347945205479451</v>
      </c>
    </row>
    <row r="1059" spans="1:11">
      <c r="A1059" t="s">
        <v>215</v>
      </c>
      <c r="B1059">
        <v>2020</v>
      </c>
      <c r="C1059" s="9">
        <v>43888</v>
      </c>
      <c r="D1059" t="s">
        <v>19</v>
      </c>
      <c r="E1059" t="s">
        <v>115</v>
      </c>
      <c r="F1059">
        <v>2</v>
      </c>
      <c r="G1059">
        <v>5</v>
      </c>
      <c r="H1059" t="s">
        <v>192</v>
      </c>
      <c r="I1059" t="s">
        <v>28</v>
      </c>
      <c r="J1059">
        <v>10004601723</v>
      </c>
      <c r="K1059" s="10">
        <f>(C1059-VLOOKUP(H1059,Riders!$A$2:$E$8001,4,FALSE))/365</f>
        <v>32.695890410958903</v>
      </c>
    </row>
    <row r="1060" spans="1:11">
      <c r="A1060" t="s">
        <v>215</v>
      </c>
      <c r="B1060">
        <v>2020</v>
      </c>
      <c r="C1060" s="9">
        <v>43888</v>
      </c>
      <c r="D1060" t="s">
        <v>19</v>
      </c>
      <c r="E1060" t="s">
        <v>115</v>
      </c>
      <c r="F1060">
        <v>3</v>
      </c>
      <c r="G1060">
        <v>1</v>
      </c>
      <c r="H1060" t="s">
        <v>191</v>
      </c>
      <c r="I1060" t="s">
        <v>30</v>
      </c>
      <c r="J1060">
        <v>10005727327</v>
      </c>
      <c r="K1060" s="10">
        <f>(C1060-VLOOKUP(H1060,Riders!$A$2:$E$8001,4,FALSE))/365</f>
        <v>34.112328767123287</v>
      </c>
    </row>
    <row r="1061" spans="1:11">
      <c r="A1061" t="s">
        <v>215</v>
      </c>
      <c r="B1061">
        <v>2020</v>
      </c>
      <c r="C1061" s="9">
        <v>43888</v>
      </c>
      <c r="D1061" t="s">
        <v>19</v>
      </c>
      <c r="E1061" t="s">
        <v>115</v>
      </c>
      <c r="F1061">
        <v>3</v>
      </c>
      <c r="G1061">
        <v>2</v>
      </c>
      <c r="H1061" t="s">
        <v>113</v>
      </c>
      <c r="I1061" t="s">
        <v>100</v>
      </c>
      <c r="J1061">
        <v>10009009159</v>
      </c>
      <c r="K1061" s="10">
        <f>(C1061-VLOOKUP(H1061,Riders!$A$2:$E$8001,4,FALSE))/365</f>
        <v>25.046575342465754</v>
      </c>
    </row>
    <row r="1062" spans="1:11">
      <c r="A1062" t="s">
        <v>215</v>
      </c>
      <c r="B1062">
        <v>2020</v>
      </c>
      <c r="C1062" s="9">
        <v>43888</v>
      </c>
      <c r="D1062" t="s">
        <v>19</v>
      </c>
      <c r="E1062" t="s">
        <v>115</v>
      </c>
      <c r="F1062">
        <v>3</v>
      </c>
      <c r="G1062">
        <v>3</v>
      </c>
      <c r="H1062" t="s">
        <v>218</v>
      </c>
      <c r="I1062" t="s">
        <v>33</v>
      </c>
      <c r="J1062">
        <v>10005782695</v>
      </c>
      <c r="K1062" s="10">
        <f>(C1062-VLOOKUP(H1062,Riders!$A$2:$E$8001,4,FALSE))/365</f>
        <v>30.652054794520549</v>
      </c>
    </row>
    <row r="1063" spans="1:11">
      <c r="A1063" t="s">
        <v>215</v>
      </c>
      <c r="B1063">
        <v>2020</v>
      </c>
      <c r="C1063" s="9">
        <v>43888</v>
      </c>
      <c r="D1063" t="s">
        <v>19</v>
      </c>
      <c r="E1063" t="s">
        <v>115</v>
      </c>
      <c r="F1063">
        <v>3</v>
      </c>
      <c r="G1063">
        <v>4</v>
      </c>
      <c r="H1063" t="s">
        <v>48</v>
      </c>
      <c r="I1063" t="s">
        <v>42</v>
      </c>
      <c r="J1063">
        <v>10009039774</v>
      </c>
      <c r="K1063" s="10">
        <f>(C1063-VLOOKUP(H1063,Riders!$A$2:$E$8001,4,FALSE))/365</f>
        <v>25.624657534246577</v>
      </c>
    </row>
    <row r="1064" spans="1:11">
      <c r="A1064" t="s">
        <v>215</v>
      </c>
      <c r="B1064">
        <v>2020</v>
      </c>
      <c r="C1064" s="9">
        <v>43888</v>
      </c>
      <c r="D1064" t="s">
        <v>19</v>
      </c>
      <c r="E1064" t="s">
        <v>115</v>
      </c>
      <c r="F1064">
        <v>3</v>
      </c>
      <c r="G1064">
        <v>5</v>
      </c>
      <c r="H1064" t="s">
        <v>60</v>
      </c>
      <c r="I1064" t="s">
        <v>61</v>
      </c>
      <c r="J1064">
        <v>10007351671</v>
      </c>
      <c r="K1064" s="10">
        <f>(C1064-VLOOKUP(H1064,Riders!$A$2:$E$8001,4,FALSE))/365</f>
        <v>30.271232876712329</v>
      </c>
    </row>
    <row r="1065" spans="1:11">
      <c r="A1065" t="s">
        <v>215</v>
      </c>
      <c r="B1065">
        <v>2020</v>
      </c>
      <c r="C1065" s="9">
        <v>43888</v>
      </c>
      <c r="D1065" t="s">
        <v>19</v>
      </c>
      <c r="E1065" t="s">
        <v>115</v>
      </c>
      <c r="F1065">
        <v>4</v>
      </c>
      <c r="G1065">
        <v>1</v>
      </c>
      <c r="H1065" t="s">
        <v>190</v>
      </c>
      <c r="I1065" t="s">
        <v>111</v>
      </c>
      <c r="J1065">
        <v>10004599194</v>
      </c>
      <c r="K1065" s="10">
        <f>(C1065-VLOOKUP(H1065,Riders!$A$2:$E$8001,4,FALSE))/365</f>
        <v>31.953424657534246</v>
      </c>
    </row>
    <row r="1066" spans="1:11">
      <c r="A1066" t="s">
        <v>215</v>
      </c>
      <c r="B1066">
        <v>2020</v>
      </c>
      <c r="C1066" s="9">
        <v>43888</v>
      </c>
      <c r="D1066" t="s">
        <v>19</v>
      </c>
      <c r="E1066" t="s">
        <v>115</v>
      </c>
      <c r="F1066">
        <v>4</v>
      </c>
      <c r="G1066">
        <v>2</v>
      </c>
      <c r="H1066" t="s">
        <v>127</v>
      </c>
      <c r="I1066" t="s">
        <v>33</v>
      </c>
      <c r="J1066">
        <v>10006184742</v>
      </c>
      <c r="K1066" s="10">
        <f>(C1066-VLOOKUP(H1066,Riders!$A$2:$E$8001,4,FALSE))/365</f>
        <v>28.638356164383563</v>
      </c>
    </row>
    <row r="1067" spans="1:11">
      <c r="A1067" t="s">
        <v>215</v>
      </c>
      <c r="B1067">
        <v>2020</v>
      </c>
      <c r="C1067" s="9">
        <v>43888</v>
      </c>
      <c r="D1067" t="s">
        <v>19</v>
      </c>
      <c r="E1067" t="s">
        <v>115</v>
      </c>
      <c r="F1067">
        <v>4</v>
      </c>
      <c r="G1067">
        <v>3</v>
      </c>
      <c r="H1067" t="s">
        <v>151</v>
      </c>
      <c r="I1067" t="s">
        <v>152</v>
      </c>
      <c r="J1067">
        <v>10004717719</v>
      </c>
      <c r="K1067" s="10">
        <f>(C1067-VLOOKUP(H1067,Riders!$A$2:$E$8001,4,FALSE))/365</f>
        <v>31.241095890410961</v>
      </c>
    </row>
    <row r="1068" spans="1:11">
      <c r="A1068" t="s">
        <v>215</v>
      </c>
      <c r="B1068">
        <v>2020</v>
      </c>
      <c r="C1068" s="9">
        <v>43888</v>
      </c>
      <c r="D1068" t="s">
        <v>19</v>
      </c>
      <c r="E1068" t="s">
        <v>115</v>
      </c>
      <c r="F1068">
        <v>4</v>
      </c>
      <c r="G1068">
        <v>4</v>
      </c>
      <c r="H1068" t="s">
        <v>217</v>
      </c>
      <c r="I1068" t="s">
        <v>22</v>
      </c>
      <c r="J1068">
        <v>10050887493</v>
      </c>
      <c r="K1068" s="10">
        <f>(C1068-VLOOKUP(H1068,Riders!$A$2:$E$8001,4,FALSE))/365</f>
        <v>36.542465753424658</v>
      </c>
    </row>
    <row r="1069" spans="1:11">
      <c r="A1069" t="s">
        <v>215</v>
      </c>
      <c r="B1069">
        <v>2020</v>
      </c>
      <c r="C1069" s="9">
        <v>43888</v>
      </c>
      <c r="D1069" t="s">
        <v>19</v>
      </c>
      <c r="E1069" t="s">
        <v>117</v>
      </c>
      <c r="F1069">
        <v>1</v>
      </c>
      <c r="G1069">
        <v>1</v>
      </c>
      <c r="H1069" t="s">
        <v>90</v>
      </c>
      <c r="I1069" t="s">
        <v>22</v>
      </c>
      <c r="J1069">
        <v>10009535686</v>
      </c>
      <c r="K1069" s="10">
        <f>(C1069-VLOOKUP(H1069,Riders!$A$2:$E$8001,4,FALSE))/365</f>
        <v>22.972602739726028</v>
      </c>
    </row>
    <row r="1070" spans="1:11">
      <c r="A1070" t="s">
        <v>215</v>
      </c>
      <c r="B1070">
        <v>2020</v>
      </c>
      <c r="C1070" s="9">
        <v>43888</v>
      </c>
      <c r="D1070" t="s">
        <v>19</v>
      </c>
      <c r="E1070" t="s">
        <v>117</v>
      </c>
      <c r="F1070">
        <v>1</v>
      </c>
      <c r="G1070">
        <v>2</v>
      </c>
      <c r="H1070" t="s">
        <v>97</v>
      </c>
      <c r="I1070" t="s">
        <v>26</v>
      </c>
      <c r="J1070">
        <v>10010678569</v>
      </c>
      <c r="K1070" s="10">
        <f>(C1070-VLOOKUP(H1070,Riders!$A$2:$E$8001,4,FALSE))/365</f>
        <v>22.876712328767123</v>
      </c>
    </row>
    <row r="1071" spans="1:11">
      <c r="A1071" t="s">
        <v>215</v>
      </c>
      <c r="B1071">
        <v>2020</v>
      </c>
      <c r="C1071" s="9">
        <v>43888</v>
      </c>
      <c r="D1071" t="s">
        <v>19</v>
      </c>
      <c r="E1071" t="s">
        <v>117</v>
      </c>
      <c r="F1071">
        <v>1</v>
      </c>
      <c r="G1071">
        <v>3</v>
      </c>
      <c r="H1071" t="s">
        <v>108</v>
      </c>
      <c r="I1071" t="s">
        <v>56</v>
      </c>
      <c r="J1071">
        <v>10010797292</v>
      </c>
      <c r="K1071" s="10">
        <f>(C1071-VLOOKUP(H1071,Riders!$A$2:$E$8001,4,FALSE))/365</f>
        <v>21.884931506849316</v>
      </c>
    </row>
    <row r="1072" spans="1:11">
      <c r="A1072" t="s">
        <v>215</v>
      </c>
      <c r="B1072">
        <v>2020</v>
      </c>
      <c r="C1072" s="9">
        <v>43888</v>
      </c>
      <c r="D1072" t="s">
        <v>19</v>
      </c>
      <c r="E1072" t="s">
        <v>117</v>
      </c>
      <c r="F1072">
        <v>1</v>
      </c>
      <c r="G1072">
        <v>4</v>
      </c>
      <c r="H1072" t="s">
        <v>110</v>
      </c>
      <c r="I1072" t="s">
        <v>111</v>
      </c>
      <c r="J1072">
        <v>10009967641</v>
      </c>
      <c r="K1072" s="10">
        <f>(C1072-VLOOKUP(H1072,Riders!$A$2:$E$8001,4,FALSE))/365</f>
        <v>22.863013698630137</v>
      </c>
    </row>
    <row r="1073" spans="1:11">
      <c r="A1073" t="s">
        <v>215</v>
      </c>
      <c r="B1073">
        <v>2020</v>
      </c>
      <c r="C1073" s="9">
        <v>43888</v>
      </c>
      <c r="D1073" t="s">
        <v>19</v>
      </c>
      <c r="E1073" t="s">
        <v>117</v>
      </c>
      <c r="F1073">
        <v>1</v>
      </c>
      <c r="G1073">
        <v>5</v>
      </c>
      <c r="H1073" t="s">
        <v>219</v>
      </c>
      <c r="I1073" t="s">
        <v>30</v>
      </c>
      <c r="J1073">
        <v>10008098470</v>
      </c>
      <c r="K1073" s="10">
        <f>(C1073-VLOOKUP(H1073,Riders!$A$2:$E$8001,4,FALSE))/365</f>
        <v>35.076712328767123</v>
      </c>
    </row>
    <row r="1074" spans="1:11">
      <c r="A1074" t="s">
        <v>215</v>
      </c>
      <c r="B1074">
        <v>2020</v>
      </c>
      <c r="C1074" s="9">
        <v>43888</v>
      </c>
      <c r="D1074" t="s">
        <v>19</v>
      </c>
      <c r="E1074" t="s">
        <v>117</v>
      </c>
      <c r="F1074">
        <v>1</v>
      </c>
      <c r="G1074">
        <v>6</v>
      </c>
      <c r="H1074" t="s">
        <v>127</v>
      </c>
      <c r="I1074" t="s">
        <v>33</v>
      </c>
      <c r="J1074">
        <v>10006184742</v>
      </c>
      <c r="K1074" s="10">
        <f>(C1074-VLOOKUP(H1074,Riders!$A$2:$E$8001,4,FALSE))/365</f>
        <v>28.638356164383563</v>
      </c>
    </row>
    <row r="1075" spans="1:11">
      <c r="A1075" t="s">
        <v>215</v>
      </c>
      <c r="B1075">
        <v>2020</v>
      </c>
      <c r="C1075" s="9">
        <v>43888</v>
      </c>
      <c r="D1075" t="s">
        <v>19</v>
      </c>
      <c r="E1075" t="s">
        <v>117</v>
      </c>
      <c r="F1075">
        <v>2</v>
      </c>
      <c r="G1075">
        <v>1</v>
      </c>
      <c r="H1075" t="s">
        <v>198</v>
      </c>
      <c r="I1075" t="s">
        <v>22</v>
      </c>
      <c r="J1075">
        <v>10006900421</v>
      </c>
      <c r="K1075" s="10">
        <f>(C1075-VLOOKUP(H1075,Riders!$A$2:$E$8001,4,FALSE))/365</f>
        <v>27.224657534246575</v>
      </c>
    </row>
    <row r="1076" spans="1:11">
      <c r="A1076" t="s">
        <v>215</v>
      </c>
      <c r="B1076">
        <v>2020</v>
      </c>
      <c r="C1076" s="9">
        <v>43888</v>
      </c>
      <c r="D1076" t="s">
        <v>19</v>
      </c>
      <c r="E1076" t="s">
        <v>117</v>
      </c>
      <c r="F1076">
        <v>2</v>
      </c>
      <c r="G1076">
        <v>2</v>
      </c>
      <c r="H1076" t="s">
        <v>193</v>
      </c>
      <c r="I1076" t="s">
        <v>30</v>
      </c>
      <c r="J1076">
        <v>10005964470</v>
      </c>
      <c r="K1076" s="10">
        <f>(C1076-VLOOKUP(H1076,Riders!$A$2:$E$8001,4,FALSE))/365</f>
        <v>30.958904109589042</v>
      </c>
    </row>
    <row r="1077" spans="1:11">
      <c r="A1077" t="s">
        <v>215</v>
      </c>
      <c r="B1077">
        <v>2020</v>
      </c>
      <c r="C1077" s="9">
        <v>43888</v>
      </c>
      <c r="D1077" t="s">
        <v>19</v>
      </c>
      <c r="E1077" t="s">
        <v>117</v>
      </c>
      <c r="F1077">
        <v>2</v>
      </c>
      <c r="G1077">
        <v>3</v>
      </c>
      <c r="H1077" t="s">
        <v>94</v>
      </c>
      <c r="I1077" t="s">
        <v>26</v>
      </c>
      <c r="J1077">
        <v>10015683567</v>
      </c>
      <c r="K1077" s="10">
        <f>(C1077-VLOOKUP(H1077,Riders!$A$2:$E$8001,4,FALSE))/365</f>
        <v>21.115068493150684</v>
      </c>
    </row>
    <row r="1078" spans="1:11">
      <c r="A1078" t="s">
        <v>215</v>
      </c>
      <c r="B1078">
        <v>2020</v>
      </c>
      <c r="C1078" s="9">
        <v>43888</v>
      </c>
      <c r="D1078" t="s">
        <v>19</v>
      </c>
      <c r="E1078" t="s">
        <v>117</v>
      </c>
      <c r="F1078">
        <v>2</v>
      </c>
      <c r="G1078">
        <v>4</v>
      </c>
      <c r="H1078" t="s">
        <v>190</v>
      </c>
      <c r="I1078" t="s">
        <v>111</v>
      </c>
      <c r="J1078">
        <v>10004599194</v>
      </c>
      <c r="K1078" s="10">
        <f>(C1078-VLOOKUP(H1078,Riders!$A$2:$E$8001,4,FALSE))/365</f>
        <v>31.953424657534246</v>
      </c>
    </row>
    <row r="1079" spans="1:11">
      <c r="A1079" t="s">
        <v>215</v>
      </c>
      <c r="B1079">
        <v>2020</v>
      </c>
      <c r="C1079" s="9">
        <v>43888</v>
      </c>
      <c r="D1079" t="s">
        <v>19</v>
      </c>
      <c r="E1079" t="s">
        <v>117</v>
      </c>
      <c r="F1079">
        <v>2</v>
      </c>
      <c r="G1079">
        <v>5</v>
      </c>
      <c r="H1079" t="s">
        <v>216</v>
      </c>
      <c r="I1079" t="s">
        <v>44</v>
      </c>
      <c r="J1079">
        <v>10006902239</v>
      </c>
      <c r="K1079" s="10">
        <f>(C1079-VLOOKUP(H1079,Riders!$A$2:$E$8001,4,FALSE))/365</f>
        <v>28.671232876712327</v>
      </c>
    </row>
    <row r="1080" spans="1:11">
      <c r="A1080" t="s">
        <v>215</v>
      </c>
      <c r="B1080">
        <v>2020</v>
      </c>
      <c r="C1080" s="9">
        <v>43888</v>
      </c>
      <c r="D1080" t="s">
        <v>19</v>
      </c>
      <c r="E1080" t="s">
        <v>117</v>
      </c>
      <c r="F1080">
        <v>2</v>
      </c>
      <c r="G1080">
        <v>6</v>
      </c>
      <c r="H1080" t="s">
        <v>113</v>
      </c>
      <c r="I1080" t="s">
        <v>100</v>
      </c>
      <c r="J1080">
        <v>10009009159</v>
      </c>
      <c r="K1080" s="10">
        <f>(C1080-VLOOKUP(H1080,Riders!$A$2:$E$8001,4,FALSE))/365</f>
        <v>25.046575342465754</v>
      </c>
    </row>
    <row r="1081" spans="1:11">
      <c r="A1081" t="s">
        <v>215</v>
      </c>
      <c r="B1081">
        <v>2020</v>
      </c>
      <c r="C1081" s="9">
        <v>43888</v>
      </c>
      <c r="D1081" t="s">
        <v>19</v>
      </c>
      <c r="E1081" t="s">
        <v>117</v>
      </c>
      <c r="F1081">
        <v>3</v>
      </c>
      <c r="G1081">
        <v>1</v>
      </c>
      <c r="H1081" t="s">
        <v>191</v>
      </c>
      <c r="I1081" t="s">
        <v>30</v>
      </c>
      <c r="J1081">
        <v>10005727327</v>
      </c>
      <c r="K1081" s="10">
        <f>(C1081-VLOOKUP(H1081,Riders!$A$2:$E$8001,4,FALSE))/365</f>
        <v>34.112328767123287</v>
      </c>
    </row>
    <row r="1082" spans="1:11">
      <c r="A1082" t="s">
        <v>215</v>
      </c>
      <c r="B1082">
        <v>2020</v>
      </c>
      <c r="C1082" s="9">
        <v>43888</v>
      </c>
      <c r="D1082" t="s">
        <v>19</v>
      </c>
      <c r="E1082" t="s">
        <v>117</v>
      </c>
      <c r="F1082">
        <v>3</v>
      </c>
      <c r="G1082">
        <v>2</v>
      </c>
      <c r="H1082" t="s">
        <v>194</v>
      </c>
      <c r="I1082" t="s">
        <v>50</v>
      </c>
      <c r="J1082">
        <v>10004868370</v>
      </c>
      <c r="K1082" s="10">
        <f>(C1082-VLOOKUP(H1082,Riders!$A$2:$E$8001,4,FALSE))/365</f>
        <v>32.167123287671231</v>
      </c>
    </row>
    <row r="1083" spans="1:11">
      <c r="A1083" t="s">
        <v>215</v>
      </c>
      <c r="B1083">
        <v>2020</v>
      </c>
      <c r="C1083" s="9">
        <v>43888</v>
      </c>
      <c r="D1083" t="s">
        <v>19</v>
      </c>
      <c r="E1083" t="s">
        <v>117</v>
      </c>
      <c r="F1083">
        <v>3</v>
      </c>
      <c r="G1083">
        <v>3</v>
      </c>
      <c r="H1083" t="s">
        <v>21</v>
      </c>
      <c r="I1083" t="s">
        <v>22</v>
      </c>
      <c r="J1083">
        <v>10007379761</v>
      </c>
      <c r="K1083" s="10">
        <f>(C1083-VLOOKUP(H1083,Riders!$A$2:$E$8001,4,FALSE))/365</f>
        <v>26.969863013698632</v>
      </c>
    </row>
    <row r="1084" spans="1:11">
      <c r="A1084" t="s">
        <v>215</v>
      </c>
      <c r="B1084">
        <v>2020</v>
      </c>
      <c r="C1084" s="9">
        <v>43888</v>
      </c>
      <c r="D1084" t="s">
        <v>19</v>
      </c>
      <c r="E1084" t="s">
        <v>117</v>
      </c>
      <c r="F1084">
        <v>3</v>
      </c>
      <c r="G1084">
        <v>4</v>
      </c>
      <c r="H1084" t="s">
        <v>95</v>
      </c>
      <c r="I1084" t="s">
        <v>28</v>
      </c>
      <c r="J1084">
        <v>10048325582</v>
      </c>
      <c r="K1084" s="10">
        <f>(C1084-VLOOKUP(H1084,Riders!$A$2:$E$8001,4,FALSE))/365</f>
        <v>28.090410958904108</v>
      </c>
    </row>
    <row r="1085" spans="1:11">
      <c r="A1085" t="s">
        <v>215</v>
      </c>
      <c r="B1085">
        <v>2020</v>
      </c>
      <c r="C1085" s="9">
        <v>43888</v>
      </c>
      <c r="D1085" t="s">
        <v>19</v>
      </c>
      <c r="E1085" t="s">
        <v>117</v>
      </c>
      <c r="F1085">
        <v>3</v>
      </c>
      <c r="G1085">
        <v>5</v>
      </c>
      <c r="H1085" t="s">
        <v>195</v>
      </c>
      <c r="I1085" t="s">
        <v>196</v>
      </c>
      <c r="J1085">
        <v>10003100142</v>
      </c>
      <c r="K1085" s="10">
        <f>(C1085-VLOOKUP(H1085,Riders!$A$2:$E$8001,4,FALSE))/365</f>
        <v>33.956164383561642</v>
      </c>
    </row>
    <row r="1086" spans="1:11">
      <c r="A1086" t="s">
        <v>215</v>
      </c>
      <c r="B1086">
        <v>2020</v>
      </c>
      <c r="C1086" s="9">
        <v>43888</v>
      </c>
      <c r="D1086" t="s">
        <v>19</v>
      </c>
      <c r="E1086" t="s">
        <v>117</v>
      </c>
      <c r="F1086">
        <v>3</v>
      </c>
      <c r="G1086">
        <v>6</v>
      </c>
      <c r="H1086" t="s">
        <v>209</v>
      </c>
      <c r="I1086" t="s">
        <v>210</v>
      </c>
      <c r="J1086">
        <v>10010608447</v>
      </c>
      <c r="K1086" s="10">
        <f>(C1086-VLOOKUP(H1086,Riders!$A$2:$E$8001,4,FALSE))/365</f>
        <v>22.676712328767124</v>
      </c>
    </row>
    <row r="1087" spans="1:11">
      <c r="A1087" t="s">
        <v>215</v>
      </c>
      <c r="B1087">
        <v>2020</v>
      </c>
      <c r="C1087" s="9">
        <v>43888</v>
      </c>
      <c r="D1087" t="s">
        <v>19</v>
      </c>
      <c r="E1087" t="s">
        <v>118</v>
      </c>
      <c r="F1087">
        <v>1</v>
      </c>
      <c r="G1087">
        <v>1</v>
      </c>
      <c r="H1087" t="s">
        <v>193</v>
      </c>
      <c r="I1087" t="s">
        <v>30</v>
      </c>
      <c r="J1087">
        <v>10005964470</v>
      </c>
      <c r="K1087" s="10">
        <f>(C1087-VLOOKUP(H1087,Riders!$A$2:$E$8001,4,FALSE))/365</f>
        <v>30.958904109589042</v>
      </c>
    </row>
    <row r="1088" spans="1:11">
      <c r="A1088" t="s">
        <v>215</v>
      </c>
      <c r="B1088">
        <v>2020</v>
      </c>
      <c r="C1088" s="9">
        <v>43888</v>
      </c>
      <c r="D1088" t="s">
        <v>19</v>
      </c>
      <c r="E1088" t="s">
        <v>118</v>
      </c>
      <c r="F1088">
        <v>1</v>
      </c>
      <c r="G1088">
        <v>2</v>
      </c>
      <c r="H1088" t="s">
        <v>108</v>
      </c>
      <c r="I1088" t="s">
        <v>56</v>
      </c>
      <c r="J1088">
        <v>10010797292</v>
      </c>
      <c r="K1088" s="10">
        <f>(C1088-VLOOKUP(H1088,Riders!$A$2:$E$8001,4,FALSE))/365</f>
        <v>21.884931506849316</v>
      </c>
    </row>
    <row r="1089" spans="1:11">
      <c r="A1089" t="s">
        <v>215</v>
      </c>
      <c r="B1089">
        <v>2020</v>
      </c>
      <c r="C1089" s="9">
        <v>43888</v>
      </c>
      <c r="D1089" t="s">
        <v>19</v>
      </c>
      <c r="E1089" t="s">
        <v>118</v>
      </c>
      <c r="F1089">
        <v>1</v>
      </c>
      <c r="G1089">
        <v>3</v>
      </c>
      <c r="H1089" t="s">
        <v>90</v>
      </c>
      <c r="I1089" t="s">
        <v>22</v>
      </c>
      <c r="J1089">
        <v>10009535686</v>
      </c>
      <c r="K1089" s="10">
        <f>(C1089-VLOOKUP(H1089,Riders!$A$2:$E$8001,4,FALSE))/365</f>
        <v>22.972602739726028</v>
      </c>
    </row>
    <row r="1090" spans="1:11">
      <c r="A1090" t="s">
        <v>215</v>
      </c>
      <c r="B1090">
        <v>2020</v>
      </c>
      <c r="C1090" s="9">
        <v>43888</v>
      </c>
      <c r="D1090" t="s">
        <v>19</v>
      </c>
      <c r="E1090" t="s">
        <v>118</v>
      </c>
      <c r="F1090">
        <v>1</v>
      </c>
      <c r="G1090">
        <v>4</v>
      </c>
      <c r="H1090" t="s">
        <v>190</v>
      </c>
      <c r="I1090" t="s">
        <v>111</v>
      </c>
      <c r="J1090">
        <v>10004599194</v>
      </c>
      <c r="K1090" s="10">
        <f>(C1090-VLOOKUP(H1090,Riders!$A$2:$E$8001,4,FALSE))/365</f>
        <v>31.953424657534246</v>
      </c>
    </row>
    <row r="1091" spans="1:11">
      <c r="A1091" t="s">
        <v>215</v>
      </c>
      <c r="B1091">
        <v>2020</v>
      </c>
      <c r="C1091" s="9">
        <v>43888</v>
      </c>
      <c r="D1091" t="s">
        <v>19</v>
      </c>
      <c r="E1091" t="s">
        <v>118</v>
      </c>
      <c r="F1091">
        <v>1</v>
      </c>
      <c r="G1091">
        <v>5</v>
      </c>
      <c r="H1091" t="s">
        <v>97</v>
      </c>
      <c r="I1091" t="s">
        <v>26</v>
      </c>
      <c r="J1091">
        <v>10010678569</v>
      </c>
      <c r="K1091" s="10">
        <f>(C1091-VLOOKUP(H1091,Riders!$A$2:$E$8001,4,FALSE))/365</f>
        <v>22.876712328767123</v>
      </c>
    </row>
    <row r="1092" spans="1:11">
      <c r="A1092" t="s">
        <v>215</v>
      </c>
      <c r="B1092">
        <v>2020</v>
      </c>
      <c r="C1092" s="9">
        <v>43888</v>
      </c>
      <c r="D1092" t="s">
        <v>19</v>
      </c>
      <c r="E1092" t="s">
        <v>118</v>
      </c>
      <c r="F1092">
        <v>1</v>
      </c>
      <c r="G1092">
        <v>6</v>
      </c>
      <c r="H1092" t="s">
        <v>21</v>
      </c>
      <c r="I1092" t="s">
        <v>22</v>
      </c>
      <c r="J1092">
        <v>10007379761</v>
      </c>
      <c r="K1092" s="10">
        <f>(C1092-VLOOKUP(H1092,Riders!$A$2:$E$8001,4,FALSE))/365</f>
        <v>26.969863013698632</v>
      </c>
    </row>
    <row r="1093" spans="1:11">
      <c r="A1093" t="s">
        <v>215</v>
      </c>
      <c r="B1093">
        <v>2020</v>
      </c>
      <c r="C1093" s="9">
        <v>43888</v>
      </c>
      <c r="D1093" t="s">
        <v>19</v>
      </c>
      <c r="E1093" t="s">
        <v>118</v>
      </c>
      <c r="F1093">
        <v>2</v>
      </c>
      <c r="G1093">
        <v>1</v>
      </c>
      <c r="H1093" t="s">
        <v>194</v>
      </c>
      <c r="I1093" t="s">
        <v>50</v>
      </c>
      <c r="J1093">
        <v>10004868370</v>
      </c>
      <c r="K1093" s="10">
        <f>(C1093-VLOOKUP(H1093,Riders!$A$2:$E$8001,4,FALSE))/365</f>
        <v>32.167123287671231</v>
      </c>
    </row>
    <row r="1094" spans="1:11">
      <c r="A1094" t="s">
        <v>215</v>
      </c>
      <c r="B1094">
        <v>2020</v>
      </c>
      <c r="C1094" s="9">
        <v>43888</v>
      </c>
      <c r="D1094" t="s">
        <v>19</v>
      </c>
      <c r="E1094" t="s">
        <v>118</v>
      </c>
      <c r="F1094">
        <v>2</v>
      </c>
      <c r="G1094">
        <v>2</v>
      </c>
      <c r="H1094" t="s">
        <v>95</v>
      </c>
      <c r="I1094" t="s">
        <v>28</v>
      </c>
      <c r="J1094">
        <v>10048325582</v>
      </c>
      <c r="K1094" s="10">
        <f>(C1094-VLOOKUP(H1094,Riders!$A$2:$E$8001,4,FALSE))/365</f>
        <v>28.090410958904108</v>
      </c>
    </row>
    <row r="1095" spans="1:11">
      <c r="A1095" t="s">
        <v>215</v>
      </c>
      <c r="B1095">
        <v>2020</v>
      </c>
      <c r="C1095" s="9">
        <v>43888</v>
      </c>
      <c r="D1095" t="s">
        <v>19</v>
      </c>
      <c r="E1095" t="s">
        <v>118</v>
      </c>
      <c r="F1095">
        <v>2</v>
      </c>
      <c r="G1095">
        <v>3</v>
      </c>
      <c r="H1095" t="s">
        <v>110</v>
      </c>
      <c r="I1095" t="s">
        <v>111</v>
      </c>
      <c r="J1095">
        <v>10009967641</v>
      </c>
      <c r="K1095" s="10">
        <f>(C1095-VLOOKUP(H1095,Riders!$A$2:$E$8001,4,FALSE))/365</f>
        <v>22.863013698630137</v>
      </c>
    </row>
    <row r="1096" spans="1:11">
      <c r="A1096" t="s">
        <v>215</v>
      </c>
      <c r="B1096">
        <v>2020</v>
      </c>
      <c r="C1096" s="9">
        <v>43888</v>
      </c>
      <c r="D1096" t="s">
        <v>19</v>
      </c>
      <c r="E1096" t="s">
        <v>118</v>
      </c>
      <c r="F1096">
        <v>2</v>
      </c>
      <c r="G1096">
        <v>4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27.224657534246575</v>
      </c>
    </row>
    <row r="1097" spans="1:11">
      <c r="A1097" t="s">
        <v>215</v>
      </c>
      <c r="B1097">
        <v>2020</v>
      </c>
      <c r="C1097" s="9">
        <v>43888</v>
      </c>
      <c r="D1097" t="s">
        <v>19</v>
      </c>
      <c r="E1097" t="s">
        <v>118</v>
      </c>
      <c r="F1097">
        <v>2</v>
      </c>
      <c r="G1097">
        <v>5</v>
      </c>
      <c r="H1097" t="s">
        <v>191</v>
      </c>
      <c r="I1097" t="s">
        <v>30</v>
      </c>
      <c r="J1097">
        <v>10005727327</v>
      </c>
      <c r="K1097" s="10">
        <f>(C1097-VLOOKUP(H1097,Riders!$A$2:$E$8001,4,FALSE))/365</f>
        <v>34.112328767123287</v>
      </c>
    </row>
    <row r="1098" spans="1:11">
      <c r="A1098" t="s">
        <v>215</v>
      </c>
      <c r="B1098">
        <v>2020</v>
      </c>
      <c r="C1098" s="9">
        <v>43888</v>
      </c>
      <c r="D1098" t="s">
        <v>19</v>
      </c>
      <c r="E1098" t="s">
        <v>118</v>
      </c>
      <c r="F1098">
        <v>2</v>
      </c>
      <c r="G1098">
        <v>6</v>
      </c>
      <c r="H1098" t="s">
        <v>94</v>
      </c>
      <c r="I1098" t="s">
        <v>26</v>
      </c>
      <c r="J1098">
        <v>10015683567</v>
      </c>
      <c r="K1098" s="10">
        <f>(C1098-VLOOKUP(H1098,Riders!$A$2:$E$8001,4,FALSE))/365</f>
        <v>21.115068493150684</v>
      </c>
    </row>
    <row r="1099" spans="1:11">
      <c r="A1099" t="s">
        <v>215</v>
      </c>
      <c r="B1099">
        <v>2020</v>
      </c>
      <c r="C1099" s="9">
        <v>43888</v>
      </c>
      <c r="D1099" t="s">
        <v>19</v>
      </c>
      <c r="E1099" t="s">
        <v>119</v>
      </c>
      <c r="F1099">
        <v>1</v>
      </c>
      <c r="G1099">
        <v>1</v>
      </c>
      <c r="H1099" t="s">
        <v>90</v>
      </c>
      <c r="I1099" t="s">
        <v>22</v>
      </c>
      <c r="J1099">
        <v>10009535686</v>
      </c>
      <c r="K1099" s="10">
        <f>(C1099-VLOOKUP(H1099,Riders!$A$2:$E$8001,4,FALSE))/365</f>
        <v>22.972602739726028</v>
      </c>
    </row>
    <row r="1100" spans="1:11">
      <c r="A1100" t="s">
        <v>215</v>
      </c>
      <c r="B1100">
        <v>2020</v>
      </c>
      <c r="C1100" s="9">
        <v>43888</v>
      </c>
      <c r="D1100" t="s">
        <v>19</v>
      </c>
      <c r="E1100" t="s">
        <v>119</v>
      </c>
      <c r="F1100">
        <v>1</v>
      </c>
      <c r="G1100">
        <v>2</v>
      </c>
      <c r="H1100" t="s">
        <v>193</v>
      </c>
      <c r="I1100" t="s">
        <v>30</v>
      </c>
      <c r="J1100">
        <v>10005964470</v>
      </c>
      <c r="K1100" s="10">
        <f>(C1100-VLOOKUP(H1100,Riders!$A$2:$E$8001,4,FALSE))/365</f>
        <v>30.958904109589042</v>
      </c>
    </row>
    <row r="1101" spans="1:11">
      <c r="A1101" t="s">
        <v>215</v>
      </c>
      <c r="B1101">
        <v>2020</v>
      </c>
      <c r="C1101" s="9">
        <v>43888</v>
      </c>
      <c r="D1101" t="s">
        <v>19</v>
      </c>
      <c r="E1101" t="s">
        <v>119</v>
      </c>
      <c r="F1101">
        <v>1</v>
      </c>
      <c r="G1101">
        <v>3</v>
      </c>
      <c r="H1101" t="s">
        <v>194</v>
      </c>
      <c r="I1101" t="s">
        <v>50</v>
      </c>
      <c r="J1101">
        <v>10004868370</v>
      </c>
      <c r="K1101" s="10">
        <f>(C1101-VLOOKUP(H1101,Riders!$A$2:$E$8001,4,FALSE))/365</f>
        <v>32.167123287671231</v>
      </c>
    </row>
    <row r="1102" spans="1:11">
      <c r="A1102" t="s">
        <v>215</v>
      </c>
      <c r="B1102">
        <v>2020</v>
      </c>
      <c r="C1102" s="9">
        <v>43888</v>
      </c>
      <c r="D1102" t="s">
        <v>19</v>
      </c>
      <c r="E1102" t="s">
        <v>119</v>
      </c>
      <c r="F1102">
        <v>1</v>
      </c>
      <c r="G1102">
        <v>4</v>
      </c>
      <c r="H1102" t="s">
        <v>110</v>
      </c>
      <c r="I1102" t="s">
        <v>111</v>
      </c>
      <c r="J1102">
        <v>10009967641</v>
      </c>
      <c r="K1102" s="10">
        <f>(C1102-VLOOKUP(H1102,Riders!$A$2:$E$8001,4,FALSE))/365</f>
        <v>22.863013698630137</v>
      </c>
    </row>
    <row r="1103" spans="1:11">
      <c r="A1103" t="s">
        <v>215</v>
      </c>
      <c r="B1103">
        <v>2020</v>
      </c>
      <c r="C1103" s="9">
        <v>43888</v>
      </c>
      <c r="D1103" t="s">
        <v>19</v>
      </c>
      <c r="E1103" t="s">
        <v>119</v>
      </c>
      <c r="F1103">
        <v>1</v>
      </c>
      <c r="G1103">
        <v>5</v>
      </c>
      <c r="H1103" t="s">
        <v>95</v>
      </c>
      <c r="I1103" t="s">
        <v>28</v>
      </c>
      <c r="J1103">
        <v>10048325582</v>
      </c>
      <c r="K1103" s="10">
        <f>(C1103-VLOOKUP(H1103,Riders!$A$2:$E$8001,4,FALSE))/365</f>
        <v>28.090410958904108</v>
      </c>
    </row>
    <row r="1104" spans="1:11">
      <c r="A1104" t="s">
        <v>215</v>
      </c>
      <c r="B1104">
        <v>2020</v>
      </c>
      <c r="C1104" s="9">
        <v>43888</v>
      </c>
      <c r="D1104" t="s">
        <v>19</v>
      </c>
      <c r="E1104" t="s">
        <v>119</v>
      </c>
      <c r="F1104">
        <v>1</v>
      </c>
      <c r="G1104">
        <v>6</v>
      </c>
      <c r="H1104" t="s">
        <v>108</v>
      </c>
      <c r="I1104" t="s">
        <v>56</v>
      </c>
      <c r="J1104">
        <v>10010797292</v>
      </c>
      <c r="K1104" s="10">
        <f>(C1104-VLOOKUP(H1104,Riders!$A$2:$E$8001,4,FALSE))/365</f>
        <v>21.884931506849316</v>
      </c>
    </row>
    <row r="1105" spans="1:11">
      <c r="A1105" t="s">
        <v>215</v>
      </c>
      <c r="B1105">
        <v>2020</v>
      </c>
      <c r="C1105" s="9">
        <v>43888</v>
      </c>
      <c r="D1105" t="s">
        <v>19</v>
      </c>
      <c r="E1105" t="s">
        <v>119</v>
      </c>
      <c r="F1105">
        <v>2</v>
      </c>
      <c r="G1105">
        <v>1</v>
      </c>
      <c r="H1105" t="s">
        <v>21</v>
      </c>
      <c r="I1105" t="s">
        <v>22</v>
      </c>
      <c r="J1105">
        <v>10007379761</v>
      </c>
      <c r="K1105" s="10">
        <f>(C1105-VLOOKUP(H1105,Riders!$A$2:$E$8001,4,FALSE))/365</f>
        <v>26.969863013698632</v>
      </c>
    </row>
    <row r="1106" spans="1:11">
      <c r="A1106" t="s">
        <v>215</v>
      </c>
      <c r="B1106">
        <v>2020</v>
      </c>
      <c r="C1106" s="9">
        <v>43888</v>
      </c>
      <c r="D1106" t="s">
        <v>19</v>
      </c>
      <c r="E1106" t="s">
        <v>119</v>
      </c>
      <c r="F1106">
        <v>2</v>
      </c>
      <c r="G1106">
        <v>2</v>
      </c>
      <c r="H1106" t="s">
        <v>190</v>
      </c>
      <c r="I1106" t="s">
        <v>111</v>
      </c>
      <c r="J1106">
        <v>10004599194</v>
      </c>
      <c r="K1106" s="10">
        <f>(C1106-VLOOKUP(H1106,Riders!$A$2:$E$8001,4,FALSE))/365</f>
        <v>31.953424657534246</v>
      </c>
    </row>
    <row r="1107" spans="1:11">
      <c r="A1107" t="s">
        <v>215</v>
      </c>
      <c r="B1107">
        <v>2020</v>
      </c>
      <c r="C1107" s="9">
        <v>43888</v>
      </c>
      <c r="D1107" t="s">
        <v>19</v>
      </c>
      <c r="E1107" t="s">
        <v>119</v>
      </c>
      <c r="F1107">
        <v>2</v>
      </c>
      <c r="G1107">
        <v>3</v>
      </c>
      <c r="H1107" t="s">
        <v>94</v>
      </c>
      <c r="I1107" t="s">
        <v>26</v>
      </c>
      <c r="J1107">
        <v>10015683567</v>
      </c>
      <c r="K1107" s="10">
        <f>(C1107-VLOOKUP(H1107,Riders!$A$2:$E$8001,4,FALSE))/365</f>
        <v>21.115068493150684</v>
      </c>
    </row>
    <row r="1108" spans="1:11">
      <c r="A1108" t="s">
        <v>215</v>
      </c>
      <c r="B1108">
        <v>2020</v>
      </c>
      <c r="C1108" s="9">
        <v>43888</v>
      </c>
      <c r="D1108" t="s">
        <v>19</v>
      </c>
      <c r="E1108" t="s">
        <v>119</v>
      </c>
      <c r="F1108">
        <v>2</v>
      </c>
      <c r="G1108">
        <v>4</v>
      </c>
      <c r="H1108" t="s">
        <v>97</v>
      </c>
      <c r="I1108" t="s">
        <v>26</v>
      </c>
      <c r="J1108">
        <v>10010678569</v>
      </c>
      <c r="K1108" s="10">
        <f>(C1108-VLOOKUP(H1108,Riders!$A$2:$E$8001,4,FALSE))/365</f>
        <v>22.876712328767123</v>
      </c>
    </row>
    <row r="1109" spans="1:11">
      <c r="A1109" t="s">
        <v>215</v>
      </c>
      <c r="B1109">
        <v>2020</v>
      </c>
      <c r="C1109" s="9">
        <v>43888</v>
      </c>
      <c r="D1109" t="s">
        <v>19</v>
      </c>
      <c r="E1109" t="s">
        <v>119</v>
      </c>
      <c r="F1109">
        <v>2</v>
      </c>
      <c r="G1109">
        <v>5</v>
      </c>
      <c r="H1109" t="s">
        <v>198</v>
      </c>
      <c r="I1109" t="s">
        <v>22</v>
      </c>
      <c r="J1109">
        <v>10006900421</v>
      </c>
      <c r="K1109" s="10">
        <f>(C1109-VLOOKUP(H1109,Riders!$A$2:$E$8001,4,FALSE))/365</f>
        <v>27.224657534246575</v>
      </c>
    </row>
    <row r="1110" spans="1:11">
      <c r="A1110" t="s">
        <v>215</v>
      </c>
      <c r="B1110">
        <v>2020</v>
      </c>
      <c r="C1110" s="9">
        <v>43888</v>
      </c>
      <c r="D1110" t="s">
        <v>19</v>
      </c>
      <c r="E1110" t="s">
        <v>119</v>
      </c>
      <c r="F1110">
        <v>2</v>
      </c>
      <c r="G1110">
        <v>6</v>
      </c>
      <c r="H1110" t="s">
        <v>191</v>
      </c>
      <c r="I1110" t="s">
        <v>30</v>
      </c>
      <c r="J1110">
        <v>10005727327</v>
      </c>
      <c r="K1110" s="10">
        <f>(C1110-VLOOKUP(H1110,Riders!$A$2:$E$8001,4,FALSE))/365</f>
        <v>34.112328767123287</v>
      </c>
    </row>
    <row r="1111" spans="1:11">
      <c r="A1111" t="s">
        <v>220</v>
      </c>
      <c r="B1111">
        <v>2020</v>
      </c>
      <c r="C1111" s="9">
        <v>43813</v>
      </c>
      <c r="D1111" t="s">
        <v>138</v>
      </c>
      <c r="E1111" t="s">
        <v>89</v>
      </c>
      <c r="F1111">
        <v>1</v>
      </c>
      <c r="G1111">
        <v>1</v>
      </c>
      <c r="H1111" t="s">
        <v>101</v>
      </c>
      <c r="I1111" t="s">
        <v>102</v>
      </c>
      <c r="J1111">
        <v>10009010876</v>
      </c>
      <c r="K1111" s="10">
        <f>(C1111-VLOOKUP(H1111,Riders!$A$2:$E$8001,4,FALSE))/365</f>
        <v>25.884931506849316</v>
      </c>
    </row>
    <row r="1112" spans="1:11">
      <c r="A1112" t="s">
        <v>220</v>
      </c>
      <c r="B1112">
        <v>2020</v>
      </c>
      <c r="C1112" s="9">
        <v>43813</v>
      </c>
      <c r="D1112" t="s">
        <v>138</v>
      </c>
      <c r="E1112" t="s">
        <v>89</v>
      </c>
      <c r="F1112">
        <v>1</v>
      </c>
      <c r="G1112">
        <v>2</v>
      </c>
      <c r="H1112" t="s">
        <v>103</v>
      </c>
      <c r="I1112" t="s">
        <v>37</v>
      </c>
      <c r="J1112">
        <v>10052089586</v>
      </c>
      <c r="K1112" s="10">
        <f>(C1112-VLOOKUP(H1112,Riders!$A$2:$E$8001,4,FALSE))/365</f>
        <v>20.953424657534246</v>
      </c>
    </row>
    <row r="1113" spans="1:11">
      <c r="A1113" t="s">
        <v>220</v>
      </c>
      <c r="B1113">
        <v>2020</v>
      </c>
      <c r="C1113" s="9">
        <v>43813</v>
      </c>
      <c r="D1113" t="s">
        <v>138</v>
      </c>
      <c r="E1113" t="s">
        <v>89</v>
      </c>
      <c r="F1113">
        <v>1</v>
      </c>
      <c r="G1113">
        <v>9</v>
      </c>
      <c r="H1113" t="s">
        <v>201</v>
      </c>
      <c r="I1113" t="s">
        <v>196</v>
      </c>
      <c r="J1113">
        <v>10051694112</v>
      </c>
      <c r="K1113" s="10">
        <f>(C1113-VLOOKUP(H1113,Riders!$A$2:$E$8001,4,FALSE))/365</f>
        <v>32.978082191780821</v>
      </c>
    </row>
    <row r="1114" spans="1:11">
      <c r="A1114" t="s">
        <v>220</v>
      </c>
      <c r="B1114">
        <v>2020</v>
      </c>
      <c r="C1114" s="9">
        <v>43813</v>
      </c>
      <c r="D1114" t="s">
        <v>138</v>
      </c>
      <c r="E1114" t="s">
        <v>89</v>
      </c>
      <c r="F1114">
        <v>1</v>
      </c>
      <c r="G1114">
        <v>9</v>
      </c>
      <c r="H1114" t="s">
        <v>194</v>
      </c>
      <c r="I1114" t="s">
        <v>50</v>
      </c>
      <c r="J1114">
        <v>10004868370</v>
      </c>
      <c r="K1114" s="10">
        <f>(C1114-VLOOKUP(H1114,Riders!$A$2:$E$8001,4,FALSE))/365</f>
        <v>31.961643835616439</v>
      </c>
    </row>
    <row r="1115" spans="1:11">
      <c r="A1115" t="s">
        <v>220</v>
      </c>
      <c r="B1115">
        <v>2020</v>
      </c>
      <c r="C1115" s="9">
        <v>43813</v>
      </c>
      <c r="D1115" t="s">
        <v>138</v>
      </c>
      <c r="E1115" t="s">
        <v>89</v>
      </c>
      <c r="F1115">
        <v>1</v>
      </c>
      <c r="G1115">
        <v>9</v>
      </c>
      <c r="H1115" t="s">
        <v>219</v>
      </c>
      <c r="I1115" t="s">
        <v>30</v>
      </c>
      <c r="J1115">
        <v>10008098470</v>
      </c>
      <c r="K1115" s="10">
        <f>(C1115-VLOOKUP(H1115,Riders!$A$2:$E$8001,4,FALSE))/365</f>
        <v>34.871232876712327</v>
      </c>
    </row>
    <row r="1116" spans="1:11">
      <c r="A1116" t="s">
        <v>220</v>
      </c>
      <c r="B1116">
        <v>2020</v>
      </c>
      <c r="C1116" s="9">
        <v>43813</v>
      </c>
      <c r="D1116" t="s">
        <v>138</v>
      </c>
      <c r="E1116" t="s">
        <v>89</v>
      </c>
      <c r="F1116">
        <v>1</v>
      </c>
      <c r="G1116">
        <v>9</v>
      </c>
      <c r="H1116" t="s">
        <v>216</v>
      </c>
      <c r="I1116" t="s">
        <v>44</v>
      </c>
      <c r="J1116">
        <v>10006902239</v>
      </c>
      <c r="K1116" s="10">
        <f>(C1116-VLOOKUP(H1116,Riders!$A$2:$E$8001,4,FALSE))/365</f>
        <v>28.465753424657535</v>
      </c>
    </row>
    <row r="1117" spans="1:11">
      <c r="A1117" t="s">
        <v>220</v>
      </c>
      <c r="B1117">
        <v>2020</v>
      </c>
      <c r="C1117" s="9">
        <v>43813</v>
      </c>
      <c r="D1117" t="s">
        <v>138</v>
      </c>
      <c r="E1117" t="s">
        <v>89</v>
      </c>
      <c r="F1117">
        <v>2</v>
      </c>
      <c r="G1117">
        <v>1</v>
      </c>
      <c r="H1117" t="s">
        <v>122</v>
      </c>
      <c r="I1117" t="s">
        <v>33</v>
      </c>
      <c r="J1117">
        <v>10009012391</v>
      </c>
      <c r="K1117" s="10">
        <f>(C1117-VLOOKUP(H1117,Riders!$A$2:$E$8001,4,FALSE))/365</f>
        <v>24.17808219178082</v>
      </c>
    </row>
    <row r="1118" spans="1:11">
      <c r="A1118" t="s">
        <v>220</v>
      </c>
      <c r="B1118">
        <v>2020</v>
      </c>
      <c r="C1118" s="9">
        <v>43813</v>
      </c>
      <c r="D1118" t="s">
        <v>138</v>
      </c>
      <c r="E1118" t="s">
        <v>89</v>
      </c>
      <c r="F1118">
        <v>2</v>
      </c>
      <c r="G1118">
        <v>2</v>
      </c>
      <c r="H1118" t="s">
        <v>113</v>
      </c>
      <c r="I1118" t="s">
        <v>100</v>
      </c>
      <c r="J1118">
        <v>10009009159</v>
      </c>
      <c r="K1118" s="10">
        <f>(C1118-VLOOKUP(H1118,Riders!$A$2:$E$8001,4,FALSE))/365</f>
        <v>24.841095890410958</v>
      </c>
    </row>
    <row r="1119" spans="1:11">
      <c r="A1119" t="s">
        <v>220</v>
      </c>
      <c r="B1119">
        <v>2020</v>
      </c>
      <c r="C1119" s="9">
        <v>43813</v>
      </c>
      <c r="D1119" t="s">
        <v>138</v>
      </c>
      <c r="E1119" t="s">
        <v>89</v>
      </c>
      <c r="F1119">
        <v>2</v>
      </c>
      <c r="G1119">
        <v>3</v>
      </c>
      <c r="H1119" t="s">
        <v>52</v>
      </c>
      <c r="I1119" t="s">
        <v>40</v>
      </c>
      <c r="J1119">
        <v>10004612534</v>
      </c>
      <c r="K1119" s="10">
        <f>(C1119-VLOOKUP(H1119,Riders!$A$2:$E$8001,4,FALSE))/365</f>
        <v>32.550684931506851</v>
      </c>
    </row>
    <row r="1120" spans="1:11">
      <c r="A1120" t="s">
        <v>220</v>
      </c>
      <c r="B1120">
        <v>2020</v>
      </c>
      <c r="C1120" s="9">
        <v>43813</v>
      </c>
      <c r="D1120" t="s">
        <v>138</v>
      </c>
      <c r="E1120" t="s">
        <v>89</v>
      </c>
      <c r="F1120">
        <v>2</v>
      </c>
      <c r="G1120">
        <v>4</v>
      </c>
      <c r="H1120" t="s">
        <v>209</v>
      </c>
      <c r="I1120" t="s">
        <v>210</v>
      </c>
      <c r="J1120">
        <v>10010608447</v>
      </c>
      <c r="K1120" s="10">
        <f>(C1120-VLOOKUP(H1120,Riders!$A$2:$E$8001,4,FALSE))/365</f>
        <v>22.471232876712328</v>
      </c>
    </row>
    <row r="1121" spans="1:11">
      <c r="A1121" t="s">
        <v>220</v>
      </c>
      <c r="B1121">
        <v>2020</v>
      </c>
      <c r="C1121" s="9">
        <v>43813</v>
      </c>
      <c r="D1121" t="s">
        <v>138</v>
      </c>
      <c r="E1121" t="s">
        <v>89</v>
      </c>
      <c r="F1121">
        <v>2</v>
      </c>
      <c r="G1121">
        <v>5</v>
      </c>
      <c r="H1121" t="s">
        <v>221</v>
      </c>
      <c r="I1121" t="s">
        <v>222</v>
      </c>
      <c r="J1121">
        <v>10010920665</v>
      </c>
      <c r="K1121" s="10">
        <f>(C1121-VLOOKUP(H1121,Riders!$A$2:$E$8001,4,FALSE))/365</f>
        <v>22.438356164383563</v>
      </c>
    </row>
    <row r="1122" spans="1:11">
      <c r="A1122" t="s">
        <v>220</v>
      </c>
      <c r="B1122">
        <v>2020</v>
      </c>
      <c r="C1122" s="9">
        <v>43813</v>
      </c>
      <c r="D1122" t="s">
        <v>138</v>
      </c>
      <c r="E1122" t="s">
        <v>89</v>
      </c>
      <c r="F1122">
        <v>2</v>
      </c>
      <c r="G1122">
        <v>6</v>
      </c>
      <c r="H1122" t="s">
        <v>172</v>
      </c>
      <c r="I1122" t="s">
        <v>35</v>
      </c>
      <c r="J1122">
        <v>10006552534</v>
      </c>
      <c r="K1122" s="10">
        <f>(C1122-VLOOKUP(H1122,Riders!$A$2:$E$8001,4,FALSE))/365</f>
        <v>29.597260273972601</v>
      </c>
    </row>
    <row r="1123" spans="1:11">
      <c r="A1123" t="s">
        <v>220</v>
      </c>
      <c r="B1123">
        <v>2020</v>
      </c>
      <c r="C1123" s="9">
        <v>43813</v>
      </c>
      <c r="D1123" t="s">
        <v>138</v>
      </c>
      <c r="E1123" t="s">
        <v>89</v>
      </c>
      <c r="F1123">
        <v>3</v>
      </c>
      <c r="G1123">
        <v>1</v>
      </c>
      <c r="H1123" t="s">
        <v>104</v>
      </c>
      <c r="I1123" t="s">
        <v>100</v>
      </c>
      <c r="J1123">
        <v>10006894559</v>
      </c>
      <c r="K1123" s="10">
        <f>(C1123-VLOOKUP(H1123,Riders!$A$2:$E$8001,4,FALSE))/365</f>
        <v>27.323287671232876</v>
      </c>
    </row>
    <row r="1124" spans="1:11">
      <c r="A1124" t="s">
        <v>220</v>
      </c>
      <c r="B1124">
        <v>2020</v>
      </c>
      <c r="C1124" s="9">
        <v>43813</v>
      </c>
      <c r="D1124" t="s">
        <v>138</v>
      </c>
      <c r="E1124" t="s">
        <v>89</v>
      </c>
      <c r="F1124">
        <v>3</v>
      </c>
      <c r="G1124">
        <v>2</v>
      </c>
      <c r="H1124" t="s">
        <v>110</v>
      </c>
      <c r="I1124" t="s">
        <v>111</v>
      </c>
      <c r="J1124">
        <v>10009967641</v>
      </c>
      <c r="K1124" s="10">
        <f>(C1124-VLOOKUP(H1124,Riders!$A$2:$E$8001,4,FALSE))/365</f>
        <v>22.657534246575342</v>
      </c>
    </row>
    <row r="1125" spans="1:11">
      <c r="A1125" t="s">
        <v>220</v>
      </c>
      <c r="B1125">
        <v>2020</v>
      </c>
      <c r="C1125" s="9">
        <v>43813</v>
      </c>
      <c r="D1125" t="s">
        <v>138</v>
      </c>
      <c r="E1125" t="s">
        <v>89</v>
      </c>
      <c r="F1125">
        <v>3</v>
      </c>
      <c r="G1125">
        <v>3</v>
      </c>
      <c r="H1125" t="s">
        <v>213</v>
      </c>
      <c r="I1125" t="s">
        <v>32</v>
      </c>
      <c r="J1125">
        <v>10009307435</v>
      </c>
      <c r="K1125" s="10">
        <f>(C1125-VLOOKUP(H1125,Riders!$A$2:$E$8001,4,FALSE))/365</f>
        <v>27.704109589041096</v>
      </c>
    </row>
    <row r="1126" spans="1:11">
      <c r="A1126" t="s">
        <v>220</v>
      </c>
      <c r="B1126">
        <v>2020</v>
      </c>
      <c r="C1126" s="9">
        <v>43813</v>
      </c>
      <c r="D1126" t="s">
        <v>138</v>
      </c>
      <c r="E1126" t="s">
        <v>89</v>
      </c>
      <c r="F1126">
        <v>3</v>
      </c>
      <c r="G1126">
        <v>4</v>
      </c>
      <c r="H1126" t="s">
        <v>94</v>
      </c>
      <c r="I1126" t="s">
        <v>26</v>
      </c>
      <c r="J1126">
        <v>10015683567</v>
      </c>
      <c r="K1126" s="10">
        <f>(C1126-VLOOKUP(H1126,Riders!$A$2:$E$8001,4,FALSE))/365</f>
        <v>20.909589041095892</v>
      </c>
    </row>
    <row r="1127" spans="1:11">
      <c r="A1127" t="s">
        <v>220</v>
      </c>
      <c r="B1127">
        <v>2020</v>
      </c>
      <c r="C1127" s="9">
        <v>43813</v>
      </c>
      <c r="D1127" t="s">
        <v>138</v>
      </c>
      <c r="E1127" t="s">
        <v>89</v>
      </c>
      <c r="F1127">
        <v>3</v>
      </c>
      <c r="G1127">
        <v>5</v>
      </c>
      <c r="H1127" t="s">
        <v>204</v>
      </c>
      <c r="I1127" t="s">
        <v>205</v>
      </c>
      <c r="J1127">
        <v>10090555241</v>
      </c>
      <c r="K1127" s="10">
        <f>(C1127-VLOOKUP(H1127,Riders!$A$2:$E$8001,4,FALSE))/365</f>
        <v>21.972602739726028</v>
      </c>
    </row>
    <row r="1128" spans="1:11">
      <c r="A1128" t="s">
        <v>220</v>
      </c>
      <c r="B1128">
        <v>2020</v>
      </c>
      <c r="C1128" s="9">
        <v>43813</v>
      </c>
      <c r="D1128" t="s">
        <v>138</v>
      </c>
      <c r="E1128" t="s">
        <v>89</v>
      </c>
      <c r="F1128">
        <v>3</v>
      </c>
      <c r="G1128">
        <v>6</v>
      </c>
      <c r="H1128" t="s">
        <v>108</v>
      </c>
      <c r="I1128" t="s">
        <v>56</v>
      </c>
      <c r="J1128">
        <v>10010797292</v>
      </c>
      <c r="K1128" s="10">
        <f>(C1128-VLOOKUP(H1128,Riders!$A$2:$E$8001,4,FALSE))/365</f>
        <v>21.67945205479452</v>
      </c>
    </row>
    <row r="1129" spans="1:11">
      <c r="A1129" t="s">
        <v>220</v>
      </c>
      <c r="B1129">
        <v>2020</v>
      </c>
      <c r="C1129" s="9">
        <v>43813</v>
      </c>
      <c r="D1129" t="s">
        <v>138</v>
      </c>
      <c r="E1129" t="s">
        <v>89</v>
      </c>
      <c r="F1129">
        <v>4</v>
      </c>
      <c r="G1129">
        <v>1</v>
      </c>
      <c r="H1129" t="s">
        <v>195</v>
      </c>
      <c r="I1129" t="s">
        <v>196</v>
      </c>
      <c r="J1129">
        <v>10003100142</v>
      </c>
      <c r="K1129" s="10">
        <f>(C1129-VLOOKUP(H1129,Riders!$A$2:$E$8001,4,FALSE))/365</f>
        <v>33.750684931506846</v>
      </c>
    </row>
    <row r="1130" spans="1:11">
      <c r="A1130" t="s">
        <v>220</v>
      </c>
      <c r="B1130">
        <v>2020</v>
      </c>
      <c r="C1130" s="9">
        <v>43813</v>
      </c>
      <c r="D1130" t="s">
        <v>138</v>
      </c>
      <c r="E1130" t="s">
        <v>89</v>
      </c>
      <c r="F1130">
        <v>4</v>
      </c>
      <c r="G1130">
        <v>2</v>
      </c>
      <c r="H1130" t="s">
        <v>181</v>
      </c>
      <c r="I1130" t="s">
        <v>32</v>
      </c>
      <c r="J1130">
        <v>10007212639</v>
      </c>
      <c r="K1130" s="10">
        <f>(C1130-VLOOKUP(H1130,Riders!$A$2:$E$8001,4,FALSE))/365</f>
        <v>28.465753424657535</v>
      </c>
    </row>
    <row r="1131" spans="1:11">
      <c r="A1131" t="s">
        <v>220</v>
      </c>
      <c r="B1131">
        <v>2020</v>
      </c>
      <c r="C1131" s="9">
        <v>43813</v>
      </c>
      <c r="D1131" t="s">
        <v>138</v>
      </c>
      <c r="E1131" t="s">
        <v>89</v>
      </c>
      <c r="F1131">
        <v>4</v>
      </c>
      <c r="G1131">
        <v>3</v>
      </c>
      <c r="H1131" t="s">
        <v>98</v>
      </c>
      <c r="I1131" t="s">
        <v>42</v>
      </c>
      <c r="J1131">
        <v>10010830840</v>
      </c>
      <c r="K1131" s="10">
        <f>(C1131-VLOOKUP(H1131,Riders!$A$2:$E$8001,4,FALSE))/365</f>
        <v>21.142465753424659</v>
      </c>
    </row>
    <row r="1132" spans="1:11">
      <c r="A1132" t="s">
        <v>220</v>
      </c>
      <c r="B1132">
        <v>2020</v>
      </c>
      <c r="C1132" s="9">
        <v>43813</v>
      </c>
      <c r="D1132" t="s">
        <v>138</v>
      </c>
      <c r="E1132" t="s">
        <v>89</v>
      </c>
      <c r="F1132">
        <v>4</v>
      </c>
      <c r="G1132">
        <v>4</v>
      </c>
      <c r="H1132" t="s">
        <v>156</v>
      </c>
      <c r="I1132" t="s">
        <v>143</v>
      </c>
      <c r="J1132">
        <v>10010894696</v>
      </c>
      <c r="K1132" s="10">
        <f>(C1132-VLOOKUP(H1132,Riders!$A$2:$E$8001,4,FALSE))/365</f>
        <v>33.665753424657531</v>
      </c>
    </row>
    <row r="1133" spans="1:11">
      <c r="A1133" t="s">
        <v>220</v>
      </c>
      <c r="B1133">
        <v>2020</v>
      </c>
      <c r="C1133" s="9">
        <v>43813</v>
      </c>
      <c r="D1133" t="s">
        <v>138</v>
      </c>
      <c r="E1133" t="s">
        <v>89</v>
      </c>
      <c r="F1133">
        <v>4</v>
      </c>
      <c r="G1133">
        <v>5</v>
      </c>
      <c r="H1133" t="s">
        <v>151</v>
      </c>
      <c r="I1133" t="s">
        <v>152</v>
      </c>
      <c r="J1133">
        <v>10004717719</v>
      </c>
      <c r="K1133" s="10">
        <f>(C1133-VLOOKUP(H1133,Riders!$A$2:$E$8001,4,FALSE))/365</f>
        <v>31.035616438356165</v>
      </c>
    </row>
    <row r="1134" spans="1:11">
      <c r="A1134" t="s">
        <v>220</v>
      </c>
      <c r="B1134">
        <v>2020</v>
      </c>
      <c r="C1134" s="9">
        <v>43813</v>
      </c>
      <c r="D1134" t="s">
        <v>138</v>
      </c>
      <c r="E1134" t="s">
        <v>89</v>
      </c>
      <c r="F1134">
        <v>4</v>
      </c>
      <c r="G1134">
        <v>6</v>
      </c>
      <c r="H1134" t="s">
        <v>193</v>
      </c>
      <c r="I1134" t="s">
        <v>30</v>
      </c>
      <c r="J1134">
        <v>10005964470</v>
      </c>
      <c r="K1134" s="10">
        <f>(C1134-VLOOKUP(H1134,Riders!$A$2:$E$8001,4,FALSE))/365</f>
        <v>30.753424657534246</v>
      </c>
    </row>
    <row r="1135" spans="1:11">
      <c r="A1135" t="s">
        <v>220</v>
      </c>
      <c r="B1135">
        <v>2020</v>
      </c>
      <c r="C1135" s="9">
        <v>43813</v>
      </c>
      <c r="D1135" t="s">
        <v>138</v>
      </c>
      <c r="E1135" t="s">
        <v>89</v>
      </c>
      <c r="F1135">
        <v>4</v>
      </c>
      <c r="G1135">
        <v>7</v>
      </c>
      <c r="H1135" t="s">
        <v>169</v>
      </c>
      <c r="I1135" t="s">
        <v>80</v>
      </c>
      <c r="J1135">
        <v>10007073506</v>
      </c>
      <c r="K1135" s="10">
        <f>(C1135-VLOOKUP(H1135,Riders!$A$2:$E$8001,4,FALSE))/365</f>
        <v>29.468493150684932</v>
      </c>
    </row>
    <row r="1136" spans="1:11">
      <c r="A1136" t="s">
        <v>220</v>
      </c>
      <c r="B1136">
        <v>2020</v>
      </c>
      <c r="C1136" s="9">
        <v>43813</v>
      </c>
      <c r="D1136" t="s">
        <v>138</v>
      </c>
      <c r="E1136" t="s">
        <v>115</v>
      </c>
      <c r="F1136">
        <v>1</v>
      </c>
      <c r="G1136">
        <v>1</v>
      </c>
      <c r="H1136" t="s">
        <v>193</v>
      </c>
      <c r="I1136" t="s">
        <v>30</v>
      </c>
      <c r="J1136">
        <v>10005964470</v>
      </c>
      <c r="K1136" s="10">
        <f>(C1136-VLOOKUP(H1136,Riders!$A$2:$E$8001,4,FALSE))/365</f>
        <v>30.753424657534246</v>
      </c>
    </row>
    <row r="1137" spans="1:11">
      <c r="A1137" t="s">
        <v>220</v>
      </c>
      <c r="B1137">
        <v>2020</v>
      </c>
      <c r="C1137" s="9">
        <v>43813</v>
      </c>
      <c r="D1137" t="s">
        <v>138</v>
      </c>
      <c r="E1137" t="s">
        <v>115</v>
      </c>
      <c r="F1137">
        <v>1</v>
      </c>
      <c r="G1137">
        <v>2</v>
      </c>
      <c r="H1137" t="s">
        <v>204</v>
      </c>
      <c r="I1137" t="s">
        <v>205</v>
      </c>
      <c r="J1137">
        <v>10090555241</v>
      </c>
      <c r="K1137" s="10">
        <f>(C1137-VLOOKUP(H1137,Riders!$A$2:$E$8001,4,FALSE))/365</f>
        <v>21.972602739726028</v>
      </c>
    </row>
    <row r="1138" spans="1:11">
      <c r="A1138" t="s">
        <v>220</v>
      </c>
      <c r="B1138">
        <v>2020</v>
      </c>
      <c r="C1138" s="9">
        <v>43813</v>
      </c>
      <c r="D1138" t="s">
        <v>138</v>
      </c>
      <c r="E1138" t="s">
        <v>115</v>
      </c>
      <c r="F1138">
        <v>1</v>
      </c>
      <c r="G1138">
        <v>3</v>
      </c>
      <c r="H1138" t="s">
        <v>221</v>
      </c>
      <c r="I1138" t="s">
        <v>222</v>
      </c>
      <c r="J1138">
        <v>10010920665</v>
      </c>
      <c r="K1138" s="10">
        <f>(C1138-VLOOKUP(H1138,Riders!$A$2:$E$8001,4,FALSE))/365</f>
        <v>22.438356164383563</v>
      </c>
    </row>
    <row r="1139" spans="1:11">
      <c r="A1139" t="s">
        <v>220</v>
      </c>
      <c r="B1139">
        <v>2020</v>
      </c>
      <c r="C1139" s="9">
        <v>43813</v>
      </c>
      <c r="D1139" t="s">
        <v>138</v>
      </c>
      <c r="E1139" t="s">
        <v>115</v>
      </c>
      <c r="F1139">
        <v>2</v>
      </c>
      <c r="G1139">
        <v>1</v>
      </c>
      <c r="H1139" t="s">
        <v>52</v>
      </c>
      <c r="I1139" t="s">
        <v>40</v>
      </c>
      <c r="J1139">
        <v>10004612534</v>
      </c>
      <c r="K1139" s="10">
        <f>(C1139-VLOOKUP(H1139,Riders!$A$2:$E$8001,4,FALSE))/365</f>
        <v>32.550684931506851</v>
      </c>
    </row>
    <row r="1140" spans="1:11">
      <c r="A1140" t="s">
        <v>220</v>
      </c>
      <c r="B1140">
        <v>2020</v>
      </c>
      <c r="C1140" s="9">
        <v>43813</v>
      </c>
      <c r="D1140" t="s">
        <v>138</v>
      </c>
      <c r="E1140" t="s">
        <v>115</v>
      </c>
      <c r="F1140">
        <v>2</v>
      </c>
      <c r="G1140">
        <v>2</v>
      </c>
      <c r="H1140" t="s">
        <v>94</v>
      </c>
      <c r="I1140" t="s">
        <v>26</v>
      </c>
      <c r="J1140">
        <v>10015683567</v>
      </c>
      <c r="K1140" s="10">
        <f>(C1140-VLOOKUP(H1140,Riders!$A$2:$E$8001,4,FALSE))/365</f>
        <v>20.909589041095892</v>
      </c>
    </row>
    <row r="1141" spans="1:11">
      <c r="A1141" t="s">
        <v>220</v>
      </c>
      <c r="B1141">
        <v>2020</v>
      </c>
      <c r="C1141" s="9">
        <v>43813</v>
      </c>
      <c r="D1141" t="s">
        <v>138</v>
      </c>
      <c r="E1141" t="s">
        <v>115</v>
      </c>
      <c r="F1141">
        <v>2</v>
      </c>
      <c r="G1141">
        <v>3</v>
      </c>
      <c r="H1141" t="s">
        <v>156</v>
      </c>
      <c r="I1141" t="s">
        <v>143</v>
      </c>
      <c r="J1141">
        <v>10010894696</v>
      </c>
      <c r="K1141" s="10">
        <f>(C1141-VLOOKUP(H1141,Riders!$A$2:$E$8001,4,FALSE))/365</f>
        <v>33.665753424657531</v>
      </c>
    </row>
    <row r="1142" spans="1:11">
      <c r="A1142" t="s">
        <v>220</v>
      </c>
      <c r="B1142">
        <v>2020</v>
      </c>
      <c r="C1142" s="9">
        <v>43813</v>
      </c>
      <c r="D1142" t="s">
        <v>138</v>
      </c>
      <c r="E1142" t="s">
        <v>115</v>
      </c>
      <c r="F1142">
        <v>2</v>
      </c>
      <c r="G1142">
        <v>4</v>
      </c>
      <c r="H1142" t="s">
        <v>201</v>
      </c>
      <c r="I1142" t="s">
        <v>196</v>
      </c>
      <c r="J1142">
        <v>10051694112</v>
      </c>
      <c r="K1142" s="10">
        <f>(C1142-VLOOKUP(H1142,Riders!$A$2:$E$8001,4,FALSE))/365</f>
        <v>32.978082191780821</v>
      </c>
    </row>
    <row r="1143" spans="1:11">
      <c r="A1143" t="s">
        <v>220</v>
      </c>
      <c r="B1143">
        <v>2020</v>
      </c>
      <c r="C1143" s="9">
        <v>43813</v>
      </c>
      <c r="D1143" t="s">
        <v>138</v>
      </c>
      <c r="E1143" t="s">
        <v>115</v>
      </c>
      <c r="F1143">
        <v>3</v>
      </c>
      <c r="G1143">
        <v>1</v>
      </c>
      <c r="H1143" t="s">
        <v>213</v>
      </c>
      <c r="I1143" t="s">
        <v>32</v>
      </c>
      <c r="J1143">
        <v>10009307435</v>
      </c>
      <c r="K1143" s="10">
        <f>(C1143-VLOOKUP(H1143,Riders!$A$2:$E$8001,4,FALSE))/365</f>
        <v>27.704109589041096</v>
      </c>
    </row>
    <row r="1144" spans="1:11">
      <c r="A1144" t="s">
        <v>220</v>
      </c>
      <c r="B1144">
        <v>2020</v>
      </c>
      <c r="C1144" s="9">
        <v>43813</v>
      </c>
      <c r="D1144" t="s">
        <v>138</v>
      </c>
      <c r="E1144" t="s">
        <v>115</v>
      </c>
      <c r="F1144">
        <v>3</v>
      </c>
      <c r="G1144">
        <v>2</v>
      </c>
      <c r="H1144" t="s">
        <v>209</v>
      </c>
      <c r="I1144" t="s">
        <v>210</v>
      </c>
      <c r="J1144">
        <v>10010608447</v>
      </c>
      <c r="K1144" s="10">
        <f>(C1144-VLOOKUP(H1144,Riders!$A$2:$E$8001,4,FALSE))/365</f>
        <v>22.471232876712328</v>
      </c>
    </row>
    <row r="1145" spans="1:11">
      <c r="A1145" t="s">
        <v>220</v>
      </c>
      <c r="B1145">
        <v>2020</v>
      </c>
      <c r="C1145" s="9">
        <v>43813</v>
      </c>
      <c r="D1145" t="s">
        <v>138</v>
      </c>
      <c r="E1145" t="s">
        <v>115</v>
      </c>
      <c r="F1145">
        <v>3</v>
      </c>
      <c r="G1145">
        <v>3</v>
      </c>
      <c r="H1145" t="s">
        <v>151</v>
      </c>
      <c r="I1145" t="s">
        <v>152</v>
      </c>
      <c r="J1145">
        <v>10004717719</v>
      </c>
      <c r="K1145" s="10">
        <f>(C1145-VLOOKUP(H1145,Riders!$A$2:$E$8001,4,FALSE))/365</f>
        <v>31.035616438356165</v>
      </c>
    </row>
    <row r="1146" spans="1:11">
      <c r="A1146" t="s">
        <v>220</v>
      </c>
      <c r="B1146">
        <v>2020</v>
      </c>
      <c r="C1146" s="9">
        <v>43813</v>
      </c>
      <c r="D1146" t="s">
        <v>138</v>
      </c>
      <c r="E1146" t="s">
        <v>115</v>
      </c>
      <c r="F1146">
        <v>3</v>
      </c>
      <c r="G1146">
        <v>4</v>
      </c>
      <c r="H1146" t="s">
        <v>108</v>
      </c>
      <c r="I1146" t="s">
        <v>56</v>
      </c>
      <c r="J1146">
        <v>10010797292</v>
      </c>
      <c r="K1146" s="10">
        <f>(C1146-VLOOKUP(H1146,Riders!$A$2:$E$8001,4,FALSE))/365</f>
        <v>21.67945205479452</v>
      </c>
    </row>
    <row r="1147" spans="1:11">
      <c r="A1147" t="s">
        <v>220</v>
      </c>
      <c r="B1147">
        <v>2020</v>
      </c>
      <c r="C1147" s="9">
        <v>43813</v>
      </c>
      <c r="D1147" t="s">
        <v>138</v>
      </c>
      <c r="E1147" t="s">
        <v>115</v>
      </c>
      <c r="F1147">
        <v>4</v>
      </c>
      <c r="G1147">
        <v>1</v>
      </c>
      <c r="H1147" t="s">
        <v>98</v>
      </c>
      <c r="I1147" t="s">
        <v>42</v>
      </c>
      <c r="J1147">
        <v>10010830840</v>
      </c>
      <c r="K1147" s="10">
        <f>(C1147-VLOOKUP(H1147,Riders!$A$2:$E$8001,4,FALSE))/365</f>
        <v>21.142465753424659</v>
      </c>
    </row>
    <row r="1148" spans="1:11">
      <c r="A1148" t="s">
        <v>220</v>
      </c>
      <c r="B1148">
        <v>2020</v>
      </c>
      <c r="C1148" s="9">
        <v>43813</v>
      </c>
      <c r="D1148" t="s">
        <v>138</v>
      </c>
      <c r="E1148" t="s">
        <v>115</v>
      </c>
      <c r="F1148">
        <v>4</v>
      </c>
      <c r="G1148">
        <v>2</v>
      </c>
      <c r="H1148" t="s">
        <v>172</v>
      </c>
      <c r="I1148" t="s">
        <v>35</v>
      </c>
      <c r="J1148">
        <v>10006552534</v>
      </c>
      <c r="K1148" s="10">
        <f>(C1148-VLOOKUP(H1148,Riders!$A$2:$E$8001,4,FALSE))/365</f>
        <v>29.597260273972601</v>
      </c>
    </row>
    <row r="1149" spans="1:11">
      <c r="A1149" t="s">
        <v>220</v>
      </c>
      <c r="B1149">
        <v>2020</v>
      </c>
      <c r="C1149" s="9">
        <v>43813</v>
      </c>
      <c r="D1149" t="s">
        <v>138</v>
      </c>
      <c r="E1149" t="s">
        <v>115</v>
      </c>
      <c r="F1149">
        <v>4</v>
      </c>
      <c r="G1149">
        <v>3</v>
      </c>
      <c r="H1149" t="s">
        <v>216</v>
      </c>
      <c r="I1149" t="s">
        <v>44</v>
      </c>
      <c r="J1149">
        <v>10006902239</v>
      </c>
      <c r="K1149" s="10">
        <f>(C1149-VLOOKUP(H1149,Riders!$A$2:$E$8001,4,FALSE))/365</f>
        <v>28.465753424657535</v>
      </c>
    </row>
    <row r="1150" spans="1:11">
      <c r="A1150" t="s">
        <v>220</v>
      </c>
      <c r="B1150">
        <v>2020</v>
      </c>
      <c r="C1150" s="9">
        <v>43813</v>
      </c>
      <c r="D1150" t="s">
        <v>138</v>
      </c>
      <c r="E1150" t="s">
        <v>115</v>
      </c>
      <c r="F1150">
        <v>4</v>
      </c>
      <c r="G1150">
        <v>4</v>
      </c>
      <c r="H1150" t="s">
        <v>169</v>
      </c>
      <c r="I1150" t="s">
        <v>80</v>
      </c>
      <c r="J1150">
        <v>10007073506</v>
      </c>
      <c r="K1150" s="10">
        <f>(C1150-VLOOKUP(H1150,Riders!$A$2:$E$8001,4,FALSE))/365</f>
        <v>29.468493150684932</v>
      </c>
    </row>
    <row r="1151" spans="1:11">
      <c r="A1151" t="s">
        <v>220</v>
      </c>
      <c r="B1151">
        <v>2020</v>
      </c>
      <c r="C1151" s="9">
        <v>43813</v>
      </c>
      <c r="D1151" t="s">
        <v>138</v>
      </c>
      <c r="E1151" t="s">
        <v>117</v>
      </c>
      <c r="F1151">
        <v>1</v>
      </c>
      <c r="G1151">
        <v>1</v>
      </c>
      <c r="H1151" t="s">
        <v>195</v>
      </c>
      <c r="I1151" t="s">
        <v>196</v>
      </c>
      <c r="J1151">
        <v>10003100142</v>
      </c>
      <c r="K1151" s="10">
        <f>(C1151-VLOOKUP(H1151,Riders!$A$2:$E$8001,4,FALSE))/365</f>
        <v>33.750684931506846</v>
      </c>
    </row>
    <row r="1152" spans="1:11">
      <c r="A1152" t="s">
        <v>220</v>
      </c>
      <c r="B1152">
        <v>2020</v>
      </c>
      <c r="C1152" s="9">
        <v>43813</v>
      </c>
      <c r="D1152" t="s">
        <v>138</v>
      </c>
      <c r="E1152" t="s">
        <v>117</v>
      </c>
      <c r="F1152">
        <v>1</v>
      </c>
      <c r="G1152">
        <v>2</v>
      </c>
      <c r="H1152" t="s">
        <v>110</v>
      </c>
      <c r="I1152" t="s">
        <v>111</v>
      </c>
      <c r="J1152">
        <v>10009967641</v>
      </c>
      <c r="K1152" s="10">
        <f>(C1152-VLOOKUP(H1152,Riders!$A$2:$E$8001,4,FALSE))/365</f>
        <v>22.657534246575342</v>
      </c>
    </row>
    <row r="1153" spans="1:11">
      <c r="A1153" t="s">
        <v>220</v>
      </c>
      <c r="B1153">
        <v>2020</v>
      </c>
      <c r="C1153" s="9">
        <v>43813</v>
      </c>
      <c r="D1153" t="s">
        <v>138</v>
      </c>
      <c r="E1153" t="s">
        <v>117</v>
      </c>
      <c r="F1153">
        <v>1</v>
      </c>
      <c r="G1153">
        <v>3</v>
      </c>
      <c r="H1153" t="s">
        <v>101</v>
      </c>
      <c r="I1153" t="s">
        <v>102</v>
      </c>
      <c r="J1153">
        <v>10009010876</v>
      </c>
      <c r="K1153" s="10">
        <f>(C1153-VLOOKUP(H1153,Riders!$A$2:$E$8001,4,FALSE))/365</f>
        <v>25.884931506849316</v>
      </c>
    </row>
    <row r="1154" spans="1:11">
      <c r="A1154" t="s">
        <v>220</v>
      </c>
      <c r="B1154">
        <v>2020</v>
      </c>
      <c r="C1154" s="9">
        <v>43813</v>
      </c>
      <c r="D1154" t="s">
        <v>138</v>
      </c>
      <c r="E1154" t="s">
        <v>117</v>
      </c>
      <c r="F1154">
        <v>1</v>
      </c>
      <c r="G1154">
        <v>4</v>
      </c>
      <c r="H1154" t="s">
        <v>213</v>
      </c>
      <c r="I1154" t="s">
        <v>32</v>
      </c>
      <c r="J1154">
        <v>10009307435</v>
      </c>
      <c r="K1154" s="10">
        <f>(C1154-VLOOKUP(H1154,Riders!$A$2:$E$8001,4,FALSE))/365</f>
        <v>27.704109589041096</v>
      </c>
    </row>
    <row r="1155" spans="1:11">
      <c r="A1155" t="s">
        <v>220</v>
      </c>
      <c r="B1155">
        <v>2020</v>
      </c>
      <c r="C1155" s="9">
        <v>43813</v>
      </c>
      <c r="D1155" t="s">
        <v>138</v>
      </c>
      <c r="E1155" t="s">
        <v>117</v>
      </c>
      <c r="F1155">
        <v>1</v>
      </c>
      <c r="G1155">
        <v>5</v>
      </c>
      <c r="H1155" t="s">
        <v>193</v>
      </c>
      <c r="I1155" t="s">
        <v>30</v>
      </c>
      <c r="J1155">
        <v>10005964470</v>
      </c>
      <c r="K1155" s="10">
        <f>(C1155-VLOOKUP(H1155,Riders!$A$2:$E$8001,4,FALSE))/365</f>
        <v>30.753424657534246</v>
      </c>
    </row>
    <row r="1156" spans="1:11">
      <c r="A1156" t="s">
        <v>220</v>
      </c>
      <c r="B1156">
        <v>2020</v>
      </c>
      <c r="C1156" s="9">
        <v>43813</v>
      </c>
      <c r="D1156" t="s">
        <v>138</v>
      </c>
      <c r="E1156" t="s">
        <v>117</v>
      </c>
      <c r="F1156">
        <v>1</v>
      </c>
      <c r="G1156">
        <v>6</v>
      </c>
      <c r="H1156" t="s">
        <v>113</v>
      </c>
      <c r="I1156" t="s">
        <v>100</v>
      </c>
      <c r="J1156">
        <v>10009009159</v>
      </c>
      <c r="K1156" s="10">
        <f>(C1156-VLOOKUP(H1156,Riders!$A$2:$E$8001,4,FALSE))/365</f>
        <v>24.841095890410958</v>
      </c>
    </row>
    <row r="1157" spans="1:11">
      <c r="A1157" t="s">
        <v>220</v>
      </c>
      <c r="B1157">
        <v>2020</v>
      </c>
      <c r="C1157" s="9">
        <v>43813</v>
      </c>
      <c r="D1157" t="s">
        <v>138</v>
      </c>
      <c r="E1157" t="s">
        <v>117</v>
      </c>
      <c r="F1157">
        <v>2</v>
      </c>
      <c r="G1157">
        <v>1</v>
      </c>
      <c r="H1157" t="s">
        <v>104</v>
      </c>
      <c r="I1157" t="s">
        <v>100</v>
      </c>
      <c r="J1157">
        <v>10006894559</v>
      </c>
      <c r="K1157" s="10">
        <f>(C1157-VLOOKUP(H1157,Riders!$A$2:$E$8001,4,FALSE))/365</f>
        <v>27.323287671232876</v>
      </c>
    </row>
    <row r="1158" spans="1:11">
      <c r="A1158" t="s">
        <v>220</v>
      </c>
      <c r="B1158">
        <v>2020</v>
      </c>
      <c r="C1158" s="9">
        <v>43813</v>
      </c>
      <c r="D1158" t="s">
        <v>138</v>
      </c>
      <c r="E1158" t="s">
        <v>117</v>
      </c>
      <c r="F1158">
        <v>2</v>
      </c>
      <c r="G1158">
        <v>2</v>
      </c>
      <c r="H1158" t="s">
        <v>52</v>
      </c>
      <c r="I1158" t="s">
        <v>40</v>
      </c>
      <c r="J1158">
        <v>10004612534</v>
      </c>
      <c r="K1158" s="10">
        <f>(C1158-VLOOKUP(H1158,Riders!$A$2:$E$8001,4,FALSE))/365</f>
        <v>32.550684931506851</v>
      </c>
    </row>
    <row r="1159" spans="1:11">
      <c r="A1159" t="s">
        <v>220</v>
      </c>
      <c r="B1159">
        <v>2020</v>
      </c>
      <c r="C1159" s="9">
        <v>43813</v>
      </c>
      <c r="D1159" t="s">
        <v>138</v>
      </c>
      <c r="E1159" t="s">
        <v>117</v>
      </c>
      <c r="F1159">
        <v>2</v>
      </c>
      <c r="G1159">
        <v>3</v>
      </c>
      <c r="H1159" t="s">
        <v>98</v>
      </c>
      <c r="I1159" t="s">
        <v>42</v>
      </c>
      <c r="J1159">
        <v>10010830840</v>
      </c>
      <c r="K1159" s="10">
        <f>(C1159-VLOOKUP(H1159,Riders!$A$2:$E$8001,4,FALSE))/365</f>
        <v>21.142465753424659</v>
      </c>
    </row>
    <row r="1160" spans="1:11">
      <c r="A1160" t="s">
        <v>220</v>
      </c>
      <c r="B1160">
        <v>2020</v>
      </c>
      <c r="C1160" s="9">
        <v>43813</v>
      </c>
      <c r="D1160" t="s">
        <v>138</v>
      </c>
      <c r="E1160" t="s">
        <v>117</v>
      </c>
      <c r="F1160">
        <v>2</v>
      </c>
      <c r="G1160">
        <v>4</v>
      </c>
      <c r="H1160" t="s">
        <v>181</v>
      </c>
      <c r="I1160" t="s">
        <v>32</v>
      </c>
      <c r="J1160">
        <v>10007212639</v>
      </c>
      <c r="K1160" s="10">
        <f>(C1160-VLOOKUP(H1160,Riders!$A$2:$E$8001,4,FALSE))/365</f>
        <v>28.465753424657535</v>
      </c>
    </row>
    <row r="1161" spans="1:11">
      <c r="A1161" t="s">
        <v>220</v>
      </c>
      <c r="B1161">
        <v>2020</v>
      </c>
      <c r="C1161" s="9">
        <v>43813</v>
      </c>
      <c r="D1161" t="s">
        <v>138</v>
      </c>
      <c r="E1161" t="s">
        <v>117</v>
      </c>
      <c r="F1161">
        <v>2</v>
      </c>
      <c r="G1161">
        <v>5</v>
      </c>
      <c r="H1161" t="s">
        <v>103</v>
      </c>
      <c r="I1161" t="s">
        <v>37</v>
      </c>
      <c r="J1161">
        <v>10052089586</v>
      </c>
      <c r="K1161" s="10">
        <f>(C1161-VLOOKUP(H1161,Riders!$A$2:$E$8001,4,FALSE))/365</f>
        <v>20.953424657534246</v>
      </c>
    </row>
    <row r="1162" spans="1:11">
      <c r="A1162" t="s">
        <v>220</v>
      </c>
      <c r="B1162">
        <v>2020</v>
      </c>
      <c r="C1162" s="9">
        <v>43813</v>
      </c>
      <c r="D1162" t="s">
        <v>138</v>
      </c>
      <c r="E1162" t="s">
        <v>117</v>
      </c>
      <c r="F1162">
        <v>2</v>
      </c>
      <c r="G1162">
        <v>6</v>
      </c>
      <c r="H1162" t="s">
        <v>122</v>
      </c>
      <c r="I1162" t="s">
        <v>33</v>
      </c>
      <c r="J1162">
        <v>10009012391</v>
      </c>
      <c r="K1162" s="10">
        <f>(C1162-VLOOKUP(H1162,Riders!$A$2:$E$8001,4,FALSE))/365</f>
        <v>24.17808219178082</v>
      </c>
    </row>
    <row r="1163" spans="1:11">
      <c r="A1163" t="s">
        <v>220</v>
      </c>
      <c r="B1163">
        <v>2020</v>
      </c>
      <c r="C1163" s="9">
        <v>43813</v>
      </c>
      <c r="D1163" t="s">
        <v>138</v>
      </c>
      <c r="E1163" t="s">
        <v>119</v>
      </c>
      <c r="F1163">
        <v>1</v>
      </c>
      <c r="G1163">
        <v>1</v>
      </c>
      <c r="H1163" t="s">
        <v>98</v>
      </c>
      <c r="I1163" t="s">
        <v>42</v>
      </c>
      <c r="J1163">
        <v>10010830840</v>
      </c>
      <c r="K1163" s="10">
        <f>(C1163-VLOOKUP(H1163,Riders!$A$2:$E$8001,4,FALSE))/365</f>
        <v>21.142465753424659</v>
      </c>
    </row>
    <row r="1164" spans="1:11">
      <c r="A1164" t="s">
        <v>220</v>
      </c>
      <c r="B1164">
        <v>2020</v>
      </c>
      <c r="C1164" s="9">
        <v>43813</v>
      </c>
      <c r="D1164" t="s">
        <v>138</v>
      </c>
      <c r="E1164" t="s">
        <v>119</v>
      </c>
      <c r="F1164">
        <v>1</v>
      </c>
      <c r="G1164">
        <v>2</v>
      </c>
      <c r="H1164" t="s">
        <v>104</v>
      </c>
      <c r="I1164" t="s">
        <v>100</v>
      </c>
      <c r="J1164">
        <v>10006894559</v>
      </c>
      <c r="K1164" s="10">
        <f>(C1164-VLOOKUP(H1164,Riders!$A$2:$E$8001,4,FALSE))/365</f>
        <v>27.323287671232876</v>
      </c>
    </row>
    <row r="1165" spans="1:11">
      <c r="A1165" t="s">
        <v>220</v>
      </c>
      <c r="B1165">
        <v>2020</v>
      </c>
      <c r="C1165" s="9">
        <v>43813</v>
      </c>
      <c r="D1165" t="s">
        <v>138</v>
      </c>
      <c r="E1165" t="s">
        <v>119</v>
      </c>
      <c r="F1165">
        <v>1</v>
      </c>
      <c r="G1165">
        <v>3</v>
      </c>
      <c r="H1165" t="s">
        <v>52</v>
      </c>
      <c r="I1165" t="s">
        <v>40</v>
      </c>
      <c r="J1165">
        <v>10004612534</v>
      </c>
      <c r="K1165" s="10">
        <f>(C1165-VLOOKUP(H1165,Riders!$A$2:$E$8001,4,FALSE))/365</f>
        <v>32.550684931506851</v>
      </c>
    </row>
    <row r="1166" spans="1:11">
      <c r="A1166" t="s">
        <v>220</v>
      </c>
      <c r="B1166">
        <v>2020</v>
      </c>
      <c r="C1166" s="9">
        <v>43813</v>
      </c>
      <c r="D1166" t="s">
        <v>138</v>
      </c>
      <c r="E1166" t="s">
        <v>119</v>
      </c>
      <c r="F1166">
        <v>1</v>
      </c>
      <c r="G1166">
        <v>4</v>
      </c>
      <c r="H1166" t="s">
        <v>110</v>
      </c>
      <c r="I1166" t="s">
        <v>111</v>
      </c>
      <c r="J1166">
        <v>10009967641</v>
      </c>
      <c r="K1166" s="10">
        <f>(C1166-VLOOKUP(H1166,Riders!$A$2:$E$8001,4,FALSE))/365</f>
        <v>22.657534246575342</v>
      </c>
    </row>
    <row r="1167" spans="1:11">
      <c r="A1167" t="s">
        <v>220</v>
      </c>
      <c r="B1167">
        <v>2020</v>
      </c>
      <c r="C1167" s="9">
        <v>43813</v>
      </c>
      <c r="D1167" t="s">
        <v>138</v>
      </c>
      <c r="E1167" t="s">
        <v>119</v>
      </c>
      <c r="F1167">
        <v>1</v>
      </c>
      <c r="G1167">
        <v>5</v>
      </c>
      <c r="H1167" t="s">
        <v>195</v>
      </c>
      <c r="I1167" t="s">
        <v>196</v>
      </c>
      <c r="J1167">
        <v>10003100142</v>
      </c>
      <c r="K1167" s="10">
        <f>(C1167-VLOOKUP(H1167,Riders!$A$2:$E$8001,4,FALSE))/365</f>
        <v>33.750684931506846</v>
      </c>
    </row>
    <row r="1168" spans="1:11">
      <c r="A1168" t="s">
        <v>220</v>
      </c>
      <c r="B1168">
        <v>2020</v>
      </c>
      <c r="C1168" s="9">
        <v>43813</v>
      </c>
      <c r="D1168" t="s">
        <v>138</v>
      </c>
      <c r="E1168" t="s">
        <v>119</v>
      </c>
      <c r="F1168">
        <v>1</v>
      </c>
      <c r="G1168">
        <v>5</v>
      </c>
      <c r="H1168" t="s">
        <v>101</v>
      </c>
      <c r="I1168" t="s">
        <v>102</v>
      </c>
      <c r="J1168">
        <v>10009010876</v>
      </c>
      <c r="K1168" s="10">
        <f>(C1168-VLOOKUP(H1168,Riders!$A$2:$E$8001,4,FALSE))/365</f>
        <v>25.884931506849316</v>
      </c>
    </row>
    <row r="1169" spans="1:11">
      <c r="A1169" t="s">
        <v>220</v>
      </c>
      <c r="B1169">
        <v>2020</v>
      </c>
      <c r="C1169" s="9">
        <v>43813</v>
      </c>
      <c r="D1169" t="s">
        <v>138</v>
      </c>
      <c r="E1169" t="s">
        <v>119</v>
      </c>
      <c r="F1169">
        <v>2</v>
      </c>
      <c r="G1169">
        <v>1</v>
      </c>
      <c r="H1169" t="s">
        <v>193</v>
      </c>
      <c r="I1169" t="s">
        <v>30</v>
      </c>
      <c r="J1169">
        <v>10005964470</v>
      </c>
      <c r="K1169" s="10">
        <f>(C1169-VLOOKUP(H1169,Riders!$A$2:$E$8001,4,FALSE))/365</f>
        <v>30.753424657534246</v>
      </c>
    </row>
    <row r="1170" spans="1:11">
      <c r="A1170" t="s">
        <v>220</v>
      </c>
      <c r="B1170">
        <v>2020</v>
      </c>
      <c r="C1170" s="9">
        <v>43813</v>
      </c>
      <c r="D1170" t="s">
        <v>138</v>
      </c>
      <c r="E1170" t="s">
        <v>119</v>
      </c>
      <c r="F1170">
        <v>2</v>
      </c>
      <c r="G1170">
        <v>2</v>
      </c>
      <c r="H1170" t="s">
        <v>113</v>
      </c>
      <c r="I1170" t="s">
        <v>100</v>
      </c>
      <c r="J1170">
        <v>10009009159</v>
      </c>
      <c r="K1170" s="10">
        <f>(C1170-VLOOKUP(H1170,Riders!$A$2:$E$8001,4,FALSE))/365</f>
        <v>24.841095890410958</v>
      </c>
    </row>
    <row r="1171" spans="1:11">
      <c r="A1171" t="s">
        <v>220</v>
      </c>
      <c r="B1171">
        <v>2020</v>
      </c>
      <c r="C1171" s="9">
        <v>43813</v>
      </c>
      <c r="D1171" t="s">
        <v>138</v>
      </c>
      <c r="E1171" t="s">
        <v>119</v>
      </c>
      <c r="F1171">
        <v>2</v>
      </c>
      <c r="G1171">
        <v>3</v>
      </c>
      <c r="H1171" t="s">
        <v>122</v>
      </c>
      <c r="I1171" t="s">
        <v>33</v>
      </c>
      <c r="J1171">
        <v>10009012391</v>
      </c>
      <c r="K1171" s="10">
        <f>(C1171-VLOOKUP(H1171,Riders!$A$2:$E$8001,4,FALSE))/365</f>
        <v>24.17808219178082</v>
      </c>
    </row>
    <row r="1172" spans="1:11">
      <c r="A1172" t="s">
        <v>220</v>
      </c>
      <c r="B1172">
        <v>2020</v>
      </c>
      <c r="C1172" s="9">
        <v>43813</v>
      </c>
      <c r="D1172" t="s">
        <v>138</v>
      </c>
      <c r="E1172" t="s">
        <v>119</v>
      </c>
      <c r="F1172">
        <v>2</v>
      </c>
      <c r="G1172">
        <v>4</v>
      </c>
      <c r="H1172" t="s">
        <v>181</v>
      </c>
      <c r="I1172" t="s">
        <v>32</v>
      </c>
      <c r="J1172">
        <v>10007212639</v>
      </c>
      <c r="K1172" s="10">
        <f>(C1172-VLOOKUP(H1172,Riders!$A$2:$E$8001,4,FALSE))/365</f>
        <v>28.465753424657535</v>
      </c>
    </row>
    <row r="1173" spans="1:11">
      <c r="A1173" t="s">
        <v>220</v>
      </c>
      <c r="B1173">
        <v>2020</v>
      </c>
      <c r="C1173" s="9">
        <v>43813</v>
      </c>
      <c r="D1173" t="s">
        <v>138</v>
      </c>
      <c r="E1173" t="s">
        <v>119</v>
      </c>
      <c r="F1173">
        <v>2</v>
      </c>
      <c r="G1173">
        <v>5</v>
      </c>
      <c r="H1173" t="s">
        <v>103</v>
      </c>
      <c r="I1173" t="s">
        <v>37</v>
      </c>
      <c r="J1173">
        <v>10052089586</v>
      </c>
      <c r="K1173" s="10">
        <f>(C1173-VLOOKUP(H1173,Riders!$A$2:$E$8001,4,FALSE))/365</f>
        <v>20.953424657534246</v>
      </c>
    </row>
    <row r="1174" spans="1:11">
      <c r="A1174" t="s">
        <v>220</v>
      </c>
      <c r="B1174">
        <v>2020</v>
      </c>
      <c r="C1174" s="9">
        <v>43813</v>
      </c>
      <c r="D1174" t="s">
        <v>138</v>
      </c>
      <c r="E1174" t="s">
        <v>119</v>
      </c>
      <c r="F1174">
        <v>2</v>
      </c>
      <c r="G1174">
        <v>6</v>
      </c>
      <c r="H1174" t="s">
        <v>213</v>
      </c>
      <c r="I1174" t="s">
        <v>32</v>
      </c>
      <c r="J1174">
        <v>10009307435</v>
      </c>
      <c r="K1174" s="10">
        <f>(C1174-VLOOKUP(H1174,Riders!$A$2:$E$8001,4,FALSE))/365</f>
        <v>27.704109589041096</v>
      </c>
    </row>
    <row r="1175" spans="1:11">
      <c r="A1175" t="s">
        <v>223</v>
      </c>
      <c r="B1175">
        <v>2020</v>
      </c>
      <c r="C1175" s="9">
        <v>43806</v>
      </c>
      <c r="D1175" t="s">
        <v>138</v>
      </c>
      <c r="E1175" t="s">
        <v>89</v>
      </c>
      <c r="F1175">
        <v>1</v>
      </c>
      <c r="G1175">
        <v>1</v>
      </c>
      <c r="H1175" t="s">
        <v>181</v>
      </c>
      <c r="I1175" t="s">
        <v>32</v>
      </c>
      <c r="J1175">
        <v>10007212639</v>
      </c>
      <c r="K1175" s="10">
        <f>(C1175-VLOOKUP(H1175,Riders!$A$2:$E$8001,4,FALSE))/365</f>
        <v>28.446575342465753</v>
      </c>
    </row>
    <row r="1176" spans="1:11">
      <c r="A1176" t="s">
        <v>223</v>
      </c>
      <c r="B1176">
        <v>2020</v>
      </c>
      <c r="C1176" s="9">
        <v>43806</v>
      </c>
      <c r="D1176" t="s">
        <v>138</v>
      </c>
      <c r="E1176" t="s">
        <v>89</v>
      </c>
      <c r="F1176">
        <v>1</v>
      </c>
      <c r="G1176">
        <v>2</v>
      </c>
      <c r="H1176" t="s">
        <v>101</v>
      </c>
      <c r="I1176" t="s">
        <v>102</v>
      </c>
      <c r="J1176">
        <v>10009010876</v>
      </c>
      <c r="K1176" s="10">
        <f>(C1176-VLOOKUP(H1176,Riders!$A$2:$E$8001,4,FALSE))/365</f>
        <v>25.865753424657534</v>
      </c>
    </row>
    <row r="1177" spans="1:11">
      <c r="A1177" t="s">
        <v>223</v>
      </c>
      <c r="B1177">
        <v>2020</v>
      </c>
      <c r="C1177" s="9">
        <v>43806</v>
      </c>
      <c r="D1177" t="s">
        <v>138</v>
      </c>
      <c r="E1177" t="s">
        <v>89</v>
      </c>
      <c r="F1177">
        <v>1</v>
      </c>
      <c r="G1177">
        <v>3</v>
      </c>
      <c r="H1177" t="s">
        <v>204</v>
      </c>
      <c r="I1177" t="s">
        <v>205</v>
      </c>
      <c r="J1177">
        <v>10090555241</v>
      </c>
      <c r="K1177" s="10">
        <f>(C1177-VLOOKUP(H1177,Riders!$A$2:$E$8001,4,FALSE))/365</f>
        <v>21.953424657534246</v>
      </c>
    </row>
    <row r="1178" spans="1:11">
      <c r="A1178" t="s">
        <v>223</v>
      </c>
      <c r="B1178">
        <v>2020</v>
      </c>
      <c r="C1178" s="9">
        <v>43806</v>
      </c>
      <c r="D1178" t="s">
        <v>138</v>
      </c>
      <c r="E1178" t="s">
        <v>89</v>
      </c>
      <c r="F1178">
        <v>1</v>
      </c>
      <c r="G1178">
        <v>4</v>
      </c>
      <c r="H1178" t="s">
        <v>216</v>
      </c>
      <c r="I1178" t="s">
        <v>44</v>
      </c>
      <c r="J1178">
        <v>10006902239</v>
      </c>
      <c r="K1178" s="10">
        <f>(C1178-VLOOKUP(H1178,Riders!$A$2:$E$8001,4,FALSE))/365</f>
        <v>28.446575342465753</v>
      </c>
    </row>
    <row r="1179" spans="1:11">
      <c r="A1179" t="s">
        <v>223</v>
      </c>
      <c r="B1179">
        <v>2020</v>
      </c>
      <c r="C1179" s="9">
        <v>43806</v>
      </c>
      <c r="D1179" t="s">
        <v>138</v>
      </c>
      <c r="E1179" t="s">
        <v>89</v>
      </c>
      <c r="F1179">
        <v>1</v>
      </c>
      <c r="G1179">
        <v>5</v>
      </c>
      <c r="H1179" t="s">
        <v>191</v>
      </c>
      <c r="I1179" t="s">
        <v>30</v>
      </c>
      <c r="J1179">
        <v>10005727327</v>
      </c>
      <c r="K1179" s="10">
        <f>(C1179-VLOOKUP(H1179,Riders!$A$2:$E$8001,4,FALSE))/365</f>
        <v>33.887671232876713</v>
      </c>
    </row>
    <row r="1180" spans="1:11">
      <c r="A1180" t="s">
        <v>223</v>
      </c>
      <c r="B1180">
        <v>2020</v>
      </c>
      <c r="C1180" s="9">
        <v>43806</v>
      </c>
      <c r="D1180" t="s">
        <v>138</v>
      </c>
      <c r="E1180" t="s">
        <v>89</v>
      </c>
      <c r="F1180">
        <v>1</v>
      </c>
      <c r="G1180">
        <v>6</v>
      </c>
      <c r="H1180" t="s">
        <v>211</v>
      </c>
      <c r="I1180" t="s">
        <v>40</v>
      </c>
      <c r="J1180">
        <v>10006422895</v>
      </c>
      <c r="K1180" s="10">
        <f>(C1180-VLOOKUP(H1180,Riders!$A$2:$E$8001,4,FALSE))/365</f>
        <v>28.547945205479451</v>
      </c>
    </row>
    <row r="1181" spans="1:11">
      <c r="A1181" t="s">
        <v>223</v>
      </c>
      <c r="B1181">
        <v>2020</v>
      </c>
      <c r="C1181" s="9">
        <v>43806</v>
      </c>
      <c r="D1181" t="s">
        <v>138</v>
      </c>
      <c r="E1181" t="s">
        <v>89</v>
      </c>
      <c r="F1181">
        <v>2</v>
      </c>
      <c r="G1181">
        <v>1</v>
      </c>
      <c r="H1181" t="s">
        <v>104</v>
      </c>
      <c r="I1181" t="s">
        <v>100</v>
      </c>
      <c r="J1181">
        <v>10006894559</v>
      </c>
      <c r="K1181" s="10">
        <f>(C1181-VLOOKUP(H1181,Riders!$A$2:$E$8001,4,FALSE))/365</f>
        <v>27.304109589041097</v>
      </c>
    </row>
    <row r="1182" spans="1:11">
      <c r="A1182" t="s">
        <v>223</v>
      </c>
      <c r="B1182">
        <v>2020</v>
      </c>
      <c r="C1182" s="9">
        <v>43806</v>
      </c>
      <c r="D1182" t="s">
        <v>138</v>
      </c>
      <c r="E1182" t="s">
        <v>89</v>
      </c>
      <c r="F1182">
        <v>2</v>
      </c>
      <c r="G1182">
        <v>2</v>
      </c>
      <c r="H1182" t="s">
        <v>194</v>
      </c>
      <c r="I1182" t="s">
        <v>50</v>
      </c>
      <c r="J1182">
        <v>10004868370</v>
      </c>
      <c r="K1182" s="10">
        <f>(C1182-VLOOKUP(H1182,Riders!$A$2:$E$8001,4,FALSE))/365</f>
        <v>31.942465753424656</v>
      </c>
    </row>
    <row r="1183" spans="1:11">
      <c r="A1183" t="s">
        <v>223</v>
      </c>
      <c r="B1183">
        <v>2020</v>
      </c>
      <c r="C1183" s="9">
        <v>43806</v>
      </c>
      <c r="D1183" t="s">
        <v>138</v>
      </c>
      <c r="E1183" t="s">
        <v>89</v>
      </c>
      <c r="F1183">
        <v>2</v>
      </c>
      <c r="G1183">
        <v>3</v>
      </c>
      <c r="H1183" t="s">
        <v>151</v>
      </c>
      <c r="I1183" t="s">
        <v>152</v>
      </c>
      <c r="J1183">
        <v>10004717719</v>
      </c>
      <c r="K1183" s="10">
        <f>(C1183-VLOOKUP(H1183,Riders!$A$2:$E$8001,4,FALSE))/365</f>
        <v>31.016438356164382</v>
      </c>
    </row>
    <row r="1184" spans="1:11">
      <c r="A1184" t="s">
        <v>223</v>
      </c>
      <c r="B1184">
        <v>2020</v>
      </c>
      <c r="C1184" s="9">
        <v>43806</v>
      </c>
      <c r="D1184" t="s">
        <v>138</v>
      </c>
      <c r="E1184" t="s">
        <v>89</v>
      </c>
      <c r="F1184">
        <v>2</v>
      </c>
      <c r="G1184">
        <v>4</v>
      </c>
      <c r="H1184" t="s">
        <v>108</v>
      </c>
      <c r="I1184" t="s">
        <v>56</v>
      </c>
      <c r="J1184">
        <v>10010797292</v>
      </c>
      <c r="K1184" s="10">
        <f>(C1184-VLOOKUP(H1184,Riders!$A$2:$E$8001,4,FALSE))/365</f>
        <v>21.660273972602738</v>
      </c>
    </row>
    <row r="1185" spans="1:11">
      <c r="A1185" t="s">
        <v>223</v>
      </c>
      <c r="B1185">
        <v>2020</v>
      </c>
      <c r="C1185" s="9">
        <v>43806</v>
      </c>
      <c r="D1185" t="s">
        <v>138</v>
      </c>
      <c r="E1185" t="s">
        <v>89</v>
      </c>
      <c r="F1185">
        <v>2</v>
      </c>
      <c r="G1185">
        <v>5</v>
      </c>
      <c r="H1185" t="s">
        <v>156</v>
      </c>
      <c r="I1185" t="s">
        <v>143</v>
      </c>
      <c r="J1185">
        <v>10010894696</v>
      </c>
      <c r="K1185" s="10">
        <f>(C1185-VLOOKUP(H1185,Riders!$A$2:$E$8001,4,FALSE))/365</f>
        <v>33.646575342465752</v>
      </c>
    </row>
    <row r="1186" spans="1:11">
      <c r="A1186" t="s">
        <v>223</v>
      </c>
      <c r="B1186">
        <v>2020</v>
      </c>
      <c r="C1186" s="9">
        <v>43806</v>
      </c>
      <c r="D1186" t="s">
        <v>138</v>
      </c>
      <c r="E1186" t="s">
        <v>89</v>
      </c>
      <c r="F1186">
        <v>2</v>
      </c>
      <c r="G1186">
        <v>6</v>
      </c>
      <c r="H1186" t="s">
        <v>209</v>
      </c>
      <c r="I1186" t="s">
        <v>210</v>
      </c>
      <c r="J1186">
        <v>10010608447</v>
      </c>
      <c r="K1186" s="10">
        <f>(C1186-VLOOKUP(H1186,Riders!$A$2:$E$8001,4,FALSE))/365</f>
        <v>22.452054794520549</v>
      </c>
    </row>
    <row r="1187" spans="1:11">
      <c r="A1187" t="s">
        <v>223</v>
      </c>
      <c r="B1187">
        <v>2020</v>
      </c>
      <c r="C1187" s="9">
        <v>43806</v>
      </c>
      <c r="D1187" t="s">
        <v>138</v>
      </c>
      <c r="E1187" t="s">
        <v>89</v>
      </c>
      <c r="F1187">
        <v>3</v>
      </c>
      <c r="G1187">
        <v>1</v>
      </c>
      <c r="H1187" t="s">
        <v>193</v>
      </c>
      <c r="I1187" t="s">
        <v>30</v>
      </c>
      <c r="J1187">
        <v>10005964470</v>
      </c>
      <c r="K1187" s="10">
        <f>(C1187-VLOOKUP(H1187,Riders!$A$2:$E$8001,4,FALSE))/365</f>
        <v>30.734246575342464</v>
      </c>
    </row>
    <row r="1188" spans="1:11">
      <c r="A1188" t="s">
        <v>223</v>
      </c>
      <c r="B1188">
        <v>2020</v>
      </c>
      <c r="C1188" s="9">
        <v>43806</v>
      </c>
      <c r="D1188" t="s">
        <v>138</v>
      </c>
      <c r="E1188" t="s">
        <v>89</v>
      </c>
      <c r="F1188">
        <v>3</v>
      </c>
      <c r="G1188">
        <v>2</v>
      </c>
      <c r="H1188" t="s">
        <v>195</v>
      </c>
      <c r="I1188" t="s">
        <v>196</v>
      </c>
      <c r="J1188">
        <v>10003100142</v>
      </c>
      <c r="K1188" s="10">
        <f>(C1188-VLOOKUP(H1188,Riders!$A$2:$E$8001,4,FALSE))/365</f>
        <v>33.731506849315068</v>
      </c>
    </row>
    <row r="1189" spans="1:11">
      <c r="A1189" t="s">
        <v>223</v>
      </c>
      <c r="B1189">
        <v>2020</v>
      </c>
      <c r="C1189" s="9">
        <v>43806</v>
      </c>
      <c r="D1189" t="s">
        <v>138</v>
      </c>
      <c r="E1189" t="s">
        <v>89</v>
      </c>
      <c r="F1189">
        <v>3</v>
      </c>
      <c r="G1189">
        <v>3</v>
      </c>
      <c r="H1189" t="s">
        <v>213</v>
      </c>
      <c r="I1189" t="s">
        <v>32</v>
      </c>
      <c r="J1189">
        <v>10009307435</v>
      </c>
      <c r="K1189" s="10">
        <f>(C1189-VLOOKUP(H1189,Riders!$A$2:$E$8001,4,FALSE))/365</f>
        <v>27.684931506849313</v>
      </c>
    </row>
    <row r="1190" spans="1:11">
      <c r="A1190" t="s">
        <v>223</v>
      </c>
      <c r="B1190">
        <v>2020</v>
      </c>
      <c r="C1190" s="9">
        <v>43806</v>
      </c>
      <c r="D1190" t="s">
        <v>138</v>
      </c>
      <c r="E1190" t="s">
        <v>89</v>
      </c>
      <c r="F1190">
        <v>3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24.046575342465754</v>
      </c>
    </row>
    <row r="1191" spans="1:11">
      <c r="A1191" t="s">
        <v>223</v>
      </c>
      <c r="B1191">
        <v>2020</v>
      </c>
      <c r="C1191" s="9">
        <v>43806</v>
      </c>
      <c r="D1191" t="s">
        <v>138</v>
      </c>
      <c r="E1191" t="s">
        <v>89</v>
      </c>
      <c r="F1191">
        <v>3</v>
      </c>
      <c r="G1191">
        <v>5</v>
      </c>
      <c r="H1191" t="s">
        <v>221</v>
      </c>
      <c r="I1191" t="s">
        <v>222</v>
      </c>
      <c r="J1191">
        <v>10010920665</v>
      </c>
      <c r="K1191" s="10">
        <f>(C1191-VLOOKUP(H1191,Riders!$A$2:$E$8001,4,FALSE))/365</f>
        <v>22.419178082191781</v>
      </c>
    </row>
    <row r="1192" spans="1:11">
      <c r="A1192" t="s">
        <v>223</v>
      </c>
      <c r="B1192">
        <v>2020</v>
      </c>
      <c r="C1192" s="9">
        <v>43806</v>
      </c>
      <c r="D1192" t="s">
        <v>138</v>
      </c>
      <c r="E1192" t="s">
        <v>89</v>
      </c>
      <c r="F1192">
        <v>3</v>
      </c>
      <c r="G1192">
        <v>6</v>
      </c>
      <c r="H1192" t="s">
        <v>218</v>
      </c>
      <c r="I1192" t="s">
        <v>33</v>
      </c>
      <c r="J1192">
        <v>10005782695</v>
      </c>
      <c r="K1192" s="10">
        <f>(C1192-VLOOKUP(H1192,Riders!$A$2:$E$8001,4,FALSE))/365</f>
        <v>30.427397260273974</v>
      </c>
    </row>
    <row r="1193" spans="1:11">
      <c r="A1193" t="s">
        <v>223</v>
      </c>
      <c r="B1193">
        <v>2020</v>
      </c>
      <c r="C1193" s="9">
        <v>43806</v>
      </c>
      <c r="D1193" t="s">
        <v>138</v>
      </c>
      <c r="E1193" t="s">
        <v>89</v>
      </c>
      <c r="F1193">
        <v>3</v>
      </c>
      <c r="G1193">
        <v>7</v>
      </c>
      <c r="H1193" t="s">
        <v>57</v>
      </c>
      <c r="I1193" t="s">
        <v>35</v>
      </c>
      <c r="J1193">
        <v>10007502427</v>
      </c>
      <c r="K1193" s="10">
        <f>(C1193-VLOOKUP(H1193,Riders!$A$2:$E$8001,4,FALSE))/365</f>
        <v>26.068493150684933</v>
      </c>
    </row>
    <row r="1194" spans="1:11">
      <c r="A1194" t="s">
        <v>223</v>
      </c>
      <c r="B1194">
        <v>2020</v>
      </c>
      <c r="C1194" s="9">
        <v>43806</v>
      </c>
      <c r="D1194" t="s">
        <v>138</v>
      </c>
      <c r="E1194" t="s">
        <v>89</v>
      </c>
      <c r="F1194">
        <v>4</v>
      </c>
      <c r="G1194">
        <v>1</v>
      </c>
      <c r="H1194" t="s">
        <v>113</v>
      </c>
      <c r="I1194" t="s">
        <v>100</v>
      </c>
      <c r="J1194">
        <v>10009009159</v>
      </c>
      <c r="K1194" s="10">
        <f>(C1194-VLOOKUP(H1194,Riders!$A$2:$E$8001,4,FALSE))/365</f>
        <v>24.82191780821918</v>
      </c>
    </row>
    <row r="1195" spans="1:11">
      <c r="A1195" t="s">
        <v>223</v>
      </c>
      <c r="B1195">
        <v>2020</v>
      </c>
      <c r="C1195" s="9">
        <v>43806</v>
      </c>
      <c r="D1195" t="s">
        <v>138</v>
      </c>
      <c r="E1195" t="s">
        <v>89</v>
      </c>
      <c r="F1195">
        <v>4</v>
      </c>
      <c r="G1195">
        <v>2</v>
      </c>
      <c r="H1195" t="s">
        <v>201</v>
      </c>
      <c r="I1195" t="s">
        <v>196</v>
      </c>
      <c r="J1195">
        <v>10051694112</v>
      </c>
      <c r="K1195" s="10">
        <f>(C1195-VLOOKUP(H1195,Riders!$A$2:$E$8001,4,FALSE))/365</f>
        <v>32.958904109589042</v>
      </c>
    </row>
    <row r="1196" spans="1:11">
      <c r="A1196" t="s">
        <v>223</v>
      </c>
      <c r="B1196">
        <v>2020</v>
      </c>
      <c r="C1196" s="9">
        <v>43806</v>
      </c>
      <c r="D1196" t="s">
        <v>138</v>
      </c>
      <c r="E1196" t="s">
        <v>89</v>
      </c>
      <c r="F1196">
        <v>4</v>
      </c>
      <c r="G1196">
        <v>3</v>
      </c>
      <c r="H1196" t="s">
        <v>169</v>
      </c>
      <c r="I1196" t="s">
        <v>80</v>
      </c>
      <c r="J1196">
        <v>10007073506</v>
      </c>
      <c r="K1196" s="10">
        <f>(C1196-VLOOKUP(H1196,Riders!$A$2:$E$8001,4,FALSE))/365</f>
        <v>29.449315068493149</v>
      </c>
    </row>
    <row r="1197" spans="1:11">
      <c r="A1197" t="s">
        <v>223</v>
      </c>
      <c r="B1197">
        <v>2020</v>
      </c>
      <c r="C1197" s="9">
        <v>43806</v>
      </c>
      <c r="D1197" t="s">
        <v>138</v>
      </c>
      <c r="E1197" t="s">
        <v>89</v>
      </c>
      <c r="F1197">
        <v>4</v>
      </c>
      <c r="G1197">
        <v>4</v>
      </c>
      <c r="H1197" t="s">
        <v>98</v>
      </c>
      <c r="I1197" t="s">
        <v>42</v>
      </c>
      <c r="J1197">
        <v>10010830840</v>
      </c>
      <c r="K1197" s="10">
        <f>(C1197-VLOOKUP(H1197,Riders!$A$2:$E$8001,4,FALSE))/365</f>
        <v>21.123287671232877</v>
      </c>
    </row>
    <row r="1198" spans="1:11">
      <c r="A1198" t="s">
        <v>223</v>
      </c>
      <c r="B1198">
        <v>2020</v>
      </c>
      <c r="C1198" s="9">
        <v>43806</v>
      </c>
      <c r="D1198" t="s">
        <v>138</v>
      </c>
      <c r="E1198" t="s">
        <v>89</v>
      </c>
      <c r="F1198">
        <v>4</v>
      </c>
      <c r="G1198">
        <v>5</v>
      </c>
      <c r="H1198" t="s">
        <v>103</v>
      </c>
      <c r="I1198" t="s">
        <v>37</v>
      </c>
      <c r="J1198">
        <v>10052089586</v>
      </c>
      <c r="K1198" s="10">
        <f>(C1198-VLOOKUP(H1198,Riders!$A$2:$E$8001,4,FALSE))/365</f>
        <v>20.934246575342467</v>
      </c>
    </row>
    <row r="1199" spans="1:11">
      <c r="A1199" t="s">
        <v>223</v>
      </c>
      <c r="B1199">
        <v>2020</v>
      </c>
      <c r="C1199" s="9">
        <v>43806</v>
      </c>
      <c r="D1199" t="s">
        <v>138</v>
      </c>
      <c r="E1199" t="s">
        <v>89</v>
      </c>
      <c r="F1199">
        <v>4</v>
      </c>
      <c r="G1199">
        <v>6</v>
      </c>
      <c r="H1199" t="s">
        <v>94</v>
      </c>
      <c r="I1199" t="s">
        <v>26</v>
      </c>
      <c r="J1199">
        <v>10015683567</v>
      </c>
      <c r="K1199" s="10">
        <f>(C1199-VLOOKUP(H1199,Riders!$A$2:$E$8001,4,FALSE))/365</f>
        <v>20.890410958904109</v>
      </c>
    </row>
    <row r="1200" spans="1:11">
      <c r="A1200" t="s">
        <v>223</v>
      </c>
      <c r="B1200">
        <v>2020</v>
      </c>
      <c r="C1200" s="9">
        <v>43806</v>
      </c>
      <c r="D1200" t="s">
        <v>138</v>
      </c>
      <c r="E1200" t="s">
        <v>89</v>
      </c>
      <c r="F1200">
        <v>4</v>
      </c>
      <c r="G1200">
        <v>7</v>
      </c>
      <c r="H1200" t="s">
        <v>60</v>
      </c>
      <c r="I1200" t="s">
        <v>61</v>
      </c>
      <c r="J1200">
        <v>10007351671</v>
      </c>
      <c r="K1200" s="10">
        <f>(C1200-VLOOKUP(H1200,Riders!$A$2:$E$8001,4,FALSE))/365</f>
        <v>30.046575342465754</v>
      </c>
    </row>
    <row r="1201" spans="1:11">
      <c r="A1201" t="s">
        <v>223</v>
      </c>
      <c r="B1201">
        <v>2020</v>
      </c>
      <c r="C1201" s="9">
        <v>43806</v>
      </c>
      <c r="D1201" t="s">
        <v>138</v>
      </c>
      <c r="E1201" t="s">
        <v>115</v>
      </c>
      <c r="F1201">
        <v>1</v>
      </c>
      <c r="G1201">
        <v>1</v>
      </c>
      <c r="H1201" t="s">
        <v>98</v>
      </c>
      <c r="I1201" t="s">
        <v>42</v>
      </c>
      <c r="J1201">
        <v>10010830840</v>
      </c>
      <c r="K1201" s="10">
        <f>(C1201-VLOOKUP(H1201,Riders!$A$2:$E$8001,4,FALSE))/365</f>
        <v>21.123287671232877</v>
      </c>
    </row>
    <row r="1202" spans="1:11">
      <c r="A1202" t="s">
        <v>223</v>
      </c>
      <c r="B1202">
        <v>2020</v>
      </c>
      <c r="C1202" s="9">
        <v>43806</v>
      </c>
      <c r="D1202" t="s">
        <v>138</v>
      </c>
      <c r="E1202" t="s">
        <v>115</v>
      </c>
      <c r="F1202">
        <v>1</v>
      </c>
      <c r="G1202">
        <v>2</v>
      </c>
      <c r="H1202" t="s">
        <v>209</v>
      </c>
      <c r="I1202" t="s">
        <v>210</v>
      </c>
      <c r="J1202">
        <v>10010608447</v>
      </c>
      <c r="K1202" s="10">
        <f>(C1202-VLOOKUP(H1202,Riders!$A$2:$E$8001,4,FALSE))/365</f>
        <v>22.452054794520549</v>
      </c>
    </row>
    <row r="1203" spans="1:11">
      <c r="A1203" t="s">
        <v>223</v>
      </c>
      <c r="B1203">
        <v>2020</v>
      </c>
      <c r="C1203" s="9">
        <v>43806</v>
      </c>
      <c r="D1203" t="s">
        <v>138</v>
      </c>
      <c r="E1203" t="s">
        <v>115</v>
      </c>
      <c r="F1203">
        <v>1</v>
      </c>
      <c r="G1203">
        <v>3</v>
      </c>
      <c r="H1203" t="s">
        <v>221</v>
      </c>
      <c r="I1203" t="s">
        <v>222</v>
      </c>
      <c r="J1203">
        <v>10010920665</v>
      </c>
      <c r="K1203" s="10">
        <f>(C1203-VLOOKUP(H1203,Riders!$A$2:$E$8001,4,FALSE))/365</f>
        <v>22.419178082191781</v>
      </c>
    </row>
    <row r="1204" spans="1:11">
      <c r="A1204" t="s">
        <v>223</v>
      </c>
      <c r="B1204">
        <v>2020</v>
      </c>
      <c r="C1204" s="9">
        <v>43806</v>
      </c>
      <c r="D1204" t="s">
        <v>138</v>
      </c>
      <c r="E1204" t="s">
        <v>115</v>
      </c>
      <c r="F1204">
        <v>1</v>
      </c>
      <c r="G1204">
        <v>4</v>
      </c>
      <c r="H1204" t="s">
        <v>204</v>
      </c>
      <c r="I1204" t="s">
        <v>205</v>
      </c>
      <c r="J1204">
        <v>10090555241</v>
      </c>
      <c r="K1204" s="10">
        <f>(C1204-VLOOKUP(H1204,Riders!$A$2:$E$8001,4,FALSE))/365</f>
        <v>21.953424657534246</v>
      </c>
    </row>
    <row r="1205" spans="1:11">
      <c r="A1205" t="s">
        <v>223</v>
      </c>
      <c r="B1205">
        <v>2020</v>
      </c>
      <c r="C1205" s="9">
        <v>43806</v>
      </c>
      <c r="D1205" t="s">
        <v>138</v>
      </c>
      <c r="E1205" t="s">
        <v>115</v>
      </c>
      <c r="F1205">
        <v>2</v>
      </c>
      <c r="G1205">
        <v>1</v>
      </c>
      <c r="H1205" t="s">
        <v>211</v>
      </c>
      <c r="I1205" t="s">
        <v>40</v>
      </c>
      <c r="J1205">
        <v>10006422895</v>
      </c>
      <c r="K1205" s="10">
        <f>(C1205-VLOOKUP(H1205,Riders!$A$2:$E$8001,4,FALSE))/365</f>
        <v>28.547945205479451</v>
      </c>
    </row>
    <row r="1206" spans="1:11">
      <c r="A1206" t="s">
        <v>223</v>
      </c>
      <c r="B1206">
        <v>2020</v>
      </c>
      <c r="C1206" s="9">
        <v>43806</v>
      </c>
      <c r="D1206" t="s">
        <v>138</v>
      </c>
      <c r="E1206" t="s">
        <v>115</v>
      </c>
      <c r="F1206">
        <v>2</v>
      </c>
      <c r="G1206">
        <v>2</v>
      </c>
      <c r="H1206" t="s">
        <v>57</v>
      </c>
      <c r="I1206" t="s">
        <v>35</v>
      </c>
      <c r="J1206">
        <v>10007502427</v>
      </c>
      <c r="K1206" s="10">
        <f>(C1206-VLOOKUP(H1206,Riders!$A$2:$E$8001,4,FALSE))/365</f>
        <v>26.068493150684933</v>
      </c>
    </row>
    <row r="1207" spans="1:11">
      <c r="A1207" t="s">
        <v>223</v>
      </c>
      <c r="B1207">
        <v>2020</v>
      </c>
      <c r="C1207" s="9">
        <v>43806</v>
      </c>
      <c r="D1207" t="s">
        <v>138</v>
      </c>
      <c r="E1207" t="s">
        <v>115</v>
      </c>
      <c r="F1207">
        <v>2</v>
      </c>
      <c r="G1207">
        <v>3</v>
      </c>
      <c r="H1207" t="s">
        <v>151</v>
      </c>
      <c r="I1207" t="s">
        <v>152</v>
      </c>
      <c r="J1207">
        <v>10004717719</v>
      </c>
      <c r="K1207" s="10">
        <f>(C1207-VLOOKUP(H1207,Riders!$A$2:$E$8001,4,FALSE))/365</f>
        <v>31.016438356164382</v>
      </c>
    </row>
    <row r="1208" spans="1:11">
      <c r="A1208" t="s">
        <v>223</v>
      </c>
      <c r="B1208">
        <v>2020</v>
      </c>
      <c r="C1208" s="9">
        <v>43806</v>
      </c>
      <c r="D1208" t="s">
        <v>138</v>
      </c>
      <c r="E1208" t="s">
        <v>115</v>
      </c>
      <c r="F1208">
        <v>2</v>
      </c>
      <c r="G1208">
        <v>4</v>
      </c>
      <c r="H1208" t="s">
        <v>91</v>
      </c>
      <c r="I1208" t="s">
        <v>50</v>
      </c>
      <c r="J1208">
        <v>10009150215</v>
      </c>
      <c r="K1208" s="10">
        <f>(C1208-VLOOKUP(H1208,Riders!$A$2:$E$8001,4,FALSE))/365</f>
        <v>24.046575342465754</v>
      </c>
    </row>
    <row r="1209" spans="1:11">
      <c r="A1209" t="s">
        <v>223</v>
      </c>
      <c r="B1209">
        <v>2020</v>
      </c>
      <c r="C1209" s="9">
        <v>43806</v>
      </c>
      <c r="D1209" t="s">
        <v>138</v>
      </c>
      <c r="E1209" t="s">
        <v>115</v>
      </c>
      <c r="F1209">
        <v>3</v>
      </c>
      <c r="G1209">
        <v>1</v>
      </c>
      <c r="H1209" t="s">
        <v>108</v>
      </c>
      <c r="I1209" t="s">
        <v>56</v>
      </c>
      <c r="J1209">
        <v>10010797292</v>
      </c>
      <c r="K1209" s="10">
        <f>(C1209-VLOOKUP(H1209,Riders!$A$2:$E$8001,4,FALSE))/365</f>
        <v>21.660273972602738</v>
      </c>
    </row>
    <row r="1210" spans="1:11">
      <c r="A1210" t="s">
        <v>223</v>
      </c>
      <c r="B1210">
        <v>2020</v>
      </c>
      <c r="C1210" s="9">
        <v>43806</v>
      </c>
      <c r="D1210" t="s">
        <v>138</v>
      </c>
      <c r="E1210" t="s">
        <v>115</v>
      </c>
      <c r="F1210">
        <v>3</v>
      </c>
      <c r="G1210">
        <v>2</v>
      </c>
      <c r="H1210" t="s">
        <v>213</v>
      </c>
      <c r="I1210" t="s">
        <v>32</v>
      </c>
      <c r="J1210">
        <v>10009307435</v>
      </c>
      <c r="K1210" s="10">
        <f>(C1210-VLOOKUP(H1210,Riders!$A$2:$E$8001,4,FALSE))/365</f>
        <v>27.684931506849313</v>
      </c>
    </row>
    <row r="1211" spans="1:11">
      <c r="A1211" t="s">
        <v>223</v>
      </c>
      <c r="B1211">
        <v>2020</v>
      </c>
      <c r="C1211" s="9">
        <v>43806</v>
      </c>
      <c r="D1211" t="s">
        <v>138</v>
      </c>
      <c r="E1211" t="s">
        <v>115</v>
      </c>
      <c r="F1211">
        <v>3</v>
      </c>
      <c r="G1211">
        <v>3</v>
      </c>
      <c r="H1211" t="s">
        <v>94</v>
      </c>
      <c r="I1211" t="s">
        <v>26</v>
      </c>
      <c r="J1211">
        <v>10015683567</v>
      </c>
      <c r="K1211" s="10">
        <f>(C1211-VLOOKUP(H1211,Riders!$A$2:$E$8001,4,FALSE))/365</f>
        <v>20.890410958904109</v>
      </c>
    </row>
    <row r="1212" spans="1:11">
      <c r="A1212" t="s">
        <v>223</v>
      </c>
      <c r="B1212">
        <v>2020</v>
      </c>
      <c r="C1212" s="9">
        <v>43806</v>
      </c>
      <c r="D1212" t="s">
        <v>138</v>
      </c>
      <c r="E1212" t="s">
        <v>115</v>
      </c>
      <c r="F1212">
        <v>3</v>
      </c>
      <c r="G1212">
        <v>4</v>
      </c>
      <c r="H1212" t="s">
        <v>60</v>
      </c>
      <c r="I1212" t="s">
        <v>61</v>
      </c>
      <c r="J1212">
        <v>10007351671</v>
      </c>
      <c r="K1212" s="10">
        <f>(C1212-VLOOKUP(H1212,Riders!$A$2:$E$8001,4,FALSE))/365</f>
        <v>30.046575342465754</v>
      </c>
    </row>
    <row r="1213" spans="1:11">
      <c r="A1213" t="s">
        <v>223</v>
      </c>
      <c r="B1213">
        <v>2020</v>
      </c>
      <c r="C1213" s="9">
        <v>43806</v>
      </c>
      <c r="D1213" t="s">
        <v>138</v>
      </c>
      <c r="E1213" t="s">
        <v>115</v>
      </c>
      <c r="F1213">
        <v>3</v>
      </c>
      <c r="G1213">
        <v>5</v>
      </c>
      <c r="H1213" t="s">
        <v>191</v>
      </c>
      <c r="I1213" t="s">
        <v>30</v>
      </c>
      <c r="J1213">
        <v>10005727327</v>
      </c>
      <c r="K1213" s="10">
        <f>(C1213-VLOOKUP(H1213,Riders!$A$2:$E$8001,4,FALSE))/365</f>
        <v>33.887671232876713</v>
      </c>
    </row>
    <row r="1214" spans="1:11">
      <c r="A1214" t="s">
        <v>223</v>
      </c>
      <c r="B1214">
        <v>2020</v>
      </c>
      <c r="C1214" s="9">
        <v>43806</v>
      </c>
      <c r="D1214" t="s">
        <v>138</v>
      </c>
      <c r="E1214" t="s">
        <v>115</v>
      </c>
      <c r="F1214">
        <v>4</v>
      </c>
      <c r="G1214">
        <v>1</v>
      </c>
      <c r="H1214" t="s">
        <v>218</v>
      </c>
      <c r="I1214" t="s">
        <v>33</v>
      </c>
      <c r="J1214">
        <v>10005782695</v>
      </c>
      <c r="K1214" s="10">
        <f>(C1214-VLOOKUP(H1214,Riders!$A$2:$E$8001,4,FALSE))/365</f>
        <v>30.427397260273974</v>
      </c>
    </row>
    <row r="1215" spans="1:11">
      <c r="A1215" t="s">
        <v>223</v>
      </c>
      <c r="B1215">
        <v>2020</v>
      </c>
      <c r="C1215" s="9">
        <v>43806</v>
      </c>
      <c r="D1215" t="s">
        <v>138</v>
      </c>
      <c r="E1215" t="s">
        <v>115</v>
      </c>
      <c r="F1215">
        <v>4</v>
      </c>
      <c r="G1215">
        <v>2</v>
      </c>
      <c r="H1215" t="s">
        <v>156</v>
      </c>
      <c r="I1215" t="s">
        <v>143</v>
      </c>
      <c r="J1215">
        <v>10010894696</v>
      </c>
      <c r="K1215" s="10">
        <f>(C1215-VLOOKUP(H1215,Riders!$A$2:$E$8001,4,FALSE))/365</f>
        <v>33.646575342465752</v>
      </c>
    </row>
    <row r="1216" spans="1:11">
      <c r="A1216" t="s">
        <v>223</v>
      </c>
      <c r="B1216">
        <v>2020</v>
      </c>
      <c r="C1216" s="9">
        <v>43806</v>
      </c>
      <c r="D1216" t="s">
        <v>138</v>
      </c>
      <c r="E1216" t="s">
        <v>115</v>
      </c>
      <c r="F1216">
        <v>4</v>
      </c>
      <c r="G1216">
        <v>3</v>
      </c>
      <c r="H1216" t="s">
        <v>216</v>
      </c>
      <c r="I1216" t="s">
        <v>44</v>
      </c>
      <c r="J1216">
        <v>10006902239</v>
      </c>
      <c r="K1216" s="10">
        <f>(C1216-VLOOKUP(H1216,Riders!$A$2:$E$8001,4,FALSE))/365</f>
        <v>28.446575342465753</v>
      </c>
    </row>
    <row r="1217" spans="1:11">
      <c r="A1217" t="s">
        <v>223</v>
      </c>
      <c r="B1217">
        <v>2020</v>
      </c>
      <c r="C1217" s="9">
        <v>43806</v>
      </c>
      <c r="D1217" t="s">
        <v>138</v>
      </c>
      <c r="E1217" t="s">
        <v>115</v>
      </c>
      <c r="F1217">
        <v>4</v>
      </c>
      <c r="G1217">
        <v>4</v>
      </c>
      <c r="H1217" t="s">
        <v>169</v>
      </c>
      <c r="I1217" t="s">
        <v>80</v>
      </c>
      <c r="J1217">
        <v>10007073506</v>
      </c>
      <c r="K1217" s="10">
        <f>(C1217-VLOOKUP(H1217,Riders!$A$2:$E$8001,4,FALSE))/365</f>
        <v>29.449315068493149</v>
      </c>
    </row>
    <row r="1218" spans="1:11">
      <c r="A1218" t="s">
        <v>223</v>
      </c>
      <c r="B1218">
        <v>2020</v>
      </c>
      <c r="C1218" s="9">
        <v>43806</v>
      </c>
      <c r="D1218" t="s">
        <v>138</v>
      </c>
      <c r="E1218" t="s">
        <v>115</v>
      </c>
      <c r="F1218">
        <v>4</v>
      </c>
      <c r="G1218">
        <v>5</v>
      </c>
      <c r="H1218" t="s">
        <v>103</v>
      </c>
      <c r="I1218" t="s">
        <v>37</v>
      </c>
      <c r="J1218">
        <v>10052089586</v>
      </c>
      <c r="K1218" s="10">
        <f>(C1218-VLOOKUP(H1218,Riders!$A$2:$E$8001,4,FALSE))/365</f>
        <v>20.934246575342467</v>
      </c>
    </row>
    <row r="1219" spans="1:11">
      <c r="A1219" t="s">
        <v>223</v>
      </c>
      <c r="B1219">
        <v>2020</v>
      </c>
      <c r="C1219" s="9">
        <v>43806</v>
      </c>
      <c r="D1219" t="s">
        <v>138</v>
      </c>
      <c r="E1219" t="s">
        <v>117</v>
      </c>
      <c r="F1219">
        <v>1</v>
      </c>
      <c r="G1219">
        <v>1</v>
      </c>
      <c r="H1219" t="s">
        <v>194</v>
      </c>
      <c r="I1219" t="s">
        <v>50</v>
      </c>
      <c r="J1219">
        <v>10004868370</v>
      </c>
      <c r="K1219" s="10">
        <f>(C1219-VLOOKUP(H1219,Riders!$A$2:$E$8001,4,FALSE))/365</f>
        <v>31.942465753424656</v>
      </c>
    </row>
    <row r="1220" spans="1:11">
      <c r="A1220" t="s">
        <v>223</v>
      </c>
      <c r="B1220">
        <v>2020</v>
      </c>
      <c r="C1220" s="9">
        <v>43806</v>
      </c>
      <c r="D1220" t="s">
        <v>138</v>
      </c>
      <c r="E1220" t="s">
        <v>117</v>
      </c>
      <c r="F1220">
        <v>1</v>
      </c>
      <c r="G1220">
        <v>2</v>
      </c>
      <c r="H1220" t="s">
        <v>113</v>
      </c>
      <c r="I1220" t="s">
        <v>100</v>
      </c>
      <c r="J1220">
        <v>10009009159</v>
      </c>
      <c r="K1220" s="10">
        <f>(C1220-VLOOKUP(H1220,Riders!$A$2:$E$8001,4,FALSE))/365</f>
        <v>24.82191780821918</v>
      </c>
    </row>
    <row r="1221" spans="1:11">
      <c r="A1221" t="s">
        <v>223</v>
      </c>
      <c r="B1221">
        <v>2020</v>
      </c>
      <c r="C1221" s="9">
        <v>43806</v>
      </c>
      <c r="D1221" t="s">
        <v>138</v>
      </c>
      <c r="E1221" t="s">
        <v>117</v>
      </c>
      <c r="F1221">
        <v>1</v>
      </c>
      <c r="G1221">
        <v>3</v>
      </c>
      <c r="H1221" t="s">
        <v>195</v>
      </c>
      <c r="I1221" t="s">
        <v>196</v>
      </c>
      <c r="J1221">
        <v>10003100142</v>
      </c>
      <c r="K1221" s="10">
        <f>(C1221-VLOOKUP(H1221,Riders!$A$2:$E$8001,4,FALSE))/365</f>
        <v>33.731506849315068</v>
      </c>
    </row>
    <row r="1222" spans="1:11">
      <c r="A1222" t="s">
        <v>223</v>
      </c>
      <c r="B1222">
        <v>2020</v>
      </c>
      <c r="C1222" s="9">
        <v>43806</v>
      </c>
      <c r="D1222" t="s">
        <v>138</v>
      </c>
      <c r="E1222" t="s">
        <v>117</v>
      </c>
      <c r="F1222">
        <v>1</v>
      </c>
      <c r="G1222">
        <v>4</v>
      </c>
      <c r="H1222" t="s">
        <v>181</v>
      </c>
      <c r="I1222" t="s">
        <v>32</v>
      </c>
      <c r="J1222">
        <v>10007212639</v>
      </c>
      <c r="K1222" s="10">
        <f>(C1222-VLOOKUP(H1222,Riders!$A$2:$E$8001,4,FALSE))/365</f>
        <v>28.446575342465753</v>
      </c>
    </row>
    <row r="1223" spans="1:11">
      <c r="A1223" t="s">
        <v>223</v>
      </c>
      <c r="B1223">
        <v>2020</v>
      </c>
      <c r="C1223" s="9">
        <v>43806</v>
      </c>
      <c r="D1223" t="s">
        <v>138</v>
      </c>
      <c r="E1223" t="s">
        <v>117</v>
      </c>
      <c r="F1223">
        <v>1</v>
      </c>
      <c r="G1223">
        <v>5</v>
      </c>
      <c r="H1223" t="s">
        <v>218</v>
      </c>
      <c r="I1223" t="s">
        <v>33</v>
      </c>
      <c r="J1223">
        <v>10005782695</v>
      </c>
      <c r="K1223" s="10">
        <f>(C1223-VLOOKUP(H1223,Riders!$A$2:$E$8001,4,FALSE))/365</f>
        <v>30.427397260273974</v>
      </c>
    </row>
    <row r="1224" spans="1:11">
      <c r="A1224" t="s">
        <v>223</v>
      </c>
      <c r="B1224">
        <v>2020</v>
      </c>
      <c r="C1224" s="9">
        <v>43806</v>
      </c>
      <c r="D1224" t="s">
        <v>138</v>
      </c>
      <c r="E1224" t="s">
        <v>117</v>
      </c>
      <c r="F1224">
        <v>1</v>
      </c>
      <c r="G1224">
        <v>6</v>
      </c>
      <c r="H1224" t="s">
        <v>98</v>
      </c>
      <c r="I1224" t="s">
        <v>42</v>
      </c>
      <c r="J1224">
        <v>10010830840</v>
      </c>
      <c r="K1224" s="10">
        <f>(C1224-VLOOKUP(H1224,Riders!$A$2:$E$8001,4,FALSE))/365</f>
        <v>21.123287671232877</v>
      </c>
    </row>
    <row r="1225" spans="1:11">
      <c r="A1225" t="s">
        <v>223</v>
      </c>
      <c r="B1225">
        <v>2020</v>
      </c>
      <c r="C1225" s="9">
        <v>43806</v>
      </c>
      <c r="D1225" t="s">
        <v>138</v>
      </c>
      <c r="E1225" t="s">
        <v>117</v>
      </c>
      <c r="F1225">
        <v>2</v>
      </c>
      <c r="G1225">
        <v>1</v>
      </c>
      <c r="H1225" t="s">
        <v>104</v>
      </c>
      <c r="I1225" t="s">
        <v>100</v>
      </c>
      <c r="J1225">
        <v>10006894559</v>
      </c>
      <c r="K1225" s="10">
        <f>(C1225-VLOOKUP(H1225,Riders!$A$2:$E$8001,4,FALSE))/365</f>
        <v>27.304109589041097</v>
      </c>
    </row>
    <row r="1226" spans="1:11">
      <c r="A1226" t="s">
        <v>223</v>
      </c>
      <c r="B1226">
        <v>2020</v>
      </c>
      <c r="C1226" s="9">
        <v>43806</v>
      </c>
      <c r="D1226" t="s">
        <v>138</v>
      </c>
      <c r="E1226" t="s">
        <v>117</v>
      </c>
      <c r="F1226">
        <v>2</v>
      </c>
      <c r="G1226">
        <v>2</v>
      </c>
      <c r="H1226" t="s">
        <v>201</v>
      </c>
      <c r="I1226" t="s">
        <v>196</v>
      </c>
      <c r="J1226">
        <v>10051694112</v>
      </c>
      <c r="K1226" s="10">
        <f>(C1226-VLOOKUP(H1226,Riders!$A$2:$E$8001,4,FALSE))/365</f>
        <v>32.958904109589042</v>
      </c>
    </row>
    <row r="1227" spans="1:11">
      <c r="A1227" t="s">
        <v>223</v>
      </c>
      <c r="B1227">
        <v>2020</v>
      </c>
      <c r="C1227" s="9">
        <v>43806</v>
      </c>
      <c r="D1227" t="s">
        <v>138</v>
      </c>
      <c r="E1227" t="s">
        <v>117</v>
      </c>
      <c r="F1227">
        <v>2</v>
      </c>
      <c r="G1227">
        <v>3</v>
      </c>
      <c r="H1227" t="s">
        <v>193</v>
      </c>
      <c r="I1227" t="s">
        <v>30</v>
      </c>
      <c r="J1227">
        <v>10005964470</v>
      </c>
      <c r="K1227" s="10">
        <f>(C1227-VLOOKUP(H1227,Riders!$A$2:$E$8001,4,FALSE))/365</f>
        <v>30.734246575342464</v>
      </c>
    </row>
    <row r="1228" spans="1:11">
      <c r="A1228" t="s">
        <v>223</v>
      </c>
      <c r="B1228">
        <v>2020</v>
      </c>
      <c r="C1228" s="9">
        <v>43806</v>
      </c>
      <c r="D1228" t="s">
        <v>138</v>
      </c>
      <c r="E1228" t="s">
        <v>117</v>
      </c>
      <c r="F1228">
        <v>2</v>
      </c>
      <c r="G1228">
        <v>4</v>
      </c>
      <c r="H1228" t="s">
        <v>108</v>
      </c>
      <c r="I1228" t="s">
        <v>56</v>
      </c>
      <c r="J1228">
        <v>10010797292</v>
      </c>
      <c r="K1228" s="10">
        <f>(C1228-VLOOKUP(H1228,Riders!$A$2:$E$8001,4,FALSE))/365</f>
        <v>21.660273972602738</v>
      </c>
    </row>
    <row r="1229" spans="1:11">
      <c r="A1229" t="s">
        <v>223</v>
      </c>
      <c r="B1229">
        <v>2020</v>
      </c>
      <c r="C1229" s="9">
        <v>43806</v>
      </c>
      <c r="D1229" t="s">
        <v>138</v>
      </c>
      <c r="E1229" t="s">
        <v>117</v>
      </c>
      <c r="F1229">
        <v>2</v>
      </c>
      <c r="G1229">
        <v>5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25.865753424657534</v>
      </c>
    </row>
    <row r="1230" spans="1:11">
      <c r="A1230" t="s">
        <v>223</v>
      </c>
      <c r="B1230">
        <v>2020</v>
      </c>
      <c r="C1230" s="9">
        <v>43806</v>
      </c>
      <c r="D1230" t="s">
        <v>138</v>
      </c>
      <c r="E1230" t="s">
        <v>117</v>
      </c>
      <c r="F1230">
        <v>2</v>
      </c>
      <c r="G1230">
        <v>6</v>
      </c>
      <c r="H1230" t="s">
        <v>211</v>
      </c>
      <c r="I1230" t="s">
        <v>40</v>
      </c>
      <c r="J1230">
        <v>10006422895</v>
      </c>
      <c r="K1230" s="10">
        <f>(C1230-VLOOKUP(H1230,Riders!$A$2:$E$8001,4,FALSE))/365</f>
        <v>28.547945205479451</v>
      </c>
    </row>
    <row r="1231" spans="1:11">
      <c r="A1231" t="s">
        <v>223</v>
      </c>
      <c r="B1231">
        <v>2020</v>
      </c>
      <c r="C1231" s="9">
        <v>43806</v>
      </c>
      <c r="D1231" t="s">
        <v>138</v>
      </c>
      <c r="E1231" t="s">
        <v>119</v>
      </c>
      <c r="F1231">
        <v>1</v>
      </c>
      <c r="G1231">
        <v>1</v>
      </c>
      <c r="H1231" t="s">
        <v>194</v>
      </c>
      <c r="I1231" t="s">
        <v>50</v>
      </c>
      <c r="J1231">
        <v>10004868370</v>
      </c>
      <c r="K1231" s="10">
        <f>(C1231-VLOOKUP(H1231,Riders!$A$2:$E$8001,4,FALSE))/365</f>
        <v>31.942465753424656</v>
      </c>
    </row>
    <row r="1232" spans="1:11">
      <c r="A1232" t="s">
        <v>223</v>
      </c>
      <c r="B1232">
        <v>2020</v>
      </c>
      <c r="C1232" s="9">
        <v>43806</v>
      </c>
      <c r="D1232" t="s">
        <v>138</v>
      </c>
      <c r="E1232" t="s">
        <v>119</v>
      </c>
      <c r="F1232">
        <v>1</v>
      </c>
      <c r="G1232">
        <v>2</v>
      </c>
      <c r="H1232" t="s">
        <v>201</v>
      </c>
      <c r="I1232" t="s">
        <v>196</v>
      </c>
      <c r="J1232">
        <v>10051694112</v>
      </c>
      <c r="K1232" s="10">
        <f>(C1232-VLOOKUP(H1232,Riders!$A$2:$E$8001,4,FALSE))/365</f>
        <v>32.958904109589042</v>
      </c>
    </row>
    <row r="1233" spans="1:11">
      <c r="A1233" t="s">
        <v>223</v>
      </c>
      <c r="B1233">
        <v>2020</v>
      </c>
      <c r="C1233" s="9">
        <v>43806</v>
      </c>
      <c r="D1233" t="s">
        <v>138</v>
      </c>
      <c r="E1233" t="s">
        <v>119</v>
      </c>
      <c r="F1233">
        <v>1</v>
      </c>
      <c r="G1233">
        <v>3</v>
      </c>
      <c r="H1233" t="s">
        <v>104</v>
      </c>
      <c r="I1233" t="s">
        <v>100</v>
      </c>
      <c r="J1233">
        <v>10006894559</v>
      </c>
      <c r="K1233" s="10">
        <f>(C1233-VLOOKUP(H1233,Riders!$A$2:$E$8001,4,FALSE))/365</f>
        <v>27.304109589041097</v>
      </c>
    </row>
    <row r="1234" spans="1:11">
      <c r="A1234" t="s">
        <v>223</v>
      </c>
      <c r="B1234">
        <v>2020</v>
      </c>
      <c r="C1234" s="9">
        <v>43806</v>
      </c>
      <c r="D1234" t="s">
        <v>138</v>
      </c>
      <c r="E1234" t="s">
        <v>119</v>
      </c>
      <c r="F1234">
        <v>1</v>
      </c>
      <c r="G1234">
        <v>4</v>
      </c>
      <c r="H1234" t="s">
        <v>113</v>
      </c>
      <c r="I1234" t="s">
        <v>100</v>
      </c>
      <c r="J1234">
        <v>10009009159</v>
      </c>
      <c r="K1234" s="10">
        <f>(C1234-VLOOKUP(H1234,Riders!$A$2:$E$8001,4,FALSE))/365</f>
        <v>24.82191780821918</v>
      </c>
    </row>
    <row r="1235" spans="1:11">
      <c r="A1235" t="s">
        <v>223</v>
      </c>
      <c r="B1235">
        <v>2020</v>
      </c>
      <c r="C1235" s="9">
        <v>43806</v>
      </c>
      <c r="D1235" t="s">
        <v>138</v>
      </c>
      <c r="E1235" t="s">
        <v>119</v>
      </c>
      <c r="F1235">
        <v>1</v>
      </c>
      <c r="G1235">
        <v>5</v>
      </c>
      <c r="H1235" t="s">
        <v>193</v>
      </c>
      <c r="I1235" t="s">
        <v>30</v>
      </c>
      <c r="J1235">
        <v>10005964470</v>
      </c>
      <c r="K1235" s="10">
        <f>(C1235-VLOOKUP(H1235,Riders!$A$2:$E$8001,4,FALSE))/365</f>
        <v>30.734246575342464</v>
      </c>
    </row>
    <row r="1236" spans="1:11">
      <c r="A1236" t="s">
        <v>223</v>
      </c>
      <c r="B1236">
        <v>2020</v>
      </c>
      <c r="C1236" s="9">
        <v>43806</v>
      </c>
      <c r="D1236" t="s">
        <v>138</v>
      </c>
      <c r="E1236" t="s">
        <v>119</v>
      </c>
      <c r="F1236">
        <v>1</v>
      </c>
      <c r="G1236">
        <v>6</v>
      </c>
      <c r="H1236" t="s">
        <v>195</v>
      </c>
      <c r="I1236" t="s">
        <v>196</v>
      </c>
      <c r="J1236">
        <v>10003100142</v>
      </c>
      <c r="K1236" s="10">
        <f>(C1236-VLOOKUP(H1236,Riders!$A$2:$E$8001,4,FALSE))/365</f>
        <v>33.731506849315068</v>
      </c>
    </row>
    <row r="1237" spans="1:11">
      <c r="A1237" t="s">
        <v>223</v>
      </c>
      <c r="B1237">
        <v>2020</v>
      </c>
      <c r="C1237" s="9">
        <v>43806</v>
      </c>
      <c r="D1237" t="s">
        <v>138</v>
      </c>
      <c r="E1237" t="s">
        <v>119</v>
      </c>
      <c r="F1237">
        <v>2</v>
      </c>
      <c r="G1237">
        <v>1</v>
      </c>
      <c r="H1237" t="s">
        <v>218</v>
      </c>
      <c r="I1237" t="s">
        <v>33</v>
      </c>
      <c r="J1237">
        <v>10005782695</v>
      </c>
      <c r="K1237" s="10">
        <f>(C1237-VLOOKUP(H1237,Riders!$A$2:$E$8001,4,FALSE))/365</f>
        <v>30.427397260273974</v>
      </c>
    </row>
    <row r="1238" spans="1:11">
      <c r="A1238" t="s">
        <v>223</v>
      </c>
      <c r="B1238">
        <v>2020</v>
      </c>
      <c r="C1238" s="9">
        <v>43806</v>
      </c>
      <c r="D1238" t="s">
        <v>138</v>
      </c>
      <c r="E1238" t="s">
        <v>119</v>
      </c>
      <c r="F1238">
        <v>2</v>
      </c>
      <c r="G1238">
        <v>2</v>
      </c>
      <c r="H1238" t="s">
        <v>108</v>
      </c>
      <c r="I1238" t="s">
        <v>56</v>
      </c>
      <c r="J1238">
        <v>10010797292</v>
      </c>
      <c r="K1238" s="10">
        <f>(C1238-VLOOKUP(H1238,Riders!$A$2:$E$8001,4,FALSE))/365</f>
        <v>21.660273972602738</v>
      </c>
    </row>
    <row r="1239" spans="1:11">
      <c r="A1239" t="s">
        <v>223</v>
      </c>
      <c r="B1239">
        <v>2020</v>
      </c>
      <c r="C1239" s="9">
        <v>43806</v>
      </c>
      <c r="D1239" t="s">
        <v>138</v>
      </c>
      <c r="E1239" t="s">
        <v>119</v>
      </c>
      <c r="F1239">
        <v>2</v>
      </c>
      <c r="G1239">
        <v>3</v>
      </c>
      <c r="H1239" t="s">
        <v>101</v>
      </c>
      <c r="I1239" t="s">
        <v>102</v>
      </c>
      <c r="J1239">
        <v>10009010876</v>
      </c>
      <c r="K1239" s="10">
        <f>(C1239-VLOOKUP(H1239,Riders!$A$2:$E$8001,4,FALSE))/365</f>
        <v>25.865753424657534</v>
      </c>
    </row>
    <row r="1240" spans="1:11">
      <c r="A1240" t="s">
        <v>223</v>
      </c>
      <c r="B1240">
        <v>2020</v>
      </c>
      <c r="C1240" s="9">
        <v>43806</v>
      </c>
      <c r="D1240" t="s">
        <v>138</v>
      </c>
      <c r="E1240" t="s">
        <v>119</v>
      </c>
      <c r="F1240">
        <v>2</v>
      </c>
      <c r="G1240">
        <v>4</v>
      </c>
      <c r="H1240" t="s">
        <v>211</v>
      </c>
      <c r="I1240" t="s">
        <v>40</v>
      </c>
      <c r="J1240">
        <v>10006422895</v>
      </c>
      <c r="K1240" s="10">
        <f>(C1240-VLOOKUP(H1240,Riders!$A$2:$E$8001,4,FALSE))/365</f>
        <v>28.547945205479451</v>
      </c>
    </row>
    <row r="1241" spans="1:11">
      <c r="A1241" t="s">
        <v>223</v>
      </c>
      <c r="B1241">
        <v>2020</v>
      </c>
      <c r="C1241" s="9">
        <v>43806</v>
      </c>
      <c r="D1241" t="s">
        <v>138</v>
      </c>
      <c r="E1241" t="s">
        <v>119</v>
      </c>
      <c r="F1241">
        <v>2</v>
      </c>
      <c r="G1241">
        <v>5</v>
      </c>
      <c r="H1241" t="s">
        <v>181</v>
      </c>
      <c r="I1241" t="s">
        <v>32</v>
      </c>
      <c r="J1241">
        <v>10007212639</v>
      </c>
      <c r="K1241" s="10">
        <f>(C1241-VLOOKUP(H1241,Riders!$A$2:$E$8001,4,FALSE))/365</f>
        <v>28.446575342465753</v>
      </c>
    </row>
    <row r="1242" spans="1:11">
      <c r="A1242" t="s">
        <v>223</v>
      </c>
      <c r="B1242">
        <v>2020</v>
      </c>
      <c r="C1242" s="9">
        <v>43806</v>
      </c>
      <c r="D1242" t="s">
        <v>138</v>
      </c>
      <c r="E1242" t="s">
        <v>119</v>
      </c>
      <c r="F1242">
        <v>2</v>
      </c>
      <c r="G1242">
        <v>6</v>
      </c>
      <c r="H1242" t="s">
        <v>98</v>
      </c>
      <c r="I1242" t="s">
        <v>42</v>
      </c>
      <c r="J1242">
        <v>10010830840</v>
      </c>
      <c r="K1242" s="10">
        <f>(C1242-VLOOKUP(H1242,Riders!$A$2:$E$8001,4,FALSE))/365</f>
        <v>21.123287671232877</v>
      </c>
    </row>
    <row r="1243" spans="1:11">
      <c r="A1243" t="s">
        <v>224</v>
      </c>
      <c r="B1243">
        <v>2019</v>
      </c>
      <c r="C1243" s="9">
        <v>43799</v>
      </c>
      <c r="D1243" t="s">
        <v>138</v>
      </c>
      <c r="E1243" t="s">
        <v>89</v>
      </c>
      <c r="F1243">
        <v>1</v>
      </c>
      <c r="G1243">
        <v>1</v>
      </c>
      <c r="H1243" t="s">
        <v>191</v>
      </c>
      <c r="I1243" t="s">
        <v>30</v>
      </c>
      <c r="J1243">
        <v>10005727327</v>
      </c>
      <c r="K1243" s="10">
        <f>(C1243-VLOOKUP(H1243,Riders!$A$2:$E$8001,4,FALSE))/365</f>
        <v>33.868493150684934</v>
      </c>
    </row>
    <row r="1244" spans="1:11">
      <c r="A1244" t="s">
        <v>224</v>
      </c>
      <c r="B1244">
        <v>2019</v>
      </c>
      <c r="C1244" s="9">
        <v>43799</v>
      </c>
      <c r="D1244" t="s">
        <v>138</v>
      </c>
      <c r="E1244" t="s">
        <v>89</v>
      </c>
      <c r="F1244">
        <v>1</v>
      </c>
      <c r="G1244">
        <v>2</v>
      </c>
      <c r="H1244" t="s">
        <v>190</v>
      </c>
      <c r="I1244" t="s">
        <v>111</v>
      </c>
      <c r="J1244">
        <v>10004599194</v>
      </c>
      <c r="K1244" s="10">
        <f>(C1244-VLOOKUP(H1244,Riders!$A$2:$E$8001,4,FALSE))/365</f>
        <v>31.709589041095889</v>
      </c>
    </row>
    <row r="1245" spans="1:11">
      <c r="A1245" t="s">
        <v>224</v>
      </c>
      <c r="B1245">
        <v>2019</v>
      </c>
      <c r="C1245" s="9">
        <v>43799</v>
      </c>
      <c r="D1245" t="s">
        <v>138</v>
      </c>
      <c r="E1245" t="s">
        <v>89</v>
      </c>
      <c r="F1245">
        <v>1</v>
      </c>
      <c r="G1245">
        <v>3</v>
      </c>
      <c r="H1245" t="s">
        <v>156</v>
      </c>
      <c r="I1245" t="s">
        <v>143</v>
      </c>
      <c r="J1245">
        <v>10010894696</v>
      </c>
      <c r="K1245" s="10">
        <f>(C1245-VLOOKUP(H1245,Riders!$A$2:$E$8001,4,FALSE))/365</f>
        <v>33.627397260273973</v>
      </c>
    </row>
    <row r="1246" spans="1:11">
      <c r="A1246" t="s">
        <v>224</v>
      </c>
      <c r="B1246">
        <v>2019</v>
      </c>
      <c r="C1246" s="9">
        <v>43799</v>
      </c>
      <c r="D1246" t="s">
        <v>138</v>
      </c>
      <c r="E1246" t="s">
        <v>89</v>
      </c>
      <c r="F1246">
        <v>1</v>
      </c>
      <c r="G1246">
        <v>4</v>
      </c>
      <c r="H1246" t="s">
        <v>172</v>
      </c>
      <c r="I1246" t="s">
        <v>35</v>
      </c>
      <c r="J1246">
        <v>10006552534</v>
      </c>
      <c r="K1246" s="10">
        <f>(C1246-VLOOKUP(H1246,Riders!$A$2:$E$8001,4,FALSE))/365</f>
        <v>29.55890410958904</v>
      </c>
    </row>
    <row r="1247" spans="1:11">
      <c r="A1247" t="s">
        <v>224</v>
      </c>
      <c r="B1247">
        <v>2019</v>
      </c>
      <c r="C1247" s="9">
        <v>43799</v>
      </c>
      <c r="D1247" t="s">
        <v>138</v>
      </c>
      <c r="E1247" t="s">
        <v>89</v>
      </c>
      <c r="F1247">
        <v>1</v>
      </c>
      <c r="G1247">
        <v>5</v>
      </c>
      <c r="H1247" t="s">
        <v>212</v>
      </c>
      <c r="I1247" t="s">
        <v>162</v>
      </c>
      <c r="J1247">
        <v>10009504667</v>
      </c>
      <c r="K1247" s="10">
        <f>(C1247-VLOOKUP(H1247,Riders!$A$2:$E$8001,4,FALSE))/365</f>
        <v>23.895890410958906</v>
      </c>
    </row>
    <row r="1248" spans="1:11">
      <c r="A1248" t="s">
        <v>224</v>
      </c>
      <c r="B1248">
        <v>2019</v>
      </c>
      <c r="C1248" s="9">
        <v>43799</v>
      </c>
      <c r="D1248" t="s">
        <v>138</v>
      </c>
      <c r="E1248" t="s">
        <v>89</v>
      </c>
      <c r="F1248">
        <v>2</v>
      </c>
      <c r="G1248">
        <v>1</v>
      </c>
      <c r="H1248" t="s">
        <v>194</v>
      </c>
      <c r="I1248" t="s">
        <v>50</v>
      </c>
      <c r="J1248">
        <v>10004868370</v>
      </c>
      <c r="K1248" s="10">
        <f>(C1248-VLOOKUP(H1248,Riders!$A$2:$E$8001,4,FALSE))/365</f>
        <v>31.923287671232877</v>
      </c>
    </row>
    <row r="1249" spans="1:11">
      <c r="A1249" t="s">
        <v>224</v>
      </c>
      <c r="B1249">
        <v>2019</v>
      </c>
      <c r="C1249" s="9">
        <v>43799</v>
      </c>
      <c r="D1249" t="s">
        <v>138</v>
      </c>
      <c r="E1249" t="s">
        <v>89</v>
      </c>
      <c r="F1249">
        <v>2</v>
      </c>
      <c r="G1249">
        <v>2</v>
      </c>
      <c r="H1249" t="s">
        <v>219</v>
      </c>
      <c r="I1249" t="s">
        <v>225</v>
      </c>
      <c r="J1249">
        <v>10008098470</v>
      </c>
      <c r="K1249" s="10">
        <f>(C1249-VLOOKUP(H1249,Riders!$A$2:$E$8001,4,FALSE))/365</f>
        <v>34.832876712328769</v>
      </c>
    </row>
    <row r="1250" spans="1:11">
      <c r="A1250" t="s">
        <v>224</v>
      </c>
      <c r="B1250">
        <v>2019</v>
      </c>
      <c r="C1250" s="9">
        <v>43799</v>
      </c>
      <c r="D1250" t="s">
        <v>138</v>
      </c>
      <c r="E1250" t="s">
        <v>89</v>
      </c>
      <c r="F1250">
        <v>2</v>
      </c>
      <c r="G1250">
        <v>3</v>
      </c>
      <c r="H1250" t="s">
        <v>122</v>
      </c>
      <c r="I1250" t="s">
        <v>33</v>
      </c>
      <c r="J1250">
        <v>10009012391</v>
      </c>
      <c r="K1250" s="10">
        <f>(C1250-VLOOKUP(H1250,Riders!$A$2:$E$8001,4,FALSE))/365</f>
        <v>24.139726027397259</v>
      </c>
    </row>
    <row r="1251" spans="1:11">
      <c r="A1251" t="s">
        <v>224</v>
      </c>
      <c r="B1251">
        <v>2019</v>
      </c>
      <c r="C1251" s="9">
        <v>43799</v>
      </c>
      <c r="D1251" t="s">
        <v>138</v>
      </c>
      <c r="E1251" t="s">
        <v>89</v>
      </c>
      <c r="F1251">
        <v>2</v>
      </c>
      <c r="G1251">
        <v>4</v>
      </c>
      <c r="H1251" t="s">
        <v>52</v>
      </c>
      <c r="I1251" t="s">
        <v>40</v>
      </c>
      <c r="J1251">
        <v>10004612534</v>
      </c>
      <c r="K1251" s="10">
        <f>(C1251-VLOOKUP(H1251,Riders!$A$2:$E$8001,4,FALSE))/365</f>
        <v>32.512328767123286</v>
      </c>
    </row>
    <row r="1252" spans="1:11">
      <c r="A1252" t="s">
        <v>224</v>
      </c>
      <c r="B1252">
        <v>2019</v>
      </c>
      <c r="C1252" s="9">
        <v>43799</v>
      </c>
      <c r="D1252" t="s">
        <v>138</v>
      </c>
      <c r="E1252" t="s">
        <v>89</v>
      </c>
      <c r="F1252">
        <v>2</v>
      </c>
      <c r="G1252">
        <v>5</v>
      </c>
      <c r="H1252" t="s">
        <v>204</v>
      </c>
      <c r="I1252" t="s">
        <v>205</v>
      </c>
      <c r="J1252">
        <v>10090555241</v>
      </c>
      <c r="K1252" s="10">
        <f>(C1252-VLOOKUP(H1252,Riders!$A$2:$E$8001,4,FALSE))/365</f>
        <v>21.934246575342467</v>
      </c>
    </row>
    <row r="1253" spans="1:11">
      <c r="A1253" t="s">
        <v>224</v>
      </c>
      <c r="B1253">
        <v>2019</v>
      </c>
      <c r="C1253" s="9">
        <v>43799</v>
      </c>
      <c r="D1253" t="s">
        <v>138</v>
      </c>
      <c r="E1253" t="s">
        <v>89</v>
      </c>
      <c r="F1253">
        <v>3</v>
      </c>
      <c r="G1253">
        <v>1</v>
      </c>
      <c r="H1253" t="s">
        <v>181</v>
      </c>
      <c r="I1253" t="s">
        <v>32</v>
      </c>
      <c r="J1253">
        <v>10007212639</v>
      </c>
      <c r="K1253" s="10">
        <f>(C1253-VLOOKUP(H1253,Riders!$A$2:$E$8001,4,FALSE))/365</f>
        <v>28.427397260273974</v>
      </c>
    </row>
    <row r="1254" spans="1:11">
      <c r="A1254" t="s">
        <v>224</v>
      </c>
      <c r="B1254">
        <v>2019</v>
      </c>
      <c r="C1254" s="9">
        <v>43799</v>
      </c>
      <c r="D1254" t="s">
        <v>138</v>
      </c>
      <c r="E1254" t="s">
        <v>89</v>
      </c>
      <c r="F1254">
        <v>3</v>
      </c>
      <c r="G1254">
        <v>2</v>
      </c>
      <c r="H1254" t="s">
        <v>198</v>
      </c>
      <c r="I1254" t="s">
        <v>226</v>
      </c>
      <c r="J1254">
        <v>10006900421</v>
      </c>
      <c r="K1254" s="10">
        <f>(C1254-VLOOKUP(H1254,Riders!$A$2:$E$8001,4,FALSE))/365</f>
        <v>26.980821917808218</v>
      </c>
    </row>
    <row r="1255" spans="1:11">
      <c r="A1255" t="s">
        <v>224</v>
      </c>
      <c r="B1255">
        <v>2019</v>
      </c>
      <c r="C1255" s="9">
        <v>43799</v>
      </c>
      <c r="D1255" t="s">
        <v>138</v>
      </c>
      <c r="E1255" t="s">
        <v>89</v>
      </c>
      <c r="F1255">
        <v>3</v>
      </c>
      <c r="G1255">
        <v>3</v>
      </c>
      <c r="H1255" t="s">
        <v>227</v>
      </c>
      <c r="I1255" t="s">
        <v>150</v>
      </c>
      <c r="J1255">
        <v>10011155990</v>
      </c>
      <c r="K1255" s="10">
        <f>(C1255-VLOOKUP(H1255,Riders!$A$2:$E$8001,4,FALSE))/365</f>
        <v>21.767123287671232</v>
      </c>
    </row>
    <row r="1256" spans="1:11">
      <c r="A1256" t="s">
        <v>224</v>
      </c>
      <c r="B1256">
        <v>2019</v>
      </c>
      <c r="C1256" s="9">
        <v>43799</v>
      </c>
      <c r="D1256" t="s">
        <v>138</v>
      </c>
      <c r="E1256" t="s">
        <v>89</v>
      </c>
      <c r="F1256">
        <v>3</v>
      </c>
      <c r="G1256">
        <v>4</v>
      </c>
      <c r="H1256" t="s">
        <v>206</v>
      </c>
      <c r="I1256" t="s">
        <v>56</v>
      </c>
      <c r="J1256">
        <v>10007828183</v>
      </c>
      <c r="K1256" s="10">
        <f>(C1256-VLOOKUP(H1256,Riders!$A$2:$E$8001,4,FALSE))/365</f>
        <v>26.18904109589041</v>
      </c>
    </row>
    <row r="1257" spans="1:11">
      <c r="A1257" t="s">
        <v>224</v>
      </c>
      <c r="B1257">
        <v>2019</v>
      </c>
      <c r="C1257" s="9">
        <v>43799</v>
      </c>
      <c r="D1257" t="s">
        <v>138</v>
      </c>
      <c r="E1257" t="s">
        <v>89</v>
      </c>
      <c r="F1257">
        <v>4</v>
      </c>
      <c r="G1257">
        <v>1</v>
      </c>
      <c r="H1257" t="s">
        <v>90</v>
      </c>
      <c r="I1257" t="s">
        <v>22</v>
      </c>
      <c r="J1257">
        <v>10009535686</v>
      </c>
      <c r="K1257" s="10">
        <f>(C1257-VLOOKUP(H1257,Riders!$A$2:$E$8001,4,FALSE))/365</f>
        <v>22.728767123287671</v>
      </c>
    </row>
    <row r="1258" spans="1:11">
      <c r="A1258" t="s">
        <v>224</v>
      </c>
      <c r="B1258">
        <v>2019</v>
      </c>
      <c r="C1258" s="9">
        <v>43799</v>
      </c>
      <c r="D1258" t="s">
        <v>138</v>
      </c>
      <c r="E1258" t="s">
        <v>89</v>
      </c>
      <c r="F1258">
        <v>4</v>
      </c>
      <c r="G1258">
        <v>2</v>
      </c>
      <c r="H1258" t="s">
        <v>101</v>
      </c>
      <c r="I1258" t="s">
        <v>102</v>
      </c>
      <c r="J1258">
        <v>10009010876</v>
      </c>
      <c r="K1258" s="10">
        <f>(C1258-VLOOKUP(H1258,Riders!$A$2:$E$8001,4,FALSE))/365</f>
        <v>25.846575342465755</v>
      </c>
    </row>
    <row r="1259" spans="1:11">
      <c r="A1259" t="s">
        <v>224</v>
      </c>
      <c r="B1259">
        <v>2019</v>
      </c>
      <c r="C1259" s="9">
        <v>43799</v>
      </c>
      <c r="D1259" t="s">
        <v>138</v>
      </c>
      <c r="E1259" t="s">
        <v>89</v>
      </c>
      <c r="F1259">
        <v>4</v>
      </c>
      <c r="G1259">
        <v>3</v>
      </c>
      <c r="H1259" t="s">
        <v>132</v>
      </c>
      <c r="I1259" t="s">
        <v>214</v>
      </c>
      <c r="J1259">
        <v>10015713273</v>
      </c>
      <c r="K1259" s="10">
        <f>(C1259-VLOOKUP(H1259,Riders!$A$2:$E$8001,4,FALSE))/365</f>
        <v>20.123287671232877</v>
      </c>
    </row>
    <row r="1260" spans="1:11">
      <c r="A1260" t="s">
        <v>224</v>
      </c>
      <c r="B1260">
        <v>2019</v>
      </c>
      <c r="C1260" s="9">
        <v>43799</v>
      </c>
      <c r="D1260" t="s">
        <v>138</v>
      </c>
      <c r="E1260" t="s">
        <v>89</v>
      </c>
      <c r="F1260">
        <v>4</v>
      </c>
      <c r="G1260">
        <v>4</v>
      </c>
      <c r="H1260" t="s">
        <v>151</v>
      </c>
      <c r="I1260" t="s">
        <v>152</v>
      </c>
      <c r="J1260">
        <v>10004717719</v>
      </c>
      <c r="K1260" s="10">
        <f>(C1260-VLOOKUP(H1260,Riders!$A$2:$E$8001,4,FALSE))/365</f>
        <v>30.997260273972604</v>
      </c>
    </row>
    <row r="1261" spans="1:11">
      <c r="A1261" t="s">
        <v>224</v>
      </c>
      <c r="B1261">
        <v>2019</v>
      </c>
      <c r="C1261" s="9">
        <v>43799</v>
      </c>
      <c r="D1261" t="s">
        <v>138</v>
      </c>
      <c r="E1261" t="s">
        <v>89</v>
      </c>
      <c r="F1261">
        <v>4</v>
      </c>
      <c r="G1261">
        <v>5</v>
      </c>
      <c r="H1261" t="s">
        <v>169</v>
      </c>
      <c r="I1261" t="s">
        <v>80</v>
      </c>
      <c r="J1261">
        <v>10007073506</v>
      </c>
      <c r="K1261" s="10">
        <f>(C1261-VLOOKUP(H1261,Riders!$A$2:$E$8001,4,FALSE))/365</f>
        <v>29.43013698630137</v>
      </c>
    </row>
    <row r="1262" spans="1:11">
      <c r="A1262" t="s">
        <v>224</v>
      </c>
      <c r="B1262">
        <v>2019</v>
      </c>
      <c r="C1262" s="9">
        <v>43799</v>
      </c>
      <c r="D1262" t="s">
        <v>138</v>
      </c>
      <c r="E1262" t="s">
        <v>89</v>
      </c>
      <c r="F1262">
        <v>5</v>
      </c>
      <c r="G1262">
        <v>1</v>
      </c>
      <c r="H1262" t="s">
        <v>192</v>
      </c>
      <c r="I1262" t="s">
        <v>228</v>
      </c>
      <c r="J1262">
        <v>10004601723</v>
      </c>
      <c r="K1262" s="10">
        <f>(C1262-VLOOKUP(H1262,Riders!$A$2:$E$8001,4,FALSE))/365</f>
        <v>32.452054794520549</v>
      </c>
    </row>
    <row r="1263" spans="1:11">
      <c r="A1263" t="s">
        <v>224</v>
      </c>
      <c r="B1263">
        <v>2019</v>
      </c>
      <c r="C1263" s="9">
        <v>43799</v>
      </c>
      <c r="D1263" t="s">
        <v>138</v>
      </c>
      <c r="E1263" t="s">
        <v>89</v>
      </c>
      <c r="F1263">
        <v>5</v>
      </c>
      <c r="G1263">
        <v>2</v>
      </c>
      <c r="H1263" t="s">
        <v>103</v>
      </c>
      <c r="I1263" t="s">
        <v>37</v>
      </c>
      <c r="J1263">
        <v>10052089586</v>
      </c>
      <c r="K1263" s="10">
        <f>(C1263-VLOOKUP(H1263,Riders!$A$2:$E$8001,4,FALSE))/365</f>
        <v>20.915068493150685</v>
      </c>
    </row>
    <row r="1264" spans="1:11">
      <c r="A1264" t="s">
        <v>224</v>
      </c>
      <c r="B1264">
        <v>2019</v>
      </c>
      <c r="C1264" s="9">
        <v>43799</v>
      </c>
      <c r="D1264" t="s">
        <v>138</v>
      </c>
      <c r="E1264" t="s">
        <v>89</v>
      </c>
      <c r="F1264">
        <v>5</v>
      </c>
      <c r="G1264">
        <v>3</v>
      </c>
      <c r="H1264" t="s">
        <v>43</v>
      </c>
      <c r="I1264" t="s">
        <v>44</v>
      </c>
      <c r="J1264">
        <v>10009176281</v>
      </c>
      <c r="K1264" s="10">
        <f>(C1264-VLOOKUP(H1264,Riders!$A$2:$E$8001,4,FALSE))/365</f>
        <v>23.786301369863015</v>
      </c>
    </row>
    <row r="1265" spans="1:11">
      <c r="A1265" t="s">
        <v>224</v>
      </c>
      <c r="B1265">
        <v>2019</v>
      </c>
      <c r="C1265" s="9">
        <v>43799</v>
      </c>
      <c r="D1265" t="s">
        <v>138</v>
      </c>
      <c r="E1265" t="s">
        <v>89</v>
      </c>
      <c r="F1265">
        <v>5</v>
      </c>
      <c r="G1265">
        <v>4</v>
      </c>
      <c r="H1265" t="s">
        <v>209</v>
      </c>
      <c r="I1265" t="s">
        <v>210</v>
      </c>
      <c r="J1265">
        <v>10010608447</v>
      </c>
      <c r="K1265" s="10">
        <f>(C1265-VLOOKUP(H1265,Riders!$A$2:$E$8001,4,FALSE))/365</f>
        <v>22.432876712328767</v>
      </c>
    </row>
    <row r="1266" spans="1:11">
      <c r="A1266" t="s">
        <v>224</v>
      </c>
      <c r="B1266">
        <v>2019</v>
      </c>
      <c r="C1266" s="9">
        <v>43799</v>
      </c>
      <c r="D1266" t="s">
        <v>138</v>
      </c>
      <c r="E1266" t="s">
        <v>89</v>
      </c>
      <c r="F1266">
        <v>5</v>
      </c>
      <c r="G1266">
        <v>5</v>
      </c>
      <c r="H1266" t="s">
        <v>60</v>
      </c>
      <c r="I1266" t="s">
        <v>61</v>
      </c>
      <c r="J1266">
        <v>10007351671</v>
      </c>
      <c r="K1266" s="10">
        <f>(C1266-VLOOKUP(H1266,Riders!$A$2:$E$8001,4,FALSE))/365</f>
        <v>30.027397260273972</v>
      </c>
    </row>
    <row r="1267" spans="1:11">
      <c r="A1267" t="s">
        <v>224</v>
      </c>
      <c r="B1267">
        <v>2019</v>
      </c>
      <c r="C1267" s="9">
        <v>43799</v>
      </c>
      <c r="D1267" t="s">
        <v>138</v>
      </c>
      <c r="E1267" t="s">
        <v>89</v>
      </c>
      <c r="F1267">
        <v>6</v>
      </c>
      <c r="G1267">
        <v>1</v>
      </c>
      <c r="H1267" t="s">
        <v>113</v>
      </c>
      <c r="I1267" t="s">
        <v>114</v>
      </c>
      <c r="J1267">
        <v>10009009159</v>
      </c>
      <c r="K1267" s="10">
        <f>(C1267-VLOOKUP(H1267,Riders!$A$2:$E$8001,4,FALSE))/365</f>
        <v>24.802739726027397</v>
      </c>
    </row>
    <row r="1268" spans="1:11">
      <c r="A1268" t="s">
        <v>224</v>
      </c>
      <c r="B1268">
        <v>2019</v>
      </c>
      <c r="C1268" s="9">
        <v>43799</v>
      </c>
      <c r="D1268" t="s">
        <v>138</v>
      </c>
      <c r="E1268" t="s">
        <v>89</v>
      </c>
      <c r="F1268">
        <v>6</v>
      </c>
      <c r="G1268">
        <v>2</v>
      </c>
      <c r="H1268" t="s">
        <v>95</v>
      </c>
      <c r="I1268" t="s">
        <v>28</v>
      </c>
      <c r="J1268">
        <v>10048325582</v>
      </c>
      <c r="K1268" s="10">
        <f>(C1268-VLOOKUP(H1268,Riders!$A$2:$E$8001,4,FALSE))/365</f>
        <v>27.846575342465755</v>
      </c>
    </row>
    <row r="1269" spans="1:11">
      <c r="A1269" t="s">
        <v>224</v>
      </c>
      <c r="B1269">
        <v>2019</v>
      </c>
      <c r="C1269" s="9">
        <v>43799</v>
      </c>
      <c r="D1269" t="s">
        <v>138</v>
      </c>
      <c r="E1269" t="s">
        <v>89</v>
      </c>
      <c r="F1269">
        <v>6</v>
      </c>
      <c r="G1269">
        <v>3</v>
      </c>
      <c r="H1269" t="s">
        <v>141</v>
      </c>
      <c r="I1269" t="s">
        <v>93</v>
      </c>
      <c r="J1269">
        <v>10009181234</v>
      </c>
      <c r="K1269" s="10">
        <f>(C1269-VLOOKUP(H1269,Riders!$A$2:$E$8001,4,FALSE))/365</f>
        <v>24.660273972602738</v>
      </c>
    </row>
    <row r="1270" spans="1:11">
      <c r="A1270" t="s">
        <v>224</v>
      </c>
      <c r="B1270">
        <v>2019</v>
      </c>
      <c r="C1270" s="9">
        <v>43799</v>
      </c>
      <c r="D1270" t="s">
        <v>138</v>
      </c>
      <c r="E1270" t="s">
        <v>89</v>
      </c>
      <c r="F1270">
        <v>6</v>
      </c>
      <c r="G1270">
        <v>4</v>
      </c>
      <c r="H1270" t="s">
        <v>221</v>
      </c>
      <c r="I1270" t="s">
        <v>222</v>
      </c>
      <c r="J1270">
        <v>10010920665</v>
      </c>
      <c r="K1270" s="10">
        <f>(C1270-VLOOKUP(H1270,Riders!$A$2:$E$8001,4,FALSE))/365</f>
        <v>22.4</v>
      </c>
    </row>
    <row r="1271" spans="1:11">
      <c r="A1271" t="s">
        <v>224</v>
      </c>
      <c r="B1271">
        <v>2019</v>
      </c>
      <c r="C1271" s="9">
        <v>43799</v>
      </c>
      <c r="D1271" t="s">
        <v>138</v>
      </c>
      <c r="E1271" t="s">
        <v>89</v>
      </c>
      <c r="F1271">
        <v>6</v>
      </c>
      <c r="G1271">
        <v>5</v>
      </c>
      <c r="H1271" t="s">
        <v>207</v>
      </c>
      <c r="I1271" t="s">
        <v>196</v>
      </c>
      <c r="J1271">
        <v>10007772108</v>
      </c>
      <c r="K1271" s="10">
        <f>(C1271-VLOOKUP(H1271,Riders!$A$2:$E$8001,4,FALSE))/365</f>
        <v>24.794520547945204</v>
      </c>
    </row>
    <row r="1272" spans="1:11">
      <c r="A1272" t="s">
        <v>224</v>
      </c>
      <c r="B1272">
        <v>2019</v>
      </c>
      <c r="C1272" s="9">
        <v>43799</v>
      </c>
      <c r="D1272" t="s">
        <v>138</v>
      </c>
      <c r="E1272" t="s">
        <v>89</v>
      </c>
      <c r="F1272">
        <v>6</v>
      </c>
      <c r="G1272">
        <v>6</v>
      </c>
      <c r="H1272" t="s">
        <v>23</v>
      </c>
      <c r="I1272" t="s">
        <v>24</v>
      </c>
      <c r="J1272">
        <v>10028995102</v>
      </c>
      <c r="K1272" s="10">
        <f>(C1272-VLOOKUP(H1272,Riders!$A$2:$E$8001,4,FALSE))/365</f>
        <v>18.12054794520548</v>
      </c>
    </row>
    <row r="1273" spans="1:11">
      <c r="A1273" t="s">
        <v>224</v>
      </c>
      <c r="B1273">
        <v>2019</v>
      </c>
      <c r="C1273" s="9">
        <v>43799</v>
      </c>
      <c r="D1273" t="s">
        <v>138</v>
      </c>
      <c r="E1273" t="s">
        <v>115</v>
      </c>
      <c r="F1273">
        <v>1</v>
      </c>
      <c r="G1273">
        <v>1</v>
      </c>
      <c r="H1273" t="s">
        <v>190</v>
      </c>
      <c r="I1273" t="s">
        <v>111</v>
      </c>
      <c r="J1273">
        <v>10004599194</v>
      </c>
      <c r="K1273" s="10">
        <f>(C1273-VLOOKUP(H1273,Riders!$A$2:$E$8001,4,FALSE))/365</f>
        <v>31.709589041095889</v>
      </c>
    </row>
    <row r="1274" spans="1:11">
      <c r="A1274" t="s">
        <v>224</v>
      </c>
      <c r="B1274">
        <v>2019</v>
      </c>
      <c r="C1274" s="9">
        <v>43799</v>
      </c>
      <c r="D1274" t="s">
        <v>138</v>
      </c>
      <c r="E1274" t="s">
        <v>115</v>
      </c>
      <c r="F1274">
        <v>1</v>
      </c>
      <c r="G1274">
        <v>2</v>
      </c>
      <c r="H1274" t="s">
        <v>209</v>
      </c>
      <c r="I1274" t="s">
        <v>210</v>
      </c>
      <c r="J1274">
        <v>10010608447</v>
      </c>
      <c r="K1274" s="10">
        <f>(C1274-VLOOKUP(H1274,Riders!$A$2:$E$8001,4,FALSE))/365</f>
        <v>22.432876712328767</v>
      </c>
    </row>
    <row r="1275" spans="1:11">
      <c r="A1275" t="s">
        <v>224</v>
      </c>
      <c r="B1275">
        <v>2019</v>
      </c>
      <c r="C1275" s="9">
        <v>43799</v>
      </c>
      <c r="D1275" t="s">
        <v>138</v>
      </c>
      <c r="E1275" t="s">
        <v>115</v>
      </c>
      <c r="F1275">
        <v>1</v>
      </c>
      <c r="G1275">
        <v>3</v>
      </c>
      <c r="H1275" t="s">
        <v>169</v>
      </c>
      <c r="I1275" t="s">
        <v>80</v>
      </c>
      <c r="J1275">
        <v>10007073506</v>
      </c>
      <c r="K1275" s="10">
        <f>(C1275-VLOOKUP(H1275,Riders!$A$2:$E$8001,4,FALSE))/365</f>
        <v>29.43013698630137</v>
      </c>
    </row>
    <row r="1276" spans="1:11">
      <c r="A1276" t="s">
        <v>224</v>
      </c>
      <c r="B1276">
        <v>2019</v>
      </c>
      <c r="C1276" s="9">
        <v>43799</v>
      </c>
      <c r="D1276" t="s">
        <v>138</v>
      </c>
      <c r="E1276" t="s">
        <v>115</v>
      </c>
      <c r="F1276">
        <v>1</v>
      </c>
      <c r="G1276">
        <v>4</v>
      </c>
      <c r="H1276" t="s">
        <v>141</v>
      </c>
      <c r="I1276" t="s">
        <v>93</v>
      </c>
      <c r="J1276">
        <v>10009181234</v>
      </c>
      <c r="K1276" s="10">
        <f>(C1276-VLOOKUP(H1276,Riders!$A$2:$E$8001,4,FALSE))/365</f>
        <v>24.660273972602738</v>
      </c>
    </row>
    <row r="1277" spans="1:11">
      <c r="A1277" t="s">
        <v>224</v>
      </c>
      <c r="B1277">
        <v>2019</v>
      </c>
      <c r="C1277" s="9">
        <v>43799</v>
      </c>
      <c r="D1277" t="s">
        <v>138</v>
      </c>
      <c r="E1277" t="s">
        <v>115</v>
      </c>
      <c r="F1277">
        <v>2</v>
      </c>
      <c r="G1277">
        <v>1</v>
      </c>
      <c r="H1277" t="s">
        <v>219</v>
      </c>
      <c r="I1277" t="s">
        <v>225</v>
      </c>
      <c r="J1277">
        <v>10008098470</v>
      </c>
      <c r="K1277" s="10">
        <f>(C1277-VLOOKUP(H1277,Riders!$A$2:$E$8001,4,FALSE))/365</f>
        <v>34.832876712328769</v>
      </c>
    </row>
    <row r="1278" spans="1:11">
      <c r="A1278" t="s">
        <v>224</v>
      </c>
      <c r="B1278">
        <v>2019</v>
      </c>
      <c r="C1278" s="9">
        <v>43799</v>
      </c>
      <c r="D1278" t="s">
        <v>138</v>
      </c>
      <c r="E1278" t="s">
        <v>115</v>
      </c>
      <c r="F1278">
        <v>2</v>
      </c>
      <c r="G1278">
        <v>2</v>
      </c>
      <c r="H1278" t="s">
        <v>151</v>
      </c>
      <c r="I1278" t="s">
        <v>152</v>
      </c>
      <c r="J1278">
        <v>10004717719</v>
      </c>
      <c r="K1278" s="10">
        <f>(C1278-VLOOKUP(H1278,Riders!$A$2:$E$8001,4,FALSE))/365</f>
        <v>30.997260273972604</v>
      </c>
    </row>
    <row r="1279" spans="1:11">
      <c r="A1279" t="s">
        <v>224</v>
      </c>
      <c r="B1279">
        <v>2019</v>
      </c>
      <c r="C1279" s="9">
        <v>43799</v>
      </c>
      <c r="D1279" t="s">
        <v>138</v>
      </c>
      <c r="E1279" t="s">
        <v>115</v>
      </c>
      <c r="F1279">
        <v>2</v>
      </c>
      <c r="G1279">
        <v>3</v>
      </c>
      <c r="H1279" t="s">
        <v>43</v>
      </c>
      <c r="I1279" t="s">
        <v>44</v>
      </c>
      <c r="J1279">
        <v>10009176281</v>
      </c>
      <c r="K1279" s="10">
        <f>(C1279-VLOOKUP(H1279,Riders!$A$2:$E$8001,4,FALSE))/365</f>
        <v>23.786301369863015</v>
      </c>
    </row>
    <row r="1280" spans="1:11">
      <c r="A1280" t="s">
        <v>224</v>
      </c>
      <c r="B1280">
        <v>2019</v>
      </c>
      <c r="C1280" s="9">
        <v>43799</v>
      </c>
      <c r="D1280" t="s">
        <v>138</v>
      </c>
      <c r="E1280" t="s">
        <v>115</v>
      </c>
      <c r="F1280">
        <v>2</v>
      </c>
      <c r="G1280">
        <v>4</v>
      </c>
      <c r="H1280" t="s">
        <v>23</v>
      </c>
      <c r="I1280" t="s">
        <v>24</v>
      </c>
      <c r="J1280">
        <v>10028995102</v>
      </c>
      <c r="K1280" s="10">
        <f>(C1280-VLOOKUP(H1280,Riders!$A$2:$E$8001,4,FALSE))/365</f>
        <v>18.12054794520548</v>
      </c>
    </row>
    <row r="1281" spans="1:11">
      <c r="A1281" t="s">
        <v>224</v>
      </c>
      <c r="B1281">
        <v>2019</v>
      </c>
      <c r="C1281" s="9">
        <v>43799</v>
      </c>
      <c r="D1281" t="s">
        <v>138</v>
      </c>
      <c r="E1281" t="s">
        <v>115</v>
      </c>
      <c r="F1281">
        <v>3</v>
      </c>
      <c r="G1281">
        <v>1</v>
      </c>
      <c r="H1281" t="s">
        <v>198</v>
      </c>
      <c r="I1281" t="s">
        <v>226</v>
      </c>
      <c r="J1281">
        <v>10006900421</v>
      </c>
      <c r="K1281" s="10">
        <f>(C1281-VLOOKUP(H1281,Riders!$A$2:$E$8001,4,FALSE))/365</f>
        <v>26.980821917808218</v>
      </c>
    </row>
    <row r="1282" spans="1:11">
      <c r="A1282" t="s">
        <v>224</v>
      </c>
      <c r="B1282">
        <v>2019</v>
      </c>
      <c r="C1282" s="9">
        <v>43799</v>
      </c>
      <c r="D1282" t="s">
        <v>138</v>
      </c>
      <c r="E1282" t="s">
        <v>115</v>
      </c>
      <c r="F1282">
        <v>3</v>
      </c>
      <c r="G1282">
        <v>2</v>
      </c>
      <c r="H1282" t="s">
        <v>132</v>
      </c>
      <c r="I1282" t="s">
        <v>214</v>
      </c>
      <c r="J1282">
        <v>10015713273</v>
      </c>
      <c r="K1282" s="10">
        <f>(C1282-VLOOKUP(H1282,Riders!$A$2:$E$8001,4,FALSE))/365</f>
        <v>20.123287671232877</v>
      </c>
    </row>
    <row r="1283" spans="1:11">
      <c r="A1283" t="s">
        <v>224</v>
      </c>
      <c r="B1283">
        <v>2019</v>
      </c>
      <c r="C1283" s="9">
        <v>43799</v>
      </c>
      <c r="D1283" t="s">
        <v>138</v>
      </c>
      <c r="E1283" t="s">
        <v>115</v>
      </c>
      <c r="F1283">
        <v>3</v>
      </c>
      <c r="G1283">
        <v>3</v>
      </c>
      <c r="H1283" t="s">
        <v>204</v>
      </c>
      <c r="I1283" t="s">
        <v>205</v>
      </c>
      <c r="J1283">
        <v>10090555241</v>
      </c>
      <c r="K1283" s="10">
        <f>(C1283-VLOOKUP(H1283,Riders!$A$2:$E$8001,4,FALSE))/365</f>
        <v>21.934246575342467</v>
      </c>
    </row>
    <row r="1284" spans="1:11">
      <c r="A1284" t="s">
        <v>224</v>
      </c>
      <c r="B1284">
        <v>2019</v>
      </c>
      <c r="C1284" s="9">
        <v>43799</v>
      </c>
      <c r="D1284" t="s">
        <v>138</v>
      </c>
      <c r="E1284" t="s">
        <v>115</v>
      </c>
      <c r="F1284">
        <v>3</v>
      </c>
      <c r="G1284">
        <v>4</v>
      </c>
      <c r="H1284" t="s">
        <v>206</v>
      </c>
      <c r="I1284" t="s">
        <v>56</v>
      </c>
      <c r="J1284">
        <v>10007828183</v>
      </c>
      <c r="K1284" s="10">
        <f>(C1284-VLOOKUP(H1284,Riders!$A$2:$E$8001,4,FALSE))/365</f>
        <v>26.18904109589041</v>
      </c>
    </row>
    <row r="1285" spans="1:11">
      <c r="A1285" t="s">
        <v>224</v>
      </c>
      <c r="B1285">
        <v>2019</v>
      </c>
      <c r="C1285" s="9">
        <v>43799</v>
      </c>
      <c r="D1285" t="s">
        <v>138</v>
      </c>
      <c r="E1285" t="s">
        <v>115</v>
      </c>
      <c r="F1285">
        <v>4</v>
      </c>
      <c r="G1285">
        <v>1</v>
      </c>
      <c r="H1285" t="s">
        <v>52</v>
      </c>
      <c r="I1285" t="s">
        <v>40</v>
      </c>
      <c r="J1285">
        <v>10004612534</v>
      </c>
      <c r="K1285" s="10">
        <f>(C1285-VLOOKUP(H1285,Riders!$A$2:$E$8001,4,FALSE))/365</f>
        <v>32.512328767123286</v>
      </c>
    </row>
    <row r="1286" spans="1:11">
      <c r="A1286" t="s">
        <v>224</v>
      </c>
      <c r="B1286">
        <v>2019</v>
      </c>
      <c r="C1286" s="9">
        <v>43799</v>
      </c>
      <c r="D1286" t="s">
        <v>138</v>
      </c>
      <c r="E1286" t="s">
        <v>115</v>
      </c>
      <c r="F1286">
        <v>4</v>
      </c>
      <c r="G1286">
        <v>2</v>
      </c>
      <c r="H1286" t="s">
        <v>101</v>
      </c>
      <c r="I1286" t="s">
        <v>102</v>
      </c>
      <c r="J1286">
        <v>10009010876</v>
      </c>
      <c r="K1286" s="10">
        <f>(C1286-VLOOKUP(H1286,Riders!$A$2:$E$8001,4,FALSE))/365</f>
        <v>25.846575342465755</v>
      </c>
    </row>
    <row r="1287" spans="1:11">
      <c r="A1287" t="s">
        <v>224</v>
      </c>
      <c r="B1287">
        <v>2019</v>
      </c>
      <c r="C1287" s="9">
        <v>43799</v>
      </c>
      <c r="D1287" t="s">
        <v>138</v>
      </c>
      <c r="E1287" t="s">
        <v>115</v>
      </c>
      <c r="F1287">
        <v>4</v>
      </c>
      <c r="G1287">
        <v>3</v>
      </c>
      <c r="H1287" t="s">
        <v>227</v>
      </c>
      <c r="I1287" t="s">
        <v>150</v>
      </c>
      <c r="J1287">
        <v>10011155990</v>
      </c>
      <c r="K1287" s="10">
        <f>(C1287-VLOOKUP(H1287,Riders!$A$2:$E$8001,4,FALSE))/365</f>
        <v>21.767123287671232</v>
      </c>
    </row>
    <row r="1288" spans="1:11">
      <c r="A1288" t="s">
        <v>224</v>
      </c>
      <c r="B1288">
        <v>2019</v>
      </c>
      <c r="C1288" s="9">
        <v>43799</v>
      </c>
      <c r="D1288" t="s">
        <v>138</v>
      </c>
      <c r="E1288" t="s">
        <v>115</v>
      </c>
      <c r="F1288">
        <v>4</v>
      </c>
      <c r="G1288">
        <v>4</v>
      </c>
      <c r="H1288" t="s">
        <v>212</v>
      </c>
      <c r="I1288" t="s">
        <v>162</v>
      </c>
      <c r="J1288">
        <v>10009504667</v>
      </c>
      <c r="K1288" s="10">
        <f>(C1288-VLOOKUP(H1288,Riders!$A$2:$E$8001,4,FALSE))/365</f>
        <v>23.895890410958906</v>
      </c>
    </row>
    <row r="1289" spans="1:11">
      <c r="A1289" t="s">
        <v>224</v>
      </c>
      <c r="B1289">
        <v>2019</v>
      </c>
      <c r="C1289" s="9">
        <v>43799</v>
      </c>
      <c r="D1289" t="s">
        <v>138</v>
      </c>
      <c r="E1289" t="s">
        <v>115</v>
      </c>
      <c r="F1289">
        <v>5</v>
      </c>
      <c r="G1289">
        <v>1</v>
      </c>
      <c r="H1289" t="s">
        <v>122</v>
      </c>
      <c r="I1289" t="s">
        <v>33</v>
      </c>
      <c r="J1289">
        <v>10009012391</v>
      </c>
      <c r="K1289" s="10">
        <f>(C1289-VLOOKUP(H1289,Riders!$A$2:$E$8001,4,FALSE))/365</f>
        <v>24.139726027397259</v>
      </c>
    </row>
    <row r="1290" spans="1:11">
      <c r="A1290" t="s">
        <v>224</v>
      </c>
      <c r="B1290">
        <v>2019</v>
      </c>
      <c r="C1290" s="9">
        <v>43799</v>
      </c>
      <c r="D1290" t="s">
        <v>138</v>
      </c>
      <c r="E1290" t="s">
        <v>115</v>
      </c>
      <c r="F1290">
        <v>5</v>
      </c>
      <c r="G1290">
        <v>2</v>
      </c>
      <c r="H1290" t="s">
        <v>207</v>
      </c>
      <c r="I1290" t="s">
        <v>196</v>
      </c>
      <c r="J1290">
        <v>10007772108</v>
      </c>
      <c r="K1290" s="10">
        <f>(C1290-VLOOKUP(H1290,Riders!$A$2:$E$8001,4,FALSE))/365</f>
        <v>24.794520547945204</v>
      </c>
    </row>
    <row r="1291" spans="1:11">
      <c r="A1291" t="s">
        <v>224</v>
      </c>
      <c r="B1291">
        <v>2019</v>
      </c>
      <c r="C1291" s="9">
        <v>43799</v>
      </c>
      <c r="D1291" t="s">
        <v>138</v>
      </c>
      <c r="E1291" t="s">
        <v>115</v>
      </c>
      <c r="F1291">
        <v>5</v>
      </c>
      <c r="G1291">
        <v>3</v>
      </c>
      <c r="H1291" t="s">
        <v>172</v>
      </c>
      <c r="I1291" t="s">
        <v>35</v>
      </c>
      <c r="J1291">
        <v>10006552534</v>
      </c>
      <c r="K1291" s="10">
        <f>(C1291-VLOOKUP(H1291,Riders!$A$2:$E$8001,4,FALSE))/365</f>
        <v>29.55890410958904</v>
      </c>
    </row>
    <row r="1292" spans="1:11">
      <c r="A1292" t="s">
        <v>224</v>
      </c>
      <c r="B1292">
        <v>2019</v>
      </c>
      <c r="C1292" s="9">
        <v>43799</v>
      </c>
      <c r="D1292" t="s">
        <v>138</v>
      </c>
      <c r="E1292" t="s">
        <v>115</v>
      </c>
      <c r="F1292">
        <v>5</v>
      </c>
      <c r="G1292">
        <v>4</v>
      </c>
      <c r="H1292" t="s">
        <v>103</v>
      </c>
      <c r="I1292" t="s">
        <v>37</v>
      </c>
      <c r="J1292">
        <v>10052089586</v>
      </c>
      <c r="K1292" s="10">
        <f>(C1292-VLOOKUP(H1292,Riders!$A$2:$E$8001,4,FALSE))/365</f>
        <v>20.915068493150685</v>
      </c>
    </row>
    <row r="1293" spans="1:11">
      <c r="A1293" t="s">
        <v>224</v>
      </c>
      <c r="B1293">
        <v>2019</v>
      </c>
      <c r="C1293" s="9">
        <v>43799</v>
      </c>
      <c r="D1293" t="s">
        <v>138</v>
      </c>
      <c r="E1293" t="s">
        <v>115</v>
      </c>
      <c r="F1293">
        <v>6</v>
      </c>
      <c r="G1293">
        <v>1</v>
      </c>
      <c r="H1293" t="s">
        <v>95</v>
      </c>
      <c r="I1293" t="s">
        <v>28</v>
      </c>
      <c r="J1293">
        <v>10048325582</v>
      </c>
      <c r="K1293" s="10">
        <f>(C1293-VLOOKUP(H1293,Riders!$A$2:$E$8001,4,FALSE))/365</f>
        <v>27.846575342465755</v>
      </c>
    </row>
    <row r="1294" spans="1:11">
      <c r="A1294" t="s">
        <v>224</v>
      </c>
      <c r="B1294">
        <v>2019</v>
      </c>
      <c r="C1294" s="9">
        <v>43799</v>
      </c>
      <c r="D1294" t="s">
        <v>138</v>
      </c>
      <c r="E1294" t="s">
        <v>115</v>
      </c>
      <c r="F1294">
        <v>6</v>
      </c>
      <c r="G1294">
        <v>2</v>
      </c>
      <c r="H1294" t="s">
        <v>60</v>
      </c>
      <c r="I1294" t="s">
        <v>61</v>
      </c>
      <c r="J1294">
        <v>10007351671</v>
      </c>
      <c r="K1294" s="10">
        <f>(C1294-VLOOKUP(H1294,Riders!$A$2:$E$8001,4,FALSE))/365</f>
        <v>30.027397260273972</v>
      </c>
    </row>
    <row r="1295" spans="1:11">
      <c r="A1295" t="s">
        <v>224</v>
      </c>
      <c r="B1295">
        <v>2019</v>
      </c>
      <c r="C1295" s="9">
        <v>43799</v>
      </c>
      <c r="D1295" t="s">
        <v>138</v>
      </c>
      <c r="E1295" t="s">
        <v>115</v>
      </c>
      <c r="F1295">
        <v>6</v>
      </c>
      <c r="G1295">
        <v>3</v>
      </c>
      <c r="H1295" t="s">
        <v>221</v>
      </c>
      <c r="I1295" t="s">
        <v>222</v>
      </c>
      <c r="J1295">
        <v>10010920665</v>
      </c>
      <c r="K1295" s="10">
        <f>(C1295-VLOOKUP(H1295,Riders!$A$2:$E$8001,4,FALSE))/365</f>
        <v>22.4</v>
      </c>
    </row>
    <row r="1296" spans="1:11">
      <c r="A1296" t="s">
        <v>224</v>
      </c>
      <c r="B1296">
        <v>2019</v>
      </c>
      <c r="C1296" s="9">
        <v>43799</v>
      </c>
      <c r="D1296" t="s">
        <v>138</v>
      </c>
      <c r="E1296" t="s">
        <v>115</v>
      </c>
      <c r="F1296">
        <v>6</v>
      </c>
      <c r="G1296">
        <v>4</v>
      </c>
      <c r="H1296" t="s">
        <v>156</v>
      </c>
      <c r="I1296" t="s">
        <v>143</v>
      </c>
      <c r="J1296">
        <v>10010894696</v>
      </c>
      <c r="K1296" s="10">
        <f>(C1296-VLOOKUP(H1296,Riders!$A$2:$E$8001,4,FALSE))/365</f>
        <v>33.627397260273973</v>
      </c>
    </row>
    <row r="1297" spans="1:11">
      <c r="A1297" t="s">
        <v>224</v>
      </c>
      <c r="B1297">
        <v>2019</v>
      </c>
      <c r="C1297" s="9">
        <v>43799</v>
      </c>
      <c r="D1297" t="s">
        <v>138</v>
      </c>
      <c r="E1297" t="s">
        <v>117</v>
      </c>
      <c r="F1297">
        <v>1</v>
      </c>
      <c r="G1297">
        <v>1</v>
      </c>
      <c r="H1297" t="s">
        <v>90</v>
      </c>
      <c r="I1297" t="s">
        <v>22</v>
      </c>
      <c r="J1297">
        <v>10009535686</v>
      </c>
      <c r="K1297" s="10">
        <f>(C1297-VLOOKUP(H1297,Riders!$A$2:$E$8001,4,FALSE))/365</f>
        <v>22.728767123287671</v>
      </c>
    </row>
    <row r="1298" spans="1:11">
      <c r="A1298" t="s">
        <v>224</v>
      </c>
      <c r="B1298">
        <v>2019</v>
      </c>
      <c r="C1298" s="9">
        <v>43799</v>
      </c>
      <c r="D1298" t="s">
        <v>138</v>
      </c>
      <c r="E1298" t="s">
        <v>117</v>
      </c>
      <c r="F1298">
        <v>1</v>
      </c>
      <c r="G1298">
        <v>2</v>
      </c>
      <c r="H1298" t="s">
        <v>198</v>
      </c>
      <c r="I1298" t="s">
        <v>226</v>
      </c>
      <c r="J1298">
        <v>10006900421</v>
      </c>
      <c r="K1298" s="10">
        <f>(C1298-VLOOKUP(H1298,Riders!$A$2:$E$8001,4,FALSE))/365</f>
        <v>26.980821917808218</v>
      </c>
    </row>
    <row r="1299" spans="1:11">
      <c r="A1299" t="s">
        <v>224</v>
      </c>
      <c r="B1299">
        <v>2019</v>
      </c>
      <c r="C1299" s="9">
        <v>43799</v>
      </c>
      <c r="D1299" t="s">
        <v>138</v>
      </c>
      <c r="E1299" t="s">
        <v>117</v>
      </c>
      <c r="F1299">
        <v>1</v>
      </c>
      <c r="G1299">
        <v>3</v>
      </c>
      <c r="H1299" t="s">
        <v>191</v>
      </c>
      <c r="I1299" t="s">
        <v>30</v>
      </c>
      <c r="J1299">
        <v>10005727327</v>
      </c>
      <c r="K1299" s="10">
        <f>(C1299-VLOOKUP(H1299,Riders!$A$2:$E$8001,4,FALSE))/365</f>
        <v>33.868493150684934</v>
      </c>
    </row>
    <row r="1300" spans="1:11">
      <c r="A1300" t="s">
        <v>224</v>
      </c>
      <c r="B1300">
        <v>2019</v>
      </c>
      <c r="C1300" s="9">
        <v>43799</v>
      </c>
      <c r="D1300" t="s">
        <v>138</v>
      </c>
      <c r="E1300" t="s">
        <v>117</v>
      </c>
      <c r="F1300">
        <v>1</v>
      </c>
      <c r="G1300">
        <v>4</v>
      </c>
      <c r="H1300" t="s">
        <v>219</v>
      </c>
      <c r="I1300" t="s">
        <v>225</v>
      </c>
      <c r="J1300">
        <v>10008098470</v>
      </c>
      <c r="K1300" s="10">
        <f>(C1300-VLOOKUP(H1300,Riders!$A$2:$E$8001,4,FALSE))/365</f>
        <v>34.832876712328769</v>
      </c>
    </row>
    <row r="1301" spans="1:11">
      <c r="A1301" t="s">
        <v>224</v>
      </c>
      <c r="B1301">
        <v>2019</v>
      </c>
      <c r="C1301" s="9">
        <v>43799</v>
      </c>
      <c r="D1301" t="s">
        <v>138</v>
      </c>
      <c r="E1301" t="s">
        <v>117</v>
      </c>
      <c r="F1301">
        <v>1</v>
      </c>
      <c r="G1301">
        <v>5</v>
      </c>
      <c r="H1301" t="s">
        <v>95</v>
      </c>
      <c r="I1301" t="s">
        <v>28</v>
      </c>
      <c r="J1301">
        <v>10048325582</v>
      </c>
      <c r="K1301" s="10">
        <f>(C1301-VLOOKUP(H1301,Riders!$A$2:$E$8001,4,FALSE))/365</f>
        <v>27.846575342465755</v>
      </c>
    </row>
    <row r="1302" spans="1:11">
      <c r="A1302" t="s">
        <v>224</v>
      </c>
      <c r="B1302">
        <v>2019</v>
      </c>
      <c r="C1302" s="9">
        <v>43799</v>
      </c>
      <c r="D1302" t="s">
        <v>138</v>
      </c>
      <c r="E1302" t="s">
        <v>117</v>
      </c>
      <c r="F1302">
        <v>1</v>
      </c>
      <c r="G1302">
        <v>6</v>
      </c>
      <c r="H1302" t="s">
        <v>192</v>
      </c>
      <c r="I1302" t="s">
        <v>228</v>
      </c>
      <c r="J1302">
        <v>10004601723</v>
      </c>
      <c r="K1302" s="10">
        <f>(C1302-VLOOKUP(H1302,Riders!$A$2:$E$8001,4,FALSE))/365</f>
        <v>32.452054794520549</v>
      </c>
    </row>
    <row r="1303" spans="1:11">
      <c r="A1303" t="s">
        <v>224</v>
      </c>
      <c r="B1303">
        <v>2019</v>
      </c>
      <c r="C1303" s="9">
        <v>43799</v>
      </c>
      <c r="D1303" t="s">
        <v>138</v>
      </c>
      <c r="E1303" t="s">
        <v>117</v>
      </c>
      <c r="F1303">
        <v>2</v>
      </c>
      <c r="G1303">
        <v>1</v>
      </c>
      <c r="H1303" t="s">
        <v>194</v>
      </c>
      <c r="I1303" t="s">
        <v>50</v>
      </c>
      <c r="J1303">
        <v>10004868370</v>
      </c>
      <c r="K1303" s="10">
        <f>(C1303-VLOOKUP(H1303,Riders!$A$2:$E$8001,4,FALSE))/365</f>
        <v>31.923287671232877</v>
      </c>
    </row>
    <row r="1304" spans="1:11">
      <c r="A1304" t="s">
        <v>224</v>
      </c>
      <c r="B1304">
        <v>2019</v>
      </c>
      <c r="C1304" s="9">
        <v>43799</v>
      </c>
      <c r="D1304" t="s">
        <v>138</v>
      </c>
      <c r="E1304" t="s">
        <v>117</v>
      </c>
      <c r="F1304">
        <v>2</v>
      </c>
      <c r="G1304">
        <v>2</v>
      </c>
      <c r="H1304" t="s">
        <v>190</v>
      </c>
      <c r="I1304" t="s">
        <v>111</v>
      </c>
      <c r="J1304">
        <v>10004599194</v>
      </c>
      <c r="K1304" s="10">
        <f>(C1304-VLOOKUP(H1304,Riders!$A$2:$E$8001,4,FALSE))/365</f>
        <v>31.709589041095889</v>
      </c>
    </row>
    <row r="1305" spans="1:11">
      <c r="A1305" t="s">
        <v>224</v>
      </c>
      <c r="B1305">
        <v>2019</v>
      </c>
      <c r="C1305" s="9">
        <v>43799</v>
      </c>
      <c r="D1305" t="s">
        <v>138</v>
      </c>
      <c r="E1305" t="s">
        <v>117</v>
      </c>
      <c r="F1305">
        <v>2</v>
      </c>
      <c r="G1305">
        <v>3</v>
      </c>
      <c r="H1305" t="s">
        <v>122</v>
      </c>
      <c r="I1305" t="s">
        <v>33</v>
      </c>
      <c r="J1305">
        <v>10009012391</v>
      </c>
      <c r="K1305" s="10">
        <f>(C1305-VLOOKUP(H1305,Riders!$A$2:$E$8001,4,FALSE))/365</f>
        <v>24.139726027397259</v>
      </c>
    </row>
    <row r="1306" spans="1:11">
      <c r="A1306" t="s">
        <v>224</v>
      </c>
      <c r="B1306">
        <v>2019</v>
      </c>
      <c r="C1306" s="9">
        <v>43799</v>
      </c>
      <c r="D1306" t="s">
        <v>138</v>
      </c>
      <c r="E1306" t="s">
        <v>117</v>
      </c>
      <c r="F1306">
        <v>2</v>
      </c>
      <c r="G1306">
        <v>4</v>
      </c>
      <c r="H1306" t="s">
        <v>113</v>
      </c>
      <c r="I1306" t="s">
        <v>114</v>
      </c>
      <c r="J1306">
        <v>10009009159</v>
      </c>
      <c r="K1306" s="10">
        <f>(C1306-VLOOKUP(H1306,Riders!$A$2:$E$8001,4,FALSE))/365</f>
        <v>24.802739726027397</v>
      </c>
    </row>
    <row r="1307" spans="1:11">
      <c r="A1307" t="s">
        <v>224</v>
      </c>
      <c r="B1307">
        <v>2019</v>
      </c>
      <c r="C1307" s="9">
        <v>43799</v>
      </c>
      <c r="D1307" t="s">
        <v>138</v>
      </c>
      <c r="E1307" t="s">
        <v>117</v>
      </c>
      <c r="F1307">
        <v>2</v>
      </c>
      <c r="G1307">
        <v>5</v>
      </c>
      <c r="H1307" t="s">
        <v>181</v>
      </c>
      <c r="I1307" t="s">
        <v>32</v>
      </c>
      <c r="J1307">
        <v>10007212639</v>
      </c>
      <c r="K1307" s="10">
        <f>(C1307-VLOOKUP(H1307,Riders!$A$2:$E$8001,4,FALSE))/365</f>
        <v>28.427397260273974</v>
      </c>
    </row>
    <row r="1308" spans="1:11">
      <c r="A1308" t="s">
        <v>224</v>
      </c>
      <c r="B1308">
        <v>2019</v>
      </c>
      <c r="C1308" s="9">
        <v>43799</v>
      </c>
      <c r="D1308" t="s">
        <v>138</v>
      </c>
      <c r="E1308" t="s">
        <v>117</v>
      </c>
      <c r="F1308">
        <v>2</v>
      </c>
      <c r="G1308">
        <v>6</v>
      </c>
      <c r="H1308" t="s">
        <v>52</v>
      </c>
      <c r="I1308" t="s">
        <v>40</v>
      </c>
      <c r="J1308">
        <v>10004612534</v>
      </c>
      <c r="K1308" s="10">
        <f>(C1308-VLOOKUP(H1308,Riders!$A$2:$E$8001,4,FALSE))/365</f>
        <v>32.512328767123286</v>
      </c>
    </row>
    <row r="1309" spans="1:11">
      <c r="A1309" t="s">
        <v>224</v>
      </c>
      <c r="B1309">
        <v>2019</v>
      </c>
      <c r="C1309" s="9">
        <v>43799</v>
      </c>
      <c r="D1309" t="s">
        <v>138</v>
      </c>
      <c r="E1309" t="s">
        <v>119</v>
      </c>
      <c r="F1309">
        <v>1</v>
      </c>
      <c r="G1309">
        <v>1</v>
      </c>
      <c r="H1309" t="s">
        <v>122</v>
      </c>
      <c r="I1309" t="s">
        <v>33</v>
      </c>
      <c r="J1309">
        <v>10009012391</v>
      </c>
      <c r="K1309" s="10">
        <f>(C1309-VLOOKUP(H1309,Riders!$A$2:$E$8001,4,FALSE))/365</f>
        <v>24.139726027397259</v>
      </c>
    </row>
    <row r="1310" spans="1:11">
      <c r="A1310" t="s">
        <v>224</v>
      </c>
      <c r="B1310">
        <v>2019</v>
      </c>
      <c r="C1310" s="9">
        <v>43799</v>
      </c>
      <c r="D1310" t="s">
        <v>138</v>
      </c>
      <c r="E1310" t="s">
        <v>119</v>
      </c>
      <c r="F1310">
        <v>1</v>
      </c>
      <c r="G1310">
        <v>2</v>
      </c>
      <c r="H1310" t="s">
        <v>190</v>
      </c>
      <c r="I1310" t="s">
        <v>111</v>
      </c>
      <c r="J1310">
        <v>10004599194</v>
      </c>
      <c r="K1310" s="10">
        <f>(C1310-VLOOKUP(H1310,Riders!$A$2:$E$8001,4,FALSE))/365</f>
        <v>31.709589041095889</v>
      </c>
    </row>
    <row r="1311" spans="1:11">
      <c r="A1311" t="s">
        <v>224</v>
      </c>
      <c r="B1311">
        <v>2019</v>
      </c>
      <c r="C1311" s="9">
        <v>43799</v>
      </c>
      <c r="D1311" t="s">
        <v>138</v>
      </c>
      <c r="E1311" t="s">
        <v>119</v>
      </c>
      <c r="F1311">
        <v>1</v>
      </c>
      <c r="G1311">
        <v>3</v>
      </c>
      <c r="H1311" t="s">
        <v>198</v>
      </c>
      <c r="I1311" t="s">
        <v>226</v>
      </c>
      <c r="J1311">
        <v>10006900421</v>
      </c>
      <c r="K1311" s="10">
        <f>(C1311-VLOOKUP(H1311,Riders!$A$2:$E$8001,4,FALSE))/365</f>
        <v>26.980821917808218</v>
      </c>
    </row>
    <row r="1312" spans="1:11">
      <c r="A1312" t="s">
        <v>224</v>
      </c>
      <c r="B1312">
        <v>2019</v>
      </c>
      <c r="C1312" s="9">
        <v>43799</v>
      </c>
      <c r="D1312" t="s">
        <v>138</v>
      </c>
      <c r="E1312" t="s">
        <v>119</v>
      </c>
      <c r="F1312">
        <v>1</v>
      </c>
      <c r="G1312">
        <v>4</v>
      </c>
      <c r="H1312" t="s">
        <v>90</v>
      </c>
      <c r="I1312" t="s">
        <v>22</v>
      </c>
      <c r="J1312">
        <v>10009535686</v>
      </c>
      <c r="K1312" s="10">
        <f>(C1312-VLOOKUP(H1312,Riders!$A$2:$E$8001,4,FALSE))/365</f>
        <v>22.728767123287671</v>
      </c>
    </row>
    <row r="1313" spans="1:11">
      <c r="A1313" t="s">
        <v>224</v>
      </c>
      <c r="B1313">
        <v>2019</v>
      </c>
      <c r="C1313" s="9">
        <v>43799</v>
      </c>
      <c r="D1313" t="s">
        <v>138</v>
      </c>
      <c r="E1313" t="s">
        <v>119</v>
      </c>
      <c r="F1313">
        <v>1</v>
      </c>
      <c r="G1313">
        <v>5</v>
      </c>
      <c r="H1313" t="s">
        <v>191</v>
      </c>
      <c r="I1313" t="s">
        <v>30</v>
      </c>
      <c r="J1313">
        <v>10005727327</v>
      </c>
      <c r="K1313" s="10">
        <f>(C1313-VLOOKUP(H1313,Riders!$A$2:$E$8001,4,FALSE))/365</f>
        <v>33.868493150684934</v>
      </c>
    </row>
    <row r="1314" spans="1:11">
      <c r="A1314" t="s">
        <v>224</v>
      </c>
      <c r="B1314">
        <v>2019</v>
      </c>
      <c r="C1314" s="9">
        <v>43799</v>
      </c>
      <c r="D1314" t="s">
        <v>138</v>
      </c>
      <c r="E1314" t="s">
        <v>119</v>
      </c>
      <c r="F1314">
        <v>1</v>
      </c>
      <c r="G1314">
        <v>6</v>
      </c>
      <c r="H1314" t="s">
        <v>194</v>
      </c>
      <c r="I1314" t="s">
        <v>50</v>
      </c>
      <c r="J1314">
        <v>10004868370</v>
      </c>
      <c r="K1314" s="10">
        <f>(C1314-VLOOKUP(H1314,Riders!$A$2:$E$8001,4,FALSE))/365</f>
        <v>31.923287671232877</v>
      </c>
    </row>
    <row r="1315" spans="1:11">
      <c r="A1315" t="s">
        <v>224</v>
      </c>
      <c r="B1315">
        <v>2019</v>
      </c>
      <c r="C1315" s="9">
        <v>43799</v>
      </c>
      <c r="D1315" t="s">
        <v>138</v>
      </c>
      <c r="E1315" t="s">
        <v>119</v>
      </c>
      <c r="F1315">
        <v>2</v>
      </c>
      <c r="G1315">
        <v>1</v>
      </c>
      <c r="H1315" t="s">
        <v>192</v>
      </c>
      <c r="I1315" t="s">
        <v>228</v>
      </c>
      <c r="J1315">
        <v>10004601723</v>
      </c>
      <c r="K1315" s="10">
        <f>(C1315-VLOOKUP(H1315,Riders!$A$2:$E$8001,4,FALSE))/365</f>
        <v>32.452054794520549</v>
      </c>
    </row>
    <row r="1316" spans="1:11">
      <c r="A1316" t="s">
        <v>224</v>
      </c>
      <c r="B1316">
        <v>2019</v>
      </c>
      <c r="C1316" s="9">
        <v>43799</v>
      </c>
      <c r="D1316" t="s">
        <v>138</v>
      </c>
      <c r="E1316" t="s">
        <v>119</v>
      </c>
      <c r="F1316">
        <v>2</v>
      </c>
      <c r="G1316">
        <v>2</v>
      </c>
      <c r="H1316" t="s">
        <v>181</v>
      </c>
      <c r="I1316" t="s">
        <v>32</v>
      </c>
      <c r="J1316">
        <v>10007212639</v>
      </c>
      <c r="K1316" s="10">
        <f>(C1316-VLOOKUP(H1316,Riders!$A$2:$E$8001,4,FALSE))/365</f>
        <v>28.427397260273974</v>
      </c>
    </row>
    <row r="1317" spans="1:11">
      <c r="A1317" t="s">
        <v>224</v>
      </c>
      <c r="B1317">
        <v>2019</v>
      </c>
      <c r="C1317" s="9">
        <v>43799</v>
      </c>
      <c r="D1317" t="s">
        <v>138</v>
      </c>
      <c r="E1317" t="s">
        <v>119</v>
      </c>
      <c r="F1317">
        <v>2</v>
      </c>
      <c r="G1317">
        <v>3</v>
      </c>
      <c r="H1317" t="s">
        <v>113</v>
      </c>
      <c r="I1317" t="s">
        <v>114</v>
      </c>
      <c r="J1317">
        <v>10009009159</v>
      </c>
      <c r="K1317" s="10">
        <f>(C1317-VLOOKUP(H1317,Riders!$A$2:$E$8001,4,FALSE))/365</f>
        <v>24.802739726027397</v>
      </c>
    </row>
    <row r="1318" spans="1:11">
      <c r="A1318" t="s">
        <v>224</v>
      </c>
      <c r="B1318">
        <v>2019</v>
      </c>
      <c r="C1318" s="9">
        <v>43799</v>
      </c>
      <c r="D1318" t="s">
        <v>138</v>
      </c>
      <c r="E1318" t="s">
        <v>119</v>
      </c>
      <c r="F1318">
        <v>2</v>
      </c>
      <c r="G1318">
        <v>4</v>
      </c>
      <c r="H1318" t="s">
        <v>219</v>
      </c>
      <c r="I1318" t="s">
        <v>225</v>
      </c>
      <c r="J1318">
        <v>10008098470</v>
      </c>
      <c r="K1318" s="10">
        <f>(C1318-VLOOKUP(H1318,Riders!$A$2:$E$8001,4,FALSE))/365</f>
        <v>34.832876712328769</v>
      </c>
    </row>
    <row r="1319" spans="1:11">
      <c r="A1319" t="s">
        <v>224</v>
      </c>
      <c r="B1319">
        <v>2019</v>
      </c>
      <c r="C1319" s="9">
        <v>43799</v>
      </c>
      <c r="D1319" t="s">
        <v>138</v>
      </c>
      <c r="E1319" t="s">
        <v>119</v>
      </c>
      <c r="F1319">
        <v>2</v>
      </c>
      <c r="G1319">
        <v>5</v>
      </c>
      <c r="H1319" t="s">
        <v>52</v>
      </c>
      <c r="I1319" t="s">
        <v>40</v>
      </c>
      <c r="J1319">
        <v>10004612534</v>
      </c>
      <c r="K1319" s="10">
        <f>(C1319-VLOOKUP(H1319,Riders!$A$2:$E$8001,4,FALSE))/365</f>
        <v>32.512328767123286</v>
      </c>
    </row>
    <row r="1320" spans="1:11">
      <c r="A1320" t="s">
        <v>224</v>
      </c>
      <c r="B1320">
        <v>2019</v>
      </c>
      <c r="C1320" s="9">
        <v>43799</v>
      </c>
      <c r="D1320" t="s">
        <v>138</v>
      </c>
      <c r="E1320" t="s">
        <v>119</v>
      </c>
      <c r="F1320">
        <v>2</v>
      </c>
      <c r="G1320">
        <v>6</v>
      </c>
      <c r="H1320" t="s">
        <v>95</v>
      </c>
      <c r="I1320" t="s">
        <v>28</v>
      </c>
      <c r="J1320">
        <v>10048325582</v>
      </c>
      <c r="K1320" s="10">
        <f>(C1320-VLOOKUP(H1320,Riders!$A$2:$E$8001,4,FALSE))/365</f>
        <v>27.846575342465755</v>
      </c>
    </row>
    <row r="1321" spans="1:11">
      <c r="A1321" t="s">
        <v>63</v>
      </c>
      <c r="B1321">
        <v>2020</v>
      </c>
      <c r="C1321" s="9">
        <v>43779</v>
      </c>
      <c r="D1321" t="s">
        <v>138</v>
      </c>
      <c r="E1321" t="s">
        <v>89</v>
      </c>
      <c r="F1321">
        <v>1</v>
      </c>
      <c r="G1321">
        <v>1</v>
      </c>
      <c r="H1321" t="s">
        <v>198</v>
      </c>
      <c r="I1321" t="s">
        <v>22</v>
      </c>
      <c r="J1321">
        <v>10006900421</v>
      </c>
      <c r="K1321" s="10">
        <f>(C1321-VLOOKUP(H1321,Riders!$A$2:$E$8001,4,FALSE))/365</f>
        <v>26.926027397260274</v>
      </c>
    </row>
    <row r="1322" spans="1:11">
      <c r="A1322" t="s">
        <v>63</v>
      </c>
      <c r="B1322">
        <v>2020</v>
      </c>
      <c r="C1322" s="9">
        <v>43779</v>
      </c>
      <c r="D1322" t="s">
        <v>138</v>
      </c>
      <c r="E1322" t="s">
        <v>89</v>
      </c>
      <c r="F1322">
        <v>1</v>
      </c>
      <c r="G1322">
        <v>2</v>
      </c>
      <c r="H1322" t="s">
        <v>195</v>
      </c>
      <c r="I1322" t="s">
        <v>196</v>
      </c>
      <c r="J1322">
        <v>10003100142</v>
      </c>
      <c r="K1322" s="10">
        <f>(C1322-VLOOKUP(H1322,Riders!$A$2:$E$8001,4,FALSE))/365</f>
        <v>33.657534246575345</v>
      </c>
    </row>
    <row r="1323" spans="1:11">
      <c r="A1323" t="s">
        <v>63</v>
      </c>
      <c r="B1323">
        <v>2020</v>
      </c>
      <c r="C1323" s="9">
        <v>43779</v>
      </c>
      <c r="D1323" t="s">
        <v>138</v>
      </c>
      <c r="E1323" t="s">
        <v>89</v>
      </c>
      <c r="F1323">
        <v>1</v>
      </c>
      <c r="G1323">
        <v>3</v>
      </c>
      <c r="H1323" t="s">
        <v>190</v>
      </c>
      <c r="I1323" t="s">
        <v>111</v>
      </c>
      <c r="J1323">
        <v>10004599194</v>
      </c>
      <c r="K1323" s="10">
        <f>(C1323-VLOOKUP(H1323,Riders!$A$2:$E$8001,4,FALSE))/365</f>
        <v>31.654794520547945</v>
      </c>
    </row>
    <row r="1324" spans="1:11">
      <c r="A1324" t="s">
        <v>63</v>
      </c>
      <c r="B1324">
        <v>2020</v>
      </c>
      <c r="C1324" s="9">
        <v>43779</v>
      </c>
      <c r="D1324" t="s">
        <v>138</v>
      </c>
      <c r="E1324" t="s">
        <v>89</v>
      </c>
      <c r="F1324">
        <v>1</v>
      </c>
      <c r="G1324">
        <v>4</v>
      </c>
      <c r="H1324" t="s">
        <v>52</v>
      </c>
      <c r="I1324" t="s">
        <v>40</v>
      </c>
      <c r="J1324">
        <v>10004612534</v>
      </c>
      <c r="K1324" s="10">
        <f>(C1324-VLOOKUP(H1324,Riders!$A$2:$E$8001,4,FALSE))/365</f>
        <v>32.457534246575342</v>
      </c>
    </row>
    <row r="1325" spans="1:11">
      <c r="A1325" t="s">
        <v>63</v>
      </c>
      <c r="B1325">
        <v>2020</v>
      </c>
      <c r="C1325" s="9">
        <v>43779</v>
      </c>
      <c r="D1325" t="s">
        <v>138</v>
      </c>
      <c r="E1325" t="s">
        <v>89</v>
      </c>
      <c r="F1325">
        <v>1</v>
      </c>
      <c r="G1325">
        <v>5</v>
      </c>
      <c r="H1325" t="s">
        <v>169</v>
      </c>
      <c r="I1325" t="s">
        <v>80</v>
      </c>
      <c r="J1325">
        <v>10007073506</v>
      </c>
      <c r="K1325" s="10">
        <f>(C1325-VLOOKUP(H1325,Riders!$A$2:$E$8001,4,FALSE))/365</f>
        <v>29.375342465753423</v>
      </c>
    </row>
    <row r="1326" spans="1:11">
      <c r="A1326" t="s">
        <v>63</v>
      </c>
      <c r="B1326">
        <v>2020</v>
      </c>
      <c r="C1326" s="9">
        <v>43779</v>
      </c>
      <c r="D1326" t="s">
        <v>138</v>
      </c>
      <c r="E1326" t="s">
        <v>89</v>
      </c>
      <c r="F1326">
        <v>1</v>
      </c>
      <c r="G1326">
        <v>6</v>
      </c>
      <c r="H1326" t="s">
        <v>103</v>
      </c>
      <c r="I1326" t="s">
        <v>37</v>
      </c>
      <c r="J1326">
        <v>10052089586</v>
      </c>
      <c r="K1326" s="10">
        <f>(C1326-VLOOKUP(H1326,Riders!$A$2:$E$8001,4,FALSE))/365</f>
        <v>20.860273972602741</v>
      </c>
    </row>
    <row r="1327" spans="1:11">
      <c r="A1327" t="s">
        <v>63</v>
      </c>
      <c r="B1327">
        <v>2020</v>
      </c>
      <c r="C1327" s="9">
        <v>43779</v>
      </c>
      <c r="D1327" t="s">
        <v>138</v>
      </c>
      <c r="E1327" t="s">
        <v>89</v>
      </c>
      <c r="F1327">
        <v>1</v>
      </c>
      <c r="G1327">
        <v>7</v>
      </c>
      <c r="H1327" t="s">
        <v>29</v>
      </c>
      <c r="I1327" t="s">
        <v>30</v>
      </c>
      <c r="J1327">
        <v>10010773549</v>
      </c>
      <c r="K1327" s="10">
        <f>(C1327-VLOOKUP(H1327,Riders!$A$2:$E$8001,4,FALSE))/365</f>
        <v>23.712328767123289</v>
      </c>
    </row>
    <row r="1328" spans="1:11">
      <c r="A1328" t="s">
        <v>63</v>
      </c>
      <c r="B1328">
        <v>2020</v>
      </c>
      <c r="C1328" s="9">
        <v>43779</v>
      </c>
      <c r="D1328" t="s">
        <v>138</v>
      </c>
      <c r="E1328" t="s">
        <v>89</v>
      </c>
      <c r="F1328">
        <v>2</v>
      </c>
      <c r="G1328">
        <v>1</v>
      </c>
      <c r="H1328" t="s">
        <v>192</v>
      </c>
      <c r="I1328" t="s">
        <v>28</v>
      </c>
      <c r="J1328">
        <v>10004601723</v>
      </c>
      <c r="K1328" s="10">
        <f>(C1328-VLOOKUP(H1328,Riders!$A$2:$E$8001,4,FALSE))/365</f>
        <v>32.397260273972606</v>
      </c>
    </row>
    <row r="1329" spans="1:11">
      <c r="A1329" t="s">
        <v>63</v>
      </c>
      <c r="B1329">
        <v>2020</v>
      </c>
      <c r="C1329" s="9">
        <v>43779</v>
      </c>
      <c r="D1329" t="s">
        <v>138</v>
      </c>
      <c r="E1329" t="s">
        <v>89</v>
      </c>
      <c r="F1329">
        <v>2</v>
      </c>
      <c r="G1329">
        <v>2</v>
      </c>
      <c r="H1329" t="s">
        <v>113</v>
      </c>
      <c r="I1329" t="s">
        <v>100</v>
      </c>
      <c r="J1329">
        <v>10009009159</v>
      </c>
      <c r="K1329" s="10">
        <f>(C1329-VLOOKUP(H1329,Riders!$A$2:$E$8001,4,FALSE))/365</f>
        <v>24.747945205479454</v>
      </c>
    </row>
    <row r="1330" spans="1:11">
      <c r="A1330" t="s">
        <v>63</v>
      </c>
      <c r="B1330">
        <v>2020</v>
      </c>
      <c r="C1330" s="9">
        <v>43779</v>
      </c>
      <c r="D1330" t="s">
        <v>138</v>
      </c>
      <c r="E1330" t="s">
        <v>89</v>
      </c>
      <c r="F1330">
        <v>2</v>
      </c>
      <c r="G1330">
        <v>3</v>
      </c>
      <c r="H1330" t="s">
        <v>208</v>
      </c>
      <c r="I1330" t="s">
        <v>186</v>
      </c>
      <c r="J1330">
        <v>10009049979</v>
      </c>
      <c r="K1330" s="10">
        <f>(C1330-VLOOKUP(H1330,Riders!$A$2:$E$8001,4,FALSE))/365</f>
        <v>24.63013698630137</v>
      </c>
    </row>
    <row r="1331" spans="1:11">
      <c r="A1331" t="s">
        <v>63</v>
      </c>
      <c r="B1331">
        <v>2020</v>
      </c>
      <c r="C1331" s="9">
        <v>43779</v>
      </c>
      <c r="D1331" t="s">
        <v>138</v>
      </c>
      <c r="E1331" t="s">
        <v>89</v>
      </c>
      <c r="F1331">
        <v>2</v>
      </c>
      <c r="G1331">
        <v>4</v>
      </c>
      <c r="H1331" t="s">
        <v>49</v>
      </c>
      <c r="I1331" t="s">
        <v>50</v>
      </c>
      <c r="J1331">
        <v>10010645732</v>
      </c>
      <c r="K1331" s="10">
        <f>(C1331-VLOOKUP(H1331,Riders!$A$2:$E$8001,4,FALSE))/365</f>
        <v>21.950684931506849</v>
      </c>
    </row>
    <row r="1332" spans="1:11">
      <c r="A1332" t="s">
        <v>63</v>
      </c>
      <c r="B1332">
        <v>2020</v>
      </c>
      <c r="C1332" s="9">
        <v>43779</v>
      </c>
      <c r="D1332" t="s">
        <v>138</v>
      </c>
      <c r="E1332" t="s">
        <v>89</v>
      </c>
      <c r="F1332">
        <v>2</v>
      </c>
      <c r="G1332">
        <v>5</v>
      </c>
      <c r="H1332" t="s">
        <v>98</v>
      </c>
      <c r="I1332" t="s">
        <v>42</v>
      </c>
      <c r="J1332">
        <v>10010830840</v>
      </c>
      <c r="K1332" s="10">
        <f>(C1332-VLOOKUP(H1332,Riders!$A$2:$E$8001,4,FALSE))/365</f>
        <v>21.049315068493151</v>
      </c>
    </row>
    <row r="1333" spans="1:11">
      <c r="A1333" t="s">
        <v>63</v>
      </c>
      <c r="B1333">
        <v>2020</v>
      </c>
      <c r="C1333" s="9">
        <v>43779</v>
      </c>
      <c r="D1333" t="s">
        <v>138</v>
      </c>
      <c r="E1333" t="s">
        <v>89</v>
      </c>
      <c r="F1333">
        <v>2</v>
      </c>
      <c r="G1333">
        <v>6</v>
      </c>
      <c r="H1333" t="s">
        <v>172</v>
      </c>
      <c r="I1333" t="s">
        <v>35</v>
      </c>
      <c r="J1333">
        <v>10006552534</v>
      </c>
      <c r="K1333" s="10">
        <f>(C1333-VLOOKUP(H1333,Riders!$A$2:$E$8001,4,FALSE))/365</f>
        <v>29.504109589041096</v>
      </c>
    </row>
    <row r="1334" spans="1:11">
      <c r="A1334" t="s">
        <v>63</v>
      </c>
      <c r="B1334">
        <v>2020</v>
      </c>
      <c r="C1334" s="9">
        <v>43779</v>
      </c>
      <c r="D1334" t="s">
        <v>138</v>
      </c>
      <c r="E1334" t="s">
        <v>89</v>
      </c>
      <c r="F1334">
        <v>2</v>
      </c>
      <c r="G1334">
        <v>7</v>
      </c>
      <c r="H1334" t="s">
        <v>229</v>
      </c>
      <c r="I1334" t="s">
        <v>100</v>
      </c>
      <c r="J1334">
        <v>10009009260</v>
      </c>
      <c r="K1334" s="10">
        <f>(C1334-VLOOKUP(H1334,Riders!$A$2:$E$8001,4,FALSE))/365</f>
        <v>24.613698630136987</v>
      </c>
    </row>
    <row r="1335" spans="1:11">
      <c r="A1335" t="s">
        <v>63</v>
      </c>
      <c r="B1335">
        <v>2020</v>
      </c>
      <c r="C1335" s="9">
        <v>43779</v>
      </c>
      <c r="D1335" t="s">
        <v>138</v>
      </c>
      <c r="E1335" t="s">
        <v>89</v>
      </c>
      <c r="F1335">
        <v>3</v>
      </c>
      <c r="G1335">
        <v>1</v>
      </c>
      <c r="H1335" t="s">
        <v>97</v>
      </c>
      <c r="I1335" t="s">
        <v>26</v>
      </c>
      <c r="J1335">
        <v>10010678569</v>
      </c>
      <c r="K1335" s="10">
        <f>(C1335-VLOOKUP(H1335,Riders!$A$2:$E$8001,4,FALSE))/365</f>
        <v>22.578082191780823</v>
      </c>
    </row>
    <row r="1336" spans="1:11">
      <c r="A1336" t="s">
        <v>63</v>
      </c>
      <c r="B1336">
        <v>2020</v>
      </c>
      <c r="C1336" s="9">
        <v>43779</v>
      </c>
      <c r="D1336" t="s">
        <v>138</v>
      </c>
      <c r="E1336" t="s">
        <v>89</v>
      </c>
      <c r="F1336">
        <v>3</v>
      </c>
      <c r="G1336">
        <v>2</v>
      </c>
      <c r="H1336" t="s">
        <v>201</v>
      </c>
      <c r="I1336" t="s">
        <v>196</v>
      </c>
      <c r="J1336">
        <v>10051694112</v>
      </c>
      <c r="K1336" s="10">
        <f>(C1336-VLOOKUP(H1336,Riders!$A$2:$E$8001,4,FALSE))/365</f>
        <v>32.884931506849313</v>
      </c>
    </row>
    <row r="1337" spans="1:11">
      <c r="A1337" t="s">
        <v>63</v>
      </c>
      <c r="B1337">
        <v>2020</v>
      </c>
      <c r="C1337" s="9">
        <v>43779</v>
      </c>
      <c r="D1337" t="s">
        <v>138</v>
      </c>
      <c r="E1337" t="s">
        <v>89</v>
      </c>
      <c r="F1337">
        <v>3</v>
      </c>
      <c r="G1337">
        <v>3</v>
      </c>
      <c r="H1337" t="s">
        <v>151</v>
      </c>
      <c r="I1337" t="s">
        <v>152</v>
      </c>
      <c r="J1337">
        <v>10004717719</v>
      </c>
      <c r="K1337" s="10">
        <f>(C1337-VLOOKUP(H1337,Riders!$A$2:$E$8001,4,FALSE))/365</f>
        <v>30.942465753424656</v>
      </c>
    </row>
    <row r="1338" spans="1:11">
      <c r="A1338" t="s">
        <v>63</v>
      </c>
      <c r="B1338">
        <v>2020</v>
      </c>
      <c r="C1338" s="9">
        <v>43779</v>
      </c>
      <c r="D1338" t="s">
        <v>138</v>
      </c>
      <c r="E1338" t="s">
        <v>89</v>
      </c>
      <c r="F1338">
        <v>3</v>
      </c>
      <c r="G1338">
        <v>4</v>
      </c>
      <c r="H1338" t="s">
        <v>157</v>
      </c>
      <c r="I1338" t="s">
        <v>154</v>
      </c>
      <c r="J1338">
        <v>10010829830</v>
      </c>
      <c r="K1338" s="10">
        <f>(C1338-VLOOKUP(H1338,Riders!$A$2:$E$8001,4,FALSE))/365</f>
        <v>21.841095890410958</v>
      </c>
    </row>
    <row r="1339" spans="1:11">
      <c r="A1339" t="s">
        <v>63</v>
      </c>
      <c r="B1339">
        <v>2020</v>
      </c>
      <c r="C1339" s="9">
        <v>43779</v>
      </c>
      <c r="D1339" t="s">
        <v>138</v>
      </c>
      <c r="E1339" t="s">
        <v>89</v>
      </c>
      <c r="F1339">
        <v>3</v>
      </c>
      <c r="G1339">
        <v>5</v>
      </c>
      <c r="H1339" t="s">
        <v>60</v>
      </c>
      <c r="I1339" t="s">
        <v>61</v>
      </c>
      <c r="J1339">
        <v>10007351671</v>
      </c>
      <c r="K1339" s="10">
        <f>(C1339-VLOOKUP(H1339,Riders!$A$2:$E$8001,4,FALSE))/365</f>
        <v>29.972602739726028</v>
      </c>
    </row>
    <row r="1340" spans="1:11">
      <c r="A1340" t="s">
        <v>63</v>
      </c>
      <c r="B1340">
        <v>2020</v>
      </c>
      <c r="C1340" s="9">
        <v>43779</v>
      </c>
      <c r="D1340" t="s">
        <v>138</v>
      </c>
      <c r="E1340" t="s">
        <v>89</v>
      </c>
      <c r="F1340">
        <v>3</v>
      </c>
      <c r="G1340">
        <v>6</v>
      </c>
      <c r="H1340" t="s">
        <v>230</v>
      </c>
      <c r="I1340" t="s">
        <v>210</v>
      </c>
      <c r="J1340">
        <v>10011141846</v>
      </c>
      <c r="K1340" s="10">
        <f>(C1340-VLOOKUP(H1340,Riders!$A$2:$E$8001,4,FALSE))/365</f>
        <v>20.893150684931506</v>
      </c>
    </row>
    <row r="1341" spans="1:11">
      <c r="A1341" t="s">
        <v>63</v>
      </c>
      <c r="B1341">
        <v>2020</v>
      </c>
      <c r="C1341" s="9">
        <v>43779</v>
      </c>
      <c r="D1341" t="s">
        <v>138</v>
      </c>
      <c r="E1341" t="s">
        <v>89</v>
      </c>
      <c r="F1341">
        <v>3</v>
      </c>
      <c r="G1341">
        <v>7</v>
      </c>
      <c r="H1341" t="s">
        <v>141</v>
      </c>
      <c r="I1341" t="s">
        <v>93</v>
      </c>
      <c r="J1341">
        <v>10009181234</v>
      </c>
      <c r="K1341" s="10">
        <f>(C1341-VLOOKUP(H1341,Riders!$A$2:$E$8001,4,FALSE))/365</f>
        <v>24.605479452054794</v>
      </c>
    </row>
    <row r="1342" spans="1:11">
      <c r="A1342" t="s">
        <v>63</v>
      </c>
      <c r="B1342">
        <v>2020</v>
      </c>
      <c r="C1342" s="9">
        <v>43779</v>
      </c>
      <c r="D1342" t="s">
        <v>138</v>
      </c>
      <c r="E1342" t="s">
        <v>89</v>
      </c>
      <c r="F1342">
        <v>4</v>
      </c>
      <c r="G1342">
        <v>1</v>
      </c>
      <c r="H1342" t="s">
        <v>95</v>
      </c>
      <c r="I1342" t="s">
        <v>28</v>
      </c>
      <c r="J1342">
        <v>10048325582</v>
      </c>
      <c r="K1342" s="10">
        <f>(C1342-VLOOKUP(H1342,Riders!$A$2:$E$8001,4,FALSE))/365</f>
        <v>27.791780821917808</v>
      </c>
    </row>
    <row r="1343" spans="1:11">
      <c r="A1343" t="s">
        <v>63</v>
      </c>
      <c r="B1343">
        <v>2020</v>
      </c>
      <c r="C1343" s="9">
        <v>43779</v>
      </c>
      <c r="D1343" t="s">
        <v>138</v>
      </c>
      <c r="E1343" t="s">
        <v>89</v>
      </c>
      <c r="F1343">
        <v>4</v>
      </c>
      <c r="G1343">
        <v>2</v>
      </c>
      <c r="H1343" t="s">
        <v>206</v>
      </c>
      <c r="I1343" t="s">
        <v>56</v>
      </c>
      <c r="J1343">
        <v>10007828183</v>
      </c>
      <c r="K1343" s="10">
        <f>(C1343-VLOOKUP(H1343,Riders!$A$2:$E$8001,4,FALSE))/365</f>
        <v>26.134246575342466</v>
      </c>
    </row>
    <row r="1344" spans="1:11">
      <c r="A1344" t="s">
        <v>63</v>
      </c>
      <c r="B1344">
        <v>2020</v>
      </c>
      <c r="C1344" s="9">
        <v>43779</v>
      </c>
      <c r="D1344" t="s">
        <v>138</v>
      </c>
      <c r="E1344" t="s">
        <v>89</v>
      </c>
      <c r="F1344">
        <v>4</v>
      </c>
      <c r="G1344">
        <v>3</v>
      </c>
      <c r="H1344" t="s">
        <v>216</v>
      </c>
      <c r="I1344" t="s">
        <v>44</v>
      </c>
      <c r="J1344">
        <v>10006902239</v>
      </c>
      <c r="K1344" s="10">
        <f>(C1344-VLOOKUP(H1344,Riders!$A$2:$E$8001,4,FALSE))/365</f>
        <v>28.372602739726027</v>
      </c>
    </row>
    <row r="1345" spans="1:11">
      <c r="A1345" t="s">
        <v>63</v>
      </c>
      <c r="B1345">
        <v>2020</v>
      </c>
      <c r="C1345" s="9">
        <v>43779</v>
      </c>
      <c r="D1345" t="s">
        <v>138</v>
      </c>
      <c r="E1345" t="s">
        <v>89</v>
      </c>
      <c r="F1345">
        <v>4</v>
      </c>
      <c r="G1345">
        <v>4</v>
      </c>
      <c r="H1345" t="s">
        <v>91</v>
      </c>
      <c r="I1345" t="s">
        <v>50</v>
      </c>
      <c r="J1345">
        <v>10009150215</v>
      </c>
      <c r="K1345" s="10">
        <f>(C1345-VLOOKUP(H1345,Riders!$A$2:$E$8001,4,FALSE))/365</f>
        <v>23.972602739726028</v>
      </c>
    </row>
    <row r="1346" spans="1:11">
      <c r="A1346" t="s">
        <v>63</v>
      </c>
      <c r="B1346">
        <v>2020</v>
      </c>
      <c r="C1346" s="9">
        <v>43779</v>
      </c>
      <c r="D1346" t="s">
        <v>138</v>
      </c>
      <c r="E1346" t="s">
        <v>89</v>
      </c>
      <c r="F1346">
        <v>4</v>
      </c>
      <c r="G1346">
        <v>5</v>
      </c>
      <c r="H1346" t="s">
        <v>185</v>
      </c>
      <c r="I1346" t="s">
        <v>186</v>
      </c>
      <c r="J1346">
        <v>10009017243</v>
      </c>
      <c r="K1346" s="10">
        <f>(C1346-VLOOKUP(H1346,Riders!$A$2:$E$8001,4,FALSE))/365</f>
        <v>24.512328767123286</v>
      </c>
    </row>
    <row r="1347" spans="1:11">
      <c r="A1347" t="s">
        <v>63</v>
      </c>
      <c r="B1347">
        <v>2020</v>
      </c>
      <c r="C1347" s="9">
        <v>43779</v>
      </c>
      <c r="D1347" t="s">
        <v>138</v>
      </c>
      <c r="E1347" t="s">
        <v>89</v>
      </c>
      <c r="F1347">
        <v>4</v>
      </c>
      <c r="G1347">
        <v>6</v>
      </c>
      <c r="H1347" t="s">
        <v>21</v>
      </c>
      <c r="I1347" t="s">
        <v>22</v>
      </c>
      <c r="J1347">
        <v>10007379761</v>
      </c>
      <c r="K1347" s="10">
        <f>(C1347-VLOOKUP(H1347,Riders!$A$2:$E$8001,4,FALSE))/365</f>
        <v>26.671232876712327</v>
      </c>
    </row>
    <row r="1348" spans="1:11">
      <c r="A1348" t="s">
        <v>63</v>
      </c>
      <c r="B1348">
        <v>2020</v>
      </c>
      <c r="C1348" s="9">
        <v>43779</v>
      </c>
      <c r="D1348" t="s">
        <v>138</v>
      </c>
      <c r="E1348" t="s">
        <v>89</v>
      </c>
      <c r="F1348">
        <v>4</v>
      </c>
      <c r="G1348">
        <v>7</v>
      </c>
      <c r="H1348" t="s">
        <v>178</v>
      </c>
      <c r="I1348" t="s">
        <v>30</v>
      </c>
      <c r="J1348">
        <v>10090680735</v>
      </c>
      <c r="K1348" s="10">
        <f>(C1348-VLOOKUP(H1348,Riders!$A$2:$E$8001,4,FALSE))/365</f>
        <v>27.145205479452056</v>
      </c>
    </row>
    <row r="1349" spans="1:11">
      <c r="A1349" t="s">
        <v>63</v>
      </c>
      <c r="B1349">
        <v>2020</v>
      </c>
      <c r="C1349" s="9">
        <v>43779</v>
      </c>
      <c r="D1349" t="s">
        <v>138</v>
      </c>
      <c r="E1349" t="s">
        <v>115</v>
      </c>
      <c r="F1349">
        <v>1</v>
      </c>
      <c r="G1349">
        <v>1</v>
      </c>
      <c r="H1349" t="s">
        <v>190</v>
      </c>
      <c r="I1349" t="s">
        <v>111</v>
      </c>
      <c r="J1349">
        <v>10004599194</v>
      </c>
      <c r="K1349" s="10">
        <f>(C1349-VLOOKUP(H1349,Riders!$A$2:$E$8001,4,FALSE))/365</f>
        <v>31.654794520547945</v>
      </c>
    </row>
    <row r="1350" spans="1:11">
      <c r="A1350" t="s">
        <v>63</v>
      </c>
      <c r="B1350">
        <v>2020</v>
      </c>
      <c r="C1350" s="9">
        <v>43779</v>
      </c>
      <c r="D1350" t="s">
        <v>138</v>
      </c>
      <c r="E1350" t="s">
        <v>115</v>
      </c>
      <c r="F1350">
        <v>1</v>
      </c>
      <c r="G1350">
        <v>2</v>
      </c>
      <c r="H1350" t="s">
        <v>91</v>
      </c>
      <c r="I1350" t="s">
        <v>50</v>
      </c>
      <c r="J1350">
        <v>10009150215</v>
      </c>
      <c r="K1350" s="10">
        <f>(C1350-VLOOKUP(H1350,Riders!$A$2:$E$8001,4,FALSE))/365</f>
        <v>23.972602739726028</v>
      </c>
    </row>
    <row r="1351" spans="1:11">
      <c r="A1351" t="s">
        <v>63</v>
      </c>
      <c r="B1351">
        <v>2020</v>
      </c>
      <c r="C1351" s="9">
        <v>43779</v>
      </c>
      <c r="D1351" t="s">
        <v>138</v>
      </c>
      <c r="E1351" t="s">
        <v>115</v>
      </c>
      <c r="F1351">
        <v>1</v>
      </c>
      <c r="G1351">
        <v>3</v>
      </c>
      <c r="H1351" t="s">
        <v>172</v>
      </c>
      <c r="I1351" t="s">
        <v>35</v>
      </c>
      <c r="J1351">
        <v>10006552534</v>
      </c>
      <c r="K1351" s="10">
        <f>(C1351-VLOOKUP(H1351,Riders!$A$2:$E$8001,4,FALSE))/365</f>
        <v>29.504109589041096</v>
      </c>
    </row>
    <row r="1352" spans="1:11">
      <c r="A1352" t="s">
        <v>63</v>
      </c>
      <c r="B1352">
        <v>2020</v>
      </c>
      <c r="C1352" s="9">
        <v>43779</v>
      </c>
      <c r="D1352" t="s">
        <v>138</v>
      </c>
      <c r="E1352" t="s">
        <v>115</v>
      </c>
      <c r="F1352">
        <v>1</v>
      </c>
      <c r="G1352">
        <v>4</v>
      </c>
      <c r="H1352" t="s">
        <v>29</v>
      </c>
      <c r="I1352" t="s">
        <v>30</v>
      </c>
      <c r="J1352">
        <v>10010773549</v>
      </c>
      <c r="K1352" s="10">
        <f>(C1352-VLOOKUP(H1352,Riders!$A$2:$E$8001,4,FALSE))/365</f>
        <v>23.712328767123289</v>
      </c>
    </row>
    <row r="1353" spans="1:11">
      <c r="A1353" t="s">
        <v>63</v>
      </c>
      <c r="B1353">
        <v>2020</v>
      </c>
      <c r="C1353" s="9">
        <v>43779</v>
      </c>
      <c r="D1353" t="s">
        <v>138</v>
      </c>
      <c r="E1353" t="s">
        <v>115</v>
      </c>
      <c r="F1353">
        <v>1</v>
      </c>
      <c r="G1353">
        <v>5</v>
      </c>
      <c r="H1353" t="s">
        <v>60</v>
      </c>
      <c r="I1353" t="s">
        <v>61</v>
      </c>
      <c r="J1353">
        <v>10007351671</v>
      </c>
      <c r="K1353" s="10">
        <f>(C1353-VLOOKUP(H1353,Riders!$A$2:$E$8001,4,FALSE))/365</f>
        <v>29.972602739726028</v>
      </c>
    </row>
    <row r="1354" spans="1:11">
      <c r="A1354" t="s">
        <v>63</v>
      </c>
      <c r="B1354">
        <v>2020</v>
      </c>
      <c r="C1354" s="9">
        <v>43779</v>
      </c>
      <c r="D1354" t="s">
        <v>138</v>
      </c>
      <c r="E1354" t="s">
        <v>115</v>
      </c>
      <c r="F1354">
        <v>2</v>
      </c>
      <c r="G1354">
        <v>1</v>
      </c>
      <c r="H1354" t="s">
        <v>98</v>
      </c>
      <c r="I1354" t="s">
        <v>42</v>
      </c>
      <c r="J1354">
        <v>10010830840</v>
      </c>
      <c r="K1354" s="10">
        <f>(C1354-VLOOKUP(H1354,Riders!$A$2:$E$8001,4,FALSE))/365</f>
        <v>21.049315068493151</v>
      </c>
    </row>
    <row r="1355" spans="1:11">
      <c r="A1355" t="s">
        <v>63</v>
      </c>
      <c r="B1355">
        <v>2020</v>
      </c>
      <c r="C1355" s="9">
        <v>43779</v>
      </c>
      <c r="D1355" t="s">
        <v>138</v>
      </c>
      <c r="E1355" t="s">
        <v>115</v>
      </c>
      <c r="F1355">
        <v>2</v>
      </c>
      <c r="G1355">
        <v>2</v>
      </c>
      <c r="H1355" t="s">
        <v>178</v>
      </c>
      <c r="I1355" t="s">
        <v>30</v>
      </c>
      <c r="J1355">
        <v>10090680735</v>
      </c>
      <c r="K1355" s="10">
        <f>(C1355-VLOOKUP(H1355,Riders!$A$2:$E$8001,4,FALSE))/365</f>
        <v>27.145205479452056</v>
      </c>
    </row>
    <row r="1356" spans="1:11">
      <c r="A1356" t="s">
        <v>63</v>
      </c>
      <c r="B1356">
        <v>2020</v>
      </c>
      <c r="C1356" s="9">
        <v>43779</v>
      </c>
      <c r="D1356" t="s">
        <v>138</v>
      </c>
      <c r="E1356" t="s">
        <v>115</v>
      </c>
      <c r="F1356">
        <v>2</v>
      </c>
      <c r="G1356">
        <v>3</v>
      </c>
      <c r="H1356" t="s">
        <v>157</v>
      </c>
      <c r="I1356" t="s">
        <v>154</v>
      </c>
      <c r="J1356">
        <v>10010829830</v>
      </c>
      <c r="K1356" s="10">
        <f>(C1356-VLOOKUP(H1356,Riders!$A$2:$E$8001,4,FALSE))/365</f>
        <v>21.841095890410958</v>
      </c>
    </row>
    <row r="1357" spans="1:11">
      <c r="A1357" t="s">
        <v>63</v>
      </c>
      <c r="B1357">
        <v>2020</v>
      </c>
      <c r="C1357" s="9">
        <v>43779</v>
      </c>
      <c r="D1357" t="s">
        <v>138</v>
      </c>
      <c r="E1357" t="s">
        <v>115</v>
      </c>
      <c r="F1357">
        <v>2</v>
      </c>
      <c r="G1357">
        <v>4</v>
      </c>
      <c r="H1357" t="s">
        <v>208</v>
      </c>
      <c r="I1357" t="s">
        <v>186</v>
      </c>
      <c r="J1357">
        <v>10009049979</v>
      </c>
      <c r="K1357" s="10">
        <f>(C1357-VLOOKUP(H1357,Riders!$A$2:$E$8001,4,FALSE))/365</f>
        <v>24.63013698630137</v>
      </c>
    </row>
    <row r="1358" spans="1:11">
      <c r="A1358" t="s">
        <v>63</v>
      </c>
      <c r="B1358">
        <v>2020</v>
      </c>
      <c r="C1358" s="9">
        <v>43779</v>
      </c>
      <c r="D1358" t="s">
        <v>138</v>
      </c>
      <c r="E1358" t="s">
        <v>115</v>
      </c>
      <c r="F1358">
        <v>2</v>
      </c>
      <c r="G1358">
        <v>5</v>
      </c>
      <c r="H1358" t="s">
        <v>103</v>
      </c>
      <c r="I1358" t="s">
        <v>37</v>
      </c>
      <c r="J1358">
        <v>10052089586</v>
      </c>
      <c r="K1358" s="10">
        <f>(C1358-VLOOKUP(H1358,Riders!$A$2:$E$8001,4,FALSE))/365</f>
        <v>20.860273972602741</v>
      </c>
    </row>
    <row r="1359" spans="1:11">
      <c r="A1359" t="s">
        <v>63</v>
      </c>
      <c r="B1359">
        <v>2020</v>
      </c>
      <c r="C1359" s="9">
        <v>43779</v>
      </c>
      <c r="D1359" t="s">
        <v>138</v>
      </c>
      <c r="E1359" t="s">
        <v>115</v>
      </c>
      <c r="F1359">
        <v>3</v>
      </c>
      <c r="G1359">
        <v>1</v>
      </c>
      <c r="H1359" t="s">
        <v>141</v>
      </c>
      <c r="I1359" t="s">
        <v>93</v>
      </c>
      <c r="J1359">
        <v>10009181234</v>
      </c>
      <c r="K1359" s="10">
        <f>(C1359-VLOOKUP(H1359,Riders!$A$2:$E$8001,4,FALSE))/365</f>
        <v>24.605479452054794</v>
      </c>
    </row>
    <row r="1360" spans="1:11">
      <c r="A1360" t="s">
        <v>63</v>
      </c>
      <c r="B1360">
        <v>2020</v>
      </c>
      <c r="C1360" s="9">
        <v>43779</v>
      </c>
      <c r="D1360" t="s">
        <v>138</v>
      </c>
      <c r="E1360" t="s">
        <v>115</v>
      </c>
      <c r="F1360">
        <v>3</v>
      </c>
      <c r="G1360">
        <v>2</v>
      </c>
      <c r="H1360" t="s">
        <v>21</v>
      </c>
      <c r="I1360" t="s">
        <v>22</v>
      </c>
      <c r="J1360">
        <v>10007379761</v>
      </c>
      <c r="K1360" s="10">
        <f>(C1360-VLOOKUP(H1360,Riders!$A$2:$E$8001,4,FALSE))/365</f>
        <v>26.671232876712327</v>
      </c>
    </row>
    <row r="1361" spans="1:11">
      <c r="A1361" t="s">
        <v>63</v>
      </c>
      <c r="B1361">
        <v>2020</v>
      </c>
      <c r="C1361" s="9">
        <v>43779</v>
      </c>
      <c r="D1361" t="s">
        <v>138</v>
      </c>
      <c r="E1361" t="s">
        <v>115</v>
      </c>
      <c r="F1361">
        <v>3</v>
      </c>
      <c r="G1361">
        <v>3</v>
      </c>
      <c r="H1361" t="s">
        <v>151</v>
      </c>
      <c r="I1361" t="s">
        <v>152</v>
      </c>
      <c r="J1361">
        <v>10004717719</v>
      </c>
      <c r="K1361" s="10">
        <f>(C1361-VLOOKUP(H1361,Riders!$A$2:$E$8001,4,FALSE))/365</f>
        <v>30.942465753424656</v>
      </c>
    </row>
    <row r="1362" spans="1:11">
      <c r="A1362" t="s">
        <v>63</v>
      </c>
      <c r="B1362">
        <v>2020</v>
      </c>
      <c r="C1362" s="9">
        <v>43779</v>
      </c>
      <c r="D1362" t="s">
        <v>138</v>
      </c>
      <c r="E1362" t="s">
        <v>115</v>
      </c>
      <c r="F1362">
        <v>3</v>
      </c>
      <c r="G1362">
        <v>4</v>
      </c>
      <c r="H1362" t="s">
        <v>169</v>
      </c>
      <c r="I1362" t="s">
        <v>80</v>
      </c>
      <c r="J1362">
        <v>10007073506</v>
      </c>
      <c r="K1362" s="10">
        <f>(C1362-VLOOKUP(H1362,Riders!$A$2:$E$8001,4,FALSE))/365</f>
        <v>29.375342465753423</v>
      </c>
    </row>
    <row r="1363" spans="1:11">
      <c r="A1363" t="s">
        <v>63</v>
      </c>
      <c r="B1363">
        <v>2020</v>
      </c>
      <c r="C1363" s="9">
        <v>43779</v>
      </c>
      <c r="D1363" t="s">
        <v>138</v>
      </c>
      <c r="E1363" t="s">
        <v>115</v>
      </c>
      <c r="F1363">
        <v>3</v>
      </c>
      <c r="G1363">
        <v>5</v>
      </c>
      <c r="H1363" t="s">
        <v>49</v>
      </c>
      <c r="I1363" t="s">
        <v>50</v>
      </c>
      <c r="J1363">
        <v>10010645732</v>
      </c>
      <c r="K1363" s="10">
        <f>(C1363-VLOOKUP(H1363,Riders!$A$2:$E$8001,4,FALSE))/365</f>
        <v>21.950684931506849</v>
      </c>
    </row>
    <row r="1364" spans="1:11">
      <c r="A1364" t="s">
        <v>63</v>
      </c>
      <c r="B1364">
        <v>2020</v>
      </c>
      <c r="C1364" s="9">
        <v>43779</v>
      </c>
      <c r="D1364" t="s">
        <v>138</v>
      </c>
      <c r="E1364" t="s">
        <v>115</v>
      </c>
      <c r="F1364">
        <v>4</v>
      </c>
      <c r="G1364">
        <v>1</v>
      </c>
      <c r="H1364" t="s">
        <v>229</v>
      </c>
      <c r="I1364" t="s">
        <v>100</v>
      </c>
      <c r="J1364">
        <v>10009009260</v>
      </c>
      <c r="K1364" s="10">
        <f>(C1364-VLOOKUP(H1364,Riders!$A$2:$E$8001,4,FALSE))/365</f>
        <v>24.613698630136987</v>
      </c>
    </row>
    <row r="1365" spans="1:11">
      <c r="A1365" t="s">
        <v>63</v>
      </c>
      <c r="B1365">
        <v>2020</v>
      </c>
      <c r="C1365" s="9">
        <v>43779</v>
      </c>
      <c r="D1365" t="s">
        <v>138</v>
      </c>
      <c r="E1365" t="s">
        <v>115</v>
      </c>
      <c r="F1365">
        <v>4</v>
      </c>
      <c r="G1365">
        <v>2</v>
      </c>
      <c r="H1365" t="s">
        <v>230</v>
      </c>
      <c r="I1365" t="s">
        <v>210</v>
      </c>
      <c r="J1365">
        <v>10011141846</v>
      </c>
      <c r="K1365" s="10">
        <f>(C1365-VLOOKUP(H1365,Riders!$A$2:$E$8001,4,FALSE))/365</f>
        <v>20.893150684931506</v>
      </c>
    </row>
    <row r="1366" spans="1:11">
      <c r="A1366" t="s">
        <v>63</v>
      </c>
      <c r="B1366">
        <v>2020</v>
      </c>
      <c r="C1366" s="9">
        <v>43779</v>
      </c>
      <c r="D1366" t="s">
        <v>138</v>
      </c>
      <c r="E1366" t="s">
        <v>115</v>
      </c>
      <c r="F1366">
        <v>4</v>
      </c>
      <c r="G1366">
        <v>3</v>
      </c>
      <c r="H1366" t="s">
        <v>216</v>
      </c>
      <c r="I1366" t="s">
        <v>44</v>
      </c>
      <c r="J1366">
        <v>10006902239</v>
      </c>
      <c r="K1366" s="10">
        <f>(C1366-VLOOKUP(H1366,Riders!$A$2:$E$8001,4,FALSE))/365</f>
        <v>28.372602739726027</v>
      </c>
    </row>
    <row r="1367" spans="1:11">
      <c r="A1367" t="s">
        <v>63</v>
      </c>
      <c r="B1367">
        <v>2020</v>
      </c>
      <c r="C1367" s="9">
        <v>43779</v>
      </c>
      <c r="D1367" t="s">
        <v>138</v>
      </c>
      <c r="E1367" t="s">
        <v>115</v>
      </c>
      <c r="F1367">
        <v>4</v>
      </c>
      <c r="G1367">
        <v>4</v>
      </c>
      <c r="H1367" t="s">
        <v>185</v>
      </c>
      <c r="I1367" t="s">
        <v>186</v>
      </c>
      <c r="J1367">
        <v>10009017243</v>
      </c>
      <c r="K1367" s="10">
        <f>(C1367-VLOOKUP(H1367,Riders!$A$2:$E$8001,4,FALSE))/365</f>
        <v>24.512328767123286</v>
      </c>
    </row>
    <row r="1368" spans="1:11">
      <c r="A1368" t="s">
        <v>63</v>
      </c>
      <c r="B1368">
        <v>2020</v>
      </c>
      <c r="C1368" s="9">
        <v>43779</v>
      </c>
      <c r="D1368" t="s">
        <v>138</v>
      </c>
      <c r="E1368" t="s">
        <v>115</v>
      </c>
      <c r="F1368">
        <v>4</v>
      </c>
      <c r="G1368">
        <v>5</v>
      </c>
      <c r="H1368" t="s">
        <v>52</v>
      </c>
      <c r="I1368" t="s">
        <v>40</v>
      </c>
      <c r="J1368">
        <v>10004612534</v>
      </c>
      <c r="K1368" s="10">
        <f>(C1368-VLOOKUP(H1368,Riders!$A$2:$E$8001,4,FALSE))/365</f>
        <v>32.457534246575342</v>
      </c>
    </row>
    <row r="1369" spans="1:11">
      <c r="A1369" t="s">
        <v>63</v>
      </c>
      <c r="B1369">
        <v>2020</v>
      </c>
      <c r="C1369" s="9">
        <v>43779</v>
      </c>
      <c r="D1369" t="s">
        <v>138</v>
      </c>
      <c r="E1369" t="s">
        <v>117</v>
      </c>
      <c r="F1369">
        <v>1</v>
      </c>
      <c r="G1369">
        <v>1</v>
      </c>
      <c r="H1369" t="s">
        <v>190</v>
      </c>
      <c r="I1369" t="s">
        <v>111</v>
      </c>
      <c r="J1369">
        <v>10004599194</v>
      </c>
      <c r="K1369" s="10">
        <f>(C1369-VLOOKUP(H1369,Riders!$A$2:$E$8001,4,FALSE))/365</f>
        <v>31.654794520547945</v>
      </c>
    </row>
    <row r="1370" spans="1:11">
      <c r="A1370" t="s">
        <v>63</v>
      </c>
      <c r="B1370">
        <v>2020</v>
      </c>
      <c r="C1370" s="9">
        <v>43779</v>
      </c>
      <c r="D1370" t="s">
        <v>138</v>
      </c>
      <c r="E1370" t="s">
        <v>117</v>
      </c>
      <c r="F1370">
        <v>1</v>
      </c>
      <c r="G1370">
        <v>2</v>
      </c>
      <c r="H1370" t="s">
        <v>95</v>
      </c>
      <c r="I1370" t="s">
        <v>28</v>
      </c>
      <c r="J1370">
        <v>10048325582</v>
      </c>
      <c r="K1370" s="10">
        <f>(C1370-VLOOKUP(H1370,Riders!$A$2:$E$8001,4,FALSE))/365</f>
        <v>27.791780821917808</v>
      </c>
    </row>
    <row r="1371" spans="1:11">
      <c r="A1371" t="s">
        <v>63</v>
      </c>
      <c r="B1371">
        <v>2020</v>
      </c>
      <c r="C1371" s="9">
        <v>43779</v>
      </c>
      <c r="D1371" t="s">
        <v>138</v>
      </c>
      <c r="E1371" t="s">
        <v>117</v>
      </c>
      <c r="F1371">
        <v>1</v>
      </c>
      <c r="G1371">
        <v>3</v>
      </c>
      <c r="H1371" t="s">
        <v>201</v>
      </c>
      <c r="I1371" t="s">
        <v>196</v>
      </c>
      <c r="J1371">
        <v>10051694112</v>
      </c>
      <c r="K1371" s="10">
        <f>(C1371-VLOOKUP(H1371,Riders!$A$2:$E$8001,4,FALSE))/365</f>
        <v>32.884931506849313</v>
      </c>
    </row>
    <row r="1372" spans="1:11">
      <c r="A1372" t="s">
        <v>63</v>
      </c>
      <c r="B1372">
        <v>2020</v>
      </c>
      <c r="C1372" s="9">
        <v>43779</v>
      </c>
      <c r="D1372" t="s">
        <v>138</v>
      </c>
      <c r="E1372" t="s">
        <v>117</v>
      </c>
      <c r="F1372">
        <v>1</v>
      </c>
      <c r="G1372">
        <v>4</v>
      </c>
      <c r="H1372" t="s">
        <v>198</v>
      </c>
      <c r="I1372" t="s">
        <v>22</v>
      </c>
      <c r="J1372">
        <v>10006900421</v>
      </c>
      <c r="K1372" s="10">
        <f>(C1372-VLOOKUP(H1372,Riders!$A$2:$E$8001,4,FALSE))/365</f>
        <v>26.926027397260274</v>
      </c>
    </row>
    <row r="1373" spans="1:11">
      <c r="A1373" t="s">
        <v>63</v>
      </c>
      <c r="B1373">
        <v>2020</v>
      </c>
      <c r="C1373" s="9">
        <v>43779</v>
      </c>
      <c r="D1373" t="s">
        <v>138</v>
      </c>
      <c r="E1373" t="s">
        <v>117</v>
      </c>
      <c r="F1373">
        <v>1</v>
      </c>
      <c r="G1373">
        <v>5</v>
      </c>
      <c r="H1373" t="s">
        <v>113</v>
      </c>
      <c r="I1373" t="s">
        <v>100</v>
      </c>
      <c r="J1373">
        <v>10009009159</v>
      </c>
      <c r="K1373" s="10">
        <f>(C1373-VLOOKUP(H1373,Riders!$A$2:$E$8001,4,FALSE))/365</f>
        <v>24.747945205479454</v>
      </c>
    </row>
    <row r="1374" spans="1:11">
      <c r="A1374" t="s">
        <v>63</v>
      </c>
      <c r="B1374">
        <v>2020</v>
      </c>
      <c r="C1374" s="9">
        <v>43779</v>
      </c>
      <c r="D1374" t="s">
        <v>138</v>
      </c>
      <c r="E1374" t="s">
        <v>117</v>
      </c>
      <c r="F1374">
        <v>1</v>
      </c>
      <c r="G1374">
        <v>6</v>
      </c>
      <c r="H1374" t="s">
        <v>229</v>
      </c>
      <c r="I1374" t="s">
        <v>100</v>
      </c>
      <c r="J1374">
        <v>10009009260</v>
      </c>
      <c r="K1374" s="10">
        <f>(C1374-VLOOKUP(H1374,Riders!$A$2:$E$8001,4,FALSE))/365</f>
        <v>24.613698630136987</v>
      </c>
    </row>
    <row r="1375" spans="1:11">
      <c r="A1375" t="s">
        <v>63</v>
      </c>
      <c r="B1375">
        <v>2020</v>
      </c>
      <c r="C1375" s="9">
        <v>43779</v>
      </c>
      <c r="D1375" t="s">
        <v>138</v>
      </c>
      <c r="E1375" t="s">
        <v>117</v>
      </c>
      <c r="F1375">
        <v>2</v>
      </c>
      <c r="G1375">
        <v>1</v>
      </c>
      <c r="H1375" t="s">
        <v>195</v>
      </c>
      <c r="I1375" t="s">
        <v>196</v>
      </c>
      <c r="J1375">
        <v>10003100142</v>
      </c>
      <c r="K1375" s="10">
        <f>(C1375-VLOOKUP(H1375,Riders!$A$2:$E$8001,4,FALSE))/365</f>
        <v>33.657534246575345</v>
      </c>
    </row>
    <row r="1376" spans="1:11">
      <c r="A1376" t="s">
        <v>63</v>
      </c>
      <c r="B1376">
        <v>2020</v>
      </c>
      <c r="C1376" s="9">
        <v>43779</v>
      </c>
      <c r="D1376" t="s">
        <v>138</v>
      </c>
      <c r="E1376" t="s">
        <v>117</v>
      </c>
      <c r="F1376">
        <v>2</v>
      </c>
      <c r="G1376">
        <v>2</v>
      </c>
      <c r="H1376" t="s">
        <v>192</v>
      </c>
      <c r="I1376" t="s">
        <v>28</v>
      </c>
      <c r="J1376">
        <v>10004601723</v>
      </c>
      <c r="K1376" s="10">
        <f>(C1376-VLOOKUP(H1376,Riders!$A$2:$E$8001,4,FALSE))/365</f>
        <v>32.397260273972606</v>
      </c>
    </row>
    <row r="1377" spans="1:11">
      <c r="A1377" t="s">
        <v>63</v>
      </c>
      <c r="B1377">
        <v>2020</v>
      </c>
      <c r="C1377" s="9">
        <v>43779</v>
      </c>
      <c r="D1377" t="s">
        <v>138</v>
      </c>
      <c r="E1377" t="s">
        <v>117</v>
      </c>
      <c r="F1377">
        <v>2</v>
      </c>
      <c r="G1377">
        <v>3</v>
      </c>
      <c r="H1377" t="s">
        <v>97</v>
      </c>
      <c r="I1377" t="s">
        <v>26</v>
      </c>
      <c r="J1377">
        <v>10010678569</v>
      </c>
      <c r="K1377" s="10">
        <f>(C1377-VLOOKUP(H1377,Riders!$A$2:$E$8001,4,FALSE))/365</f>
        <v>22.578082191780823</v>
      </c>
    </row>
    <row r="1378" spans="1:11">
      <c r="A1378" t="s">
        <v>63</v>
      </c>
      <c r="B1378">
        <v>2020</v>
      </c>
      <c r="C1378" s="9">
        <v>43779</v>
      </c>
      <c r="D1378" t="s">
        <v>138</v>
      </c>
      <c r="E1378" t="s">
        <v>117</v>
      </c>
      <c r="F1378">
        <v>2</v>
      </c>
      <c r="G1378">
        <v>4</v>
      </c>
      <c r="H1378" t="s">
        <v>98</v>
      </c>
      <c r="I1378" t="s">
        <v>42</v>
      </c>
      <c r="J1378">
        <v>10010830840</v>
      </c>
      <c r="K1378" s="10">
        <f>(C1378-VLOOKUP(H1378,Riders!$A$2:$E$8001,4,FALSE))/365</f>
        <v>21.049315068493151</v>
      </c>
    </row>
    <row r="1379" spans="1:11">
      <c r="A1379" t="s">
        <v>63</v>
      </c>
      <c r="B1379">
        <v>2020</v>
      </c>
      <c r="C1379" s="9">
        <v>43779</v>
      </c>
      <c r="D1379" t="s">
        <v>138</v>
      </c>
      <c r="E1379" t="s">
        <v>117</v>
      </c>
      <c r="F1379">
        <v>2</v>
      </c>
      <c r="G1379">
        <v>5</v>
      </c>
      <c r="H1379" t="s">
        <v>206</v>
      </c>
      <c r="I1379" t="s">
        <v>56</v>
      </c>
      <c r="J1379">
        <v>10007828183</v>
      </c>
      <c r="K1379" s="10">
        <f>(C1379-VLOOKUP(H1379,Riders!$A$2:$E$8001,4,FALSE))/365</f>
        <v>26.134246575342466</v>
      </c>
    </row>
    <row r="1380" spans="1:11">
      <c r="A1380" t="s">
        <v>63</v>
      </c>
      <c r="B1380">
        <v>2020</v>
      </c>
      <c r="C1380" s="9">
        <v>43779</v>
      </c>
      <c r="D1380" t="s">
        <v>138</v>
      </c>
      <c r="E1380" t="s">
        <v>117</v>
      </c>
      <c r="F1380">
        <v>2</v>
      </c>
      <c r="G1380">
        <v>6</v>
      </c>
      <c r="H1380" t="s">
        <v>141</v>
      </c>
      <c r="I1380" t="s">
        <v>93</v>
      </c>
      <c r="J1380">
        <v>10009181234</v>
      </c>
      <c r="K1380" s="10">
        <f>(C1380-VLOOKUP(H1380,Riders!$A$2:$E$8001,4,FALSE))/365</f>
        <v>24.605479452054794</v>
      </c>
    </row>
    <row r="1381" spans="1:11">
      <c r="A1381" t="s">
        <v>63</v>
      </c>
      <c r="B1381">
        <v>2020</v>
      </c>
      <c r="C1381" s="9">
        <v>43779</v>
      </c>
      <c r="D1381" t="s">
        <v>138</v>
      </c>
      <c r="E1381" t="s">
        <v>119</v>
      </c>
      <c r="F1381">
        <v>1</v>
      </c>
      <c r="G1381">
        <v>1</v>
      </c>
      <c r="H1381" t="s">
        <v>97</v>
      </c>
      <c r="I1381" t="s">
        <v>26</v>
      </c>
      <c r="J1381">
        <v>10010678569</v>
      </c>
      <c r="K1381" s="10">
        <f>(C1381-VLOOKUP(H1381,Riders!$A$2:$E$8001,4,FALSE))/365</f>
        <v>22.578082191780823</v>
      </c>
    </row>
    <row r="1382" spans="1:11">
      <c r="A1382" t="s">
        <v>63</v>
      </c>
      <c r="B1382">
        <v>2020</v>
      </c>
      <c r="C1382" s="9">
        <v>43779</v>
      </c>
      <c r="D1382" t="s">
        <v>138</v>
      </c>
      <c r="E1382" t="s">
        <v>119</v>
      </c>
      <c r="F1382">
        <v>1</v>
      </c>
      <c r="G1382">
        <v>2</v>
      </c>
      <c r="H1382" t="s">
        <v>192</v>
      </c>
      <c r="I1382" t="s">
        <v>28</v>
      </c>
      <c r="J1382">
        <v>10004601723</v>
      </c>
      <c r="K1382" s="10">
        <f>(C1382-VLOOKUP(H1382,Riders!$A$2:$E$8001,4,FALSE))/365</f>
        <v>32.397260273972606</v>
      </c>
    </row>
    <row r="1383" spans="1:11">
      <c r="A1383" t="s">
        <v>63</v>
      </c>
      <c r="B1383">
        <v>2020</v>
      </c>
      <c r="C1383" s="9">
        <v>43779</v>
      </c>
      <c r="D1383" t="s">
        <v>138</v>
      </c>
      <c r="E1383" t="s">
        <v>119</v>
      </c>
      <c r="F1383">
        <v>1</v>
      </c>
      <c r="G1383">
        <v>3</v>
      </c>
      <c r="H1383" t="s">
        <v>195</v>
      </c>
      <c r="I1383" t="s">
        <v>196</v>
      </c>
      <c r="J1383">
        <v>10003100142</v>
      </c>
      <c r="K1383" s="10">
        <f>(C1383-VLOOKUP(H1383,Riders!$A$2:$E$8001,4,FALSE))/365</f>
        <v>33.657534246575345</v>
      </c>
    </row>
    <row r="1384" spans="1:11">
      <c r="A1384" t="s">
        <v>63</v>
      </c>
      <c r="B1384">
        <v>2020</v>
      </c>
      <c r="C1384" s="9">
        <v>43779</v>
      </c>
      <c r="D1384" t="s">
        <v>138</v>
      </c>
      <c r="E1384" t="s">
        <v>119</v>
      </c>
      <c r="F1384">
        <v>1</v>
      </c>
      <c r="G1384">
        <v>4</v>
      </c>
      <c r="H1384" t="s">
        <v>190</v>
      </c>
      <c r="I1384" t="s">
        <v>111</v>
      </c>
      <c r="J1384">
        <v>10004599194</v>
      </c>
      <c r="K1384" s="10">
        <f>(C1384-VLOOKUP(H1384,Riders!$A$2:$E$8001,4,FALSE))/365</f>
        <v>31.654794520547945</v>
      </c>
    </row>
    <row r="1385" spans="1:11">
      <c r="A1385" t="s">
        <v>63</v>
      </c>
      <c r="B1385">
        <v>2020</v>
      </c>
      <c r="C1385" s="9">
        <v>43779</v>
      </c>
      <c r="D1385" t="s">
        <v>138</v>
      </c>
      <c r="E1385" t="s">
        <v>119</v>
      </c>
      <c r="F1385">
        <v>1</v>
      </c>
      <c r="G1385">
        <v>5</v>
      </c>
      <c r="H1385" t="s">
        <v>201</v>
      </c>
      <c r="I1385" t="s">
        <v>196</v>
      </c>
      <c r="J1385">
        <v>10051694112</v>
      </c>
      <c r="K1385" s="10">
        <f>(C1385-VLOOKUP(H1385,Riders!$A$2:$E$8001,4,FALSE))/365</f>
        <v>32.884931506849313</v>
      </c>
    </row>
    <row r="1386" spans="1:11">
      <c r="A1386" t="s">
        <v>63</v>
      </c>
      <c r="B1386">
        <v>2020</v>
      </c>
      <c r="C1386" s="9">
        <v>43779</v>
      </c>
      <c r="D1386" t="s">
        <v>138</v>
      </c>
      <c r="E1386" t="s">
        <v>119</v>
      </c>
      <c r="F1386">
        <v>1</v>
      </c>
      <c r="G1386">
        <v>6</v>
      </c>
      <c r="H1386" t="s">
        <v>95</v>
      </c>
      <c r="I1386" t="s">
        <v>28</v>
      </c>
      <c r="J1386">
        <v>10048325582</v>
      </c>
      <c r="K1386" s="10">
        <f>(C1386-VLOOKUP(H1386,Riders!$A$2:$E$8001,4,FALSE))/365</f>
        <v>27.791780821917808</v>
      </c>
    </row>
    <row r="1387" spans="1:11">
      <c r="A1387" t="s">
        <v>63</v>
      </c>
      <c r="B1387">
        <v>2020</v>
      </c>
      <c r="C1387" s="9">
        <v>43779</v>
      </c>
      <c r="D1387" t="s">
        <v>138</v>
      </c>
      <c r="E1387" t="s">
        <v>119</v>
      </c>
      <c r="F1387">
        <v>2</v>
      </c>
      <c r="G1387">
        <v>1</v>
      </c>
      <c r="H1387" t="s">
        <v>113</v>
      </c>
      <c r="I1387" t="s">
        <v>100</v>
      </c>
      <c r="J1387">
        <v>10009009159</v>
      </c>
      <c r="K1387" s="10">
        <f>(C1387-VLOOKUP(H1387,Riders!$A$2:$E$8001,4,FALSE))/365</f>
        <v>24.747945205479454</v>
      </c>
    </row>
    <row r="1388" spans="1:11">
      <c r="A1388" t="s">
        <v>63</v>
      </c>
      <c r="B1388">
        <v>2020</v>
      </c>
      <c r="C1388" s="9">
        <v>43779</v>
      </c>
      <c r="D1388" t="s">
        <v>138</v>
      </c>
      <c r="E1388" t="s">
        <v>119</v>
      </c>
      <c r="F1388">
        <v>2</v>
      </c>
      <c r="G1388">
        <v>2</v>
      </c>
      <c r="H1388" t="s">
        <v>141</v>
      </c>
      <c r="I1388" t="s">
        <v>93</v>
      </c>
      <c r="J1388">
        <v>10009181234</v>
      </c>
      <c r="K1388" s="10">
        <f>(C1388-VLOOKUP(H1388,Riders!$A$2:$E$8001,4,FALSE))/365</f>
        <v>24.605479452054794</v>
      </c>
    </row>
    <row r="1389" spans="1:11">
      <c r="A1389" t="s">
        <v>63</v>
      </c>
      <c r="B1389">
        <v>2020</v>
      </c>
      <c r="C1389" s="9">
        <v>43779</v>
      </c>
      <c r="D1389" t="s">
        <v>138</v>
      </c>
      <c r="E1389" t="s">
        <v>119</v>
      </c>
      <c r="F1389">
        <v>2</v>
      </c>
      <c r="G1389">
        <v>3</v>
      </c>
      <c r="H1389" t="s">
        <v>229</v>
      </c>
      <c r="I1389" t="s">
        <v>100</v>
      </c>
      <c r="J1389">
        <v>10009009260</v>
      </c>
      <c r="K1389" s="10">
        <f>(C1389-VLOOKUP(H1389,Riders!$A$2:$E$8001,4,FALSE))/365</f>
        <v>24.613698630136987</v>
      </c>
    </row>
    <row r="1390" spans="1:11">
      <c r="A1390" t="s">
        <v>63</v>
      </c>
      <c r="B1390">
        <v>2020</v>
      </c>
      <c r="C1390" s="9">
        <v>43779</v>
      </c>
      <c r="D1390" t="s">
        <v>138</v>
      </c>
      <c r="E1390" t="s">
        <v>119</v>
      </c>
      <c r="F1390">
        <v>2</v>
      </c>
      <c r="G1390">
        <v>4</v>
      </c>
      <c r="H1390" t="s">
        <v>198</v>
      </c>
      <c r="I1390" t="s">
        <v>22</v>
      </c>
      <c r="J1390">
        <v>10006900421</v>
      </c>
      <c r="K1390" s="10">
        <f>(C1390-VLOOKUP(H1390,Riders!$A$2:$E$8001,4,FALSE))/365</f>
        <v>26.926027397260274</v>
      </c>
    </row>
    <row r="1391" spans="1:11">
      <c r="A1391" t="s">
        <v>63</v>
      </c>
      <c r="B1391">
        <v>2020</v>
      </c>
      <c r="C1391" s="9">
        <v>43779</v>
      </c>
      <c r="D1391" t="s">
        <v>138</v>
      </c>
      <c r="E1391" t="s">
        <v>119</v>
      </c>
      <c r="F1391">
        <v>2</v>
      </c>
      <c r="G1391">
        <v>5</v>
      </c>
      <c r="H1391" t="s">
        <v>98</v>
      </c>
      <c r="I1391" t="s">
        <v>42</v>
      </c>
      <c r="J1391">
        <v>10010830840</v>
      </c>
      <c r="K1391" s="10">
        <f>(C1391-VLOOKUP(H1391,Riders!$A$2:$E$8001,4,FALSE))/365</f>
        <v>21.049315068493151</v>
      </c>
    </row>
    <row r="1392" spans="1:11">
      <c r="A1392" t="s">
        <v>63</v>
      </c>
      <c r="B1392">
        <v>2020</v>
      </c>
      <c r="C1392" s="9">
        <v>43779</v>
      </c>
      <c r="D1392" t="s">
        <v>138</v>
      </c>
      <c r="E1392" t="s">
        <v>119</v>
      </c>
      <c r="F1392">
        <v>2</v>
      </c>
      <c r="G1392">
        <v>6</v>
      </c>
      <c r="H1392" t="s">
        <v>206</v>
      </c>
      <c r="I1392" t="s">
        <v>56</v>
      </c>
      <c r="J1392">
        <v>10007828183</v>
      </c>
      <c r="K1392" s="10">
        <f>(C1392-VLOOKUP(H1392,Riders!$A$2:$E$8001,4,FALSE))/365</f>
        <v>26.134246575342466</v>
      </c>
    </row>
    <row r="1393" spans="1:11">
      <c r="A1393" t="s">
        <v>231</v>
      </c>
      <c r="B1393">
        <v>2020</v>
      </c>
      <c r="C1393" s="9">
        <v>43771</v>
      </c>
      <c r="D1393" t="s">
        <v>138</v>
      </c>
      <c r="E1393" t="s">
        <v>89</v>
      </c>
      <c r="F1393">
        <v>1</v>
      </c>
      <c r="G1393">
        <v>1</v>
      </c>
      <c r="H1393" t="s">
        <v>198</v>
      </c>
      <c r="I1393" t="s">
        <v>22</v>
      </c>
      <c r="J1393">
        <v>10006900421</v>
      </c>
      <c r="K1393" s="10">
        <f>(C1393-VLOOKUP(H1393,Riders!$A$2:$E$8001,4,FALSE))/365</f>
        <v>26.904109589041095</v>
      </c>
    </row>
    <row r="1394" spans="1:11">
      <c r="A1394" t="s">
        <v>231</v>
      </c>
      <c r="B1394">
        <v>2020</v>
      </c>
      <c r="C1394" s="9">
        <v>43771</v>
      </c>
      <c r="D1394" t="s">
        <v>138</v>
      </c>
      <c r="E1394" t="s">
        <v>89</v>
      </c>
      <c r="F1394">
        <v>1</v>
      </c>
      <c r="G1394">
        <v>2</v>
      </c>
      <c r="H1394" t="s">
        <v>141</v>
      </c>
      <c r="I1394" t="s">
        <v>93</v>
      </c>
      <c r="J1394">
        <v>10009181234</v>
      </c>
      <c r="K1394" s="10">
        <f>(C1394-VLOOKUP(H1394,Riders!$A$2:$E$8001,4,FALSE))/365</f>
        <v>24.583561643835615</v>
      </c>
    </row>
    <row r="1395" spans="1:11">
      <c r="A1395" t="s">
        <v>231</v>
      </c>
      <c r="B1395">
        <v>2020</v>
      </c>
      <c r="C1395" s="9">
        <v>43771</v>
      </c>
      <c r="D1395" t="s">
        <v>138</v>
      </c>
      <c r="E1395" t="s">
        <v>89</v>
      </c>
      <c r="F1395">
        <v>1</v>
      </c>
      <c r="G1395">
        <v>3</v>
      </c>
      <c r="H1395" t="s">
        <v>185</v>
      </c>
      <c r="I1395" t="s">
        <v>186</v>
      </c>
      <c r="J1395">
        <v>10009017243</v>
      </c>
      <c r="K1395" s="10">
        <f>(C1395-VLOOKUP(H1395,Riders!$A$2:$E$8001,4,FALSE))/365</f>
        <v>24.490410958904111</v>
      </c>
    </row>
    <row r="1396" spans="1:11">
      <c r="A1396" t="s">
        <v>231</v>
      </c>
      <c r="B1396">
        <v>2020</v>
      </c>
      <c r="C1396" s="9">
        <v>43771</v>
      </c>
      <c r="D1396" t="s">
        <v>138</v>
      </c>
      <c r="E1396" t="s">
        <v>89</v>
      </c>
      <c r="F1396">
        <v>1</v>
      </c>
      <c r="G1396">
        <v>4</v>
      </c>
      <c r="H1396" t="s">
        <v>103</v>
      </c>
      <c r="I1396" t="s">
        <v>37</v>
      </c>
      <c r="J1396">
        <v>10052089586</v>
      </c>
      <c r="K1396" s="10">
        <f>(C1396-VLOOKUP(H1396,Riders!$A$2:$E$8001,4,FALSE))/365</f>
        <v>20.838356164383562</v>
      </c>
    </row>
    <row r="1397" spans="1:11">
      <c r="A1397" t="s">
        <v>231</v>
      </c>
      <c r="B1397">
        <v>2020</v>
      </c>
      <c r="C1397" s="9">
        <v>43771</v>
      </c>
      <c r="D1397" t="s">
        <v>138</v>
      </c>
      <c r="E1397" t="s">
        <v>89</v>
      </c>
      <c r="F1397">
        <v>1</v>
      </c>
      <c r="G1397">
        <v>9</v>
      </c>
      <c r="H1397" t="s">
        <v>38</v>
      </c>
      <c r="I1397" t="s">
        <v>28</v>
      </c>
      <c r="J1397">
        <v>10009178002</v>
      </c>
      <c r="K1397" s="10">
        <f>(C1397-VLOOKUP(H1397,Riders!$A$2:$E$8001,4,FALSE))/365</f>
        <v>23.797260273972604</v>
      </c>
    </row>
    <row r="1398" spans="1:11">
      <c r="A1398" t="s">
        <v>231</v>
      </c>
      <c r="B1398">
        <v>2020</v>
      </c>
      <c r="C1398" s="9">
        <v>43771</v>
      </c>
      <c r="D1398" t="s">
        <v>138</v>
      </c>
      <c r="E1398" t="s">
        <v>89</v>
      </c>
      <c r="F1398">
        <v>1</v>
      </c>
      <c r="G1398">
        <v>9</v>
      </c>
      <c r="H1398" t="s">
        <v>151</v>
      </c>
      <c r="I1398" t="s">
        <v>152</v>
      </c>
      <c r="J1398">
        <v>10004717719</v>
      </c>
      <c r="K1398" s="10">
        <f>(C1398-VLOOKUP(H1398,Riders!$A$2:$E$8001,4,FALSE))/365</f>
        <v>30.920547945205481</v>
      </c>
    </row>
    <row r="1399" spans="1:11">
      <c r="A1399" t="s">
        <v>231</v>
      </c>
      <c r="B1399">
        <v>2020</v>
      </c>
      <c r="C1399" s="9">
        <v>43771</v>
      </c>
      <c r="D1399" t="s">
        <v>138</v>
      </c>
      <c r="E1399" t="s">
        <v>89</v>
      </c>
      <c r="F1399">
        <v>1</v>
      </c>
      <c r="G1399">
        <v>9</v>
      </c>
      <c r="H1399" t="s">
        <v>232</v>
      </c>
      <c r="I1399" t="s">
        <v>24</v>
      </c>
      <c r="J1399">
        <v>10006073493</v>
      </c>
      <c r="K1399" s="10">
        <f>(C1399-VLOOKUP(H1399,Riders!$A$2:$E$8001,4,FALSE))/365</f>
        <v>29.893150684931506</v>
      </c>
    </row>
    <row r="1400" spans="1:11">
      <c r="A1400" t="s">
        <v>231</v>
      </c>
      <c r="B1400">
        <v>2020</v>
      </c>
      <c r="C1400" s="9">
        <v>43771</v>
      </c>
      <c r="D1400" t="s">
        <v>138</v>
      </c>
      <c r="E1400" t="s">
        <v>89</v>
      </c>
      <c r="F1400">
        <v>2</v>
      </c>
      <c r="G1400">
        <v>1</v>
      </c>
      <c r="H1400" t="s">
        <v>195</v>
      </c>
      <c r="I1400" t="s">
        <v>196</v>
      </c>
      <c r="J1400">
        <v>10003100142</v>
      </c>
      <c r="K1400" s="10">
        <f>(C1400-VLOOKUP(H1400,Riders!$A$2:$E$8001,4,FALSE))/365</f>
        <v>33.635616438356166</v>
      </c>
    </row>
    <row r="1401" spans="1:11">
      <c r="A1401" t="s">
        <v>231</v>
      </c>
      <c r="B1401">
        <v>2020</v>
      </c>
      <c r="C1401" s="9">
        <v>43771</v>
      </c>
      <c r="D1401" t="s">
        <v>138</v>
      </c>
      <c r="E1401" t="s">
        <v>89</v>
      </c>
      <c r="F1401">
        <v>2</v>
      </c>
      <c r="G1401">
        <v>2</v>
      </c>
      <c r="H1401" t="s">
        <v>95</v>
      </c>
      <c r="I1401" t="s">
        <v>28</v>
      </c>
      <c r="J1401">
        <v>10048325582</v>
      </c>
      <c r="K1401" s="10">
        <f>(C1401-VLOOKUP(H1401,Riders!$A$2:$E$8001,4,FALSE))/365</f>
        <v>27.769863013698629</v>
      </c>
    </row>
    <row r="1402" spans="1:11">
      <c r="A1402" t="s">
        <v>231</v>
      </c>
      <c r="B1402">
        <v>2020</v>
      </c>
      <c r="C1402" s="9">
        <v>43771</v>
      </c>
      <c r="D1402" t="s">
        <v>138</v>
      </c>
      <c r="E1402" t="s">
        <v>89</v>
      </c>
      <c r="F1402">
        <v>2</v>
      </c>
      <c r="G1402">
        <v>3</v>
      </c>
      <c r="H1402" t="s">
        <v>98</v>
      </c>
      <c r="I1402" t="s">
        <v>42</v>
      </c>
      <c r="J1402">
        <v>10010830840</v>
      </c>
      <c r="K1402" s="10">
        <f>(C1402-VLOOKUP(H1402,Riders!$A$2:$E$8001,4,FALSE))/365</f>
        <v>21.027397260273972</v>
      </c>
    </row>
    <row r="1403" spans="1:11">
      <c r="A1403" t="s">
        <v>231</v>
      </c>
      <c r="B1403">
        <v>2020</v>
      </c>
      <c r="C1403" s="9">
        <v>43771</v>
      </c>
      <c r="D1403" t="s">
        <v>138</v>
      </c>
      <c r="E1403" t="s">
        <v>89</v>
      </c>
      <c r="F1403">
        <v>2</v>
      </c>
      <c r="G1403">
        <v>4</v>
      </c>
      <c r="H1403" t="s">
        <v>178</v>
      </c>
      <c r="I1403" t="s">
        <v>30</v>
      </c>
      <c r="J1403">
        <v>10090680735</v>
      </c>
      <c r="K1403" s="10">
        <f>(C1403-VLOOKUP(H1403,Riders!$A$2:$E$8001,4,FALSE))/365</f>
        <v>27.123287671232877</v>
      </c>
    </row>
    <row r="1404" spans="1:11">
      <c r="A1404" t="s">
        <v>231</v>
      </c>
      <c r="B1404">
        <v>2020</v>
      </c>
      <c r="C1404" s="9">
        <v>43771</v>
      </c>
      <c r="D1404" t="s">
        <v>138</v>
      </c>
      <c r="E1404" t="s">
        <v>89</v>
      </c>
      <c r="F1404">
        <v>2</v>
      </c>
      <c r="G1404">
        <v>5</v>
      </c>
      <c r="H1404" t="s">
        <v>216</v>
      </c>
      <c r="I1404" t="s">
        <v>44</v>
      </c>
      <c r="J1404">
        <v>10006902239</v>
      </c>
      <c r="K1404" s="10">
        <f>(C1404-VLOOKUP(H1404,Riders!$A$2:$E$8001,4,FALSE))/365</f>
        <v>28.350684931506848</v>
      </c>
    </row>
    <row r="1405" spans="1:11">
      <c r="A1405" t="s">
        <v>231</v>
      </c>
      <c r="B1405">
        <v>2020</v>
      </c>
      <c r="C1405" s="9">
        <v>43771</v>
      </c>
      <c r="D1405" t="s">
        <v>138</v>
      </c>
      <c r="E1405" t="s">
        <v>89</v>
      </c>
      <c r="F1405">
        <v>2</v>
      </c>
      <c r="G1405">
        <v>6</v>
      </c>
      <c r="H1405" t="s">
        <v>208</v>
      </c>
      <c r="I1405" t="s">
        <v>186</v>
      </c>
      <c r="J1405">
        <v>10009049979</v>
      </c>
      <c r="K1405" s="10">
        <f>(C1405-VLOOKUP(H1405,Riders!$A$2:$E$8001,4,FALSE))/365</f>
        <v>24.608219178082191</v>
      </c>
    </row>
    <row r="1406" spans="1:11">
      <c r="A1406" t="s">
        <v>231</v>
      </c>
      <c r="B1406">
        <v>2020</v>
      </c>
      <c r="C1406" s="9">
        <v>43771</v>
      </c>
      <c r="D1406" t="s">
        <v>138</v>
      </c>
      <c r="E1406" t="s">
        <v>89</v>
      </c>
      <c r="F1406">
        <v>2</v>
      </c>
      <c r="G1406">
        <v>9</v>
      </c>
      <c r="H1406" t="s">
        <v>204</v>
      </c>
      <c r="I1406" t="s">
        <v>205</v>
      </c>
      <c r="J1406">
        <v>10090555241</v>
      </c>
      <c r="K1406" s="10">
        <f>(C1406-VLOOKUP(H1406,Riders!$A$2:$E$8001,4,FALSE))/365</f>
        <v>21.857534246575341</v>
      </c>
    </row>
    <row r="1407" spans="1:11">
      <c r="A1407" t="s">
        <v>231</v>
      </c>
      <c r="B1407">
        <v>2020</v>
      </c>
      <c r="C1407" s="9">
        <v>43771</v>
      </c>
      <c r="D1407" t="s">
        <v>138</v>
      </c>
      <c r="E1407" t="s">
        <v>89</v>
      </c>
      <c r="F1407">
        <v>3</v>
      </c>
      <c r="G1407">
        <v>1</v>
      </c>
      <c r="H1407" t="s">
        <v>97</v>
      </c>
      <c r="I1407" t="s">
        <v>26</v>
      </c>
      <c r="J1407">
        <v>10010678569</v>
      </c>
      <c r="K1407" s="10">
        <f>(C1407-VLOOKUP(H1407,Riders!$A$2:$E$8001,4,FALSE))/365</f>
        <v>22.556164383561644</v>
      </c>
    </row>
    <row r="1408" spans="1:11">
      <c r="A1408" t="s">
        <v>231</v>
      </c>
      <c r="B1408">
        <v>2020</v>
      </c>
      <c r="C1408" s="9">
        <v>43771</v>
      </c>
      <c r="D1408" t="s">
        <v>138</v>
      </c>
      <c r="E1408" t="s">
        <v>89</v>
      </c>
      <c r="F1408">
        <v>3</v>
      </c>
      <c r="G1408">
        <v>2</v>
      </c>
      <c r="H1408" t="s">
        <v>91</v>
      </c>
      <c r="I1408" t="s">
        <v>50</v>
      </c>
      <c r="J1408">
        <v>10009150215</v>
      </c>
      <c r="K1408" s="10">
        <f>(C1408-VLOOKUP(H1408,Riders!$A$2:$E$8001,4,FALSE))/365</f>
        <v>23.950684931506849</v>
      </c>
    </row>
    <row r="1409" spans="1:11">
      <c r="A1409" t="s">
        <v>231</v>
      </c>
      <c r="B1409">
        <v>2020</v>
      </c>
      <c r="C1409" s="9">
        <v>43771</v>
      </c>
      <c r="D1409" t="s">
        <v>138</v>
      </c>
      <c r="E1409" t="s">
        <v>89</v>
      </c>
      <c r="F1409">
        <v>3</v>
      </c>
      <c r="G1409">
        <v>3</v>
      </c>
      <c r="H1409" t="s">
        <v>211</v>
      </c>
      <c r="I1409" t="s">
        <v>40</v>
      </c>
      <c r="J1409">
        <v>10006422895</v>
      </c>
      <c r="K1409" s="10">
        <f>(C1409-VLOOKUP(H1409,Riders!$A$2:$E$8001,4,FALSE))/365</f>
        <v>28.452054794520549</v>
      </c>
    </row>
    <row r="1410" spans="1:11">
      <c r="A1410" t="s">
        <v>231</v>
      </c>
      <c r="B1410">
        <v>2020</v>
      </c>
      <c r="C1410" s="9">
        <v>43771</v>
      </c>
      <c r="D1410" t="s">
        <v>138</v>
      </c>
      <c r="E1410" t="s">
        <v>89</v>
      </c>
      <c r="F1410">
        <v>3</v>
      </c>
      <c r="G1410">
        <v>4</v>
      </c>
      <c r="H1410" t="s">
        <v>169</v>
      </c>
      <c r="I1410" t="s">
        <v>80</v>
      </c>
      <c r="J1410">
        <v>10007073506</v>
      </c>
      <c r="K1410" s="10">
        <f>(C1410-VLOOKUP(H1410,Riders!$A$2:$E$8001,4,FALSE))/365</f>
        <v>29.353424657534248</v>
      </c>
    </row>
    <row r="1411" spans="1:11">
      <c r="A1411" t="s">
        <v>231</v>
      </c>
      <c r="B1411">
        <v>2020</v>
      </c>
      <c r="C1411" s="9">
        <v>43771</v>
      </c>
      <c r="D1411" t="s">
        <v>138</v>
      </c>
      <c r="E1411" t="s">
        <v>89</v>
      </c>
      <c r="F1411">
        <v>3</v>
      </c>
      <c r="G1411">
        <v>5</v>
      </c>
      <c r="H1411" t="s">
        <v>157</v>
      </c>
      <c r="I1411" t="s">
        <v>154</v>
      </c>
      <c r="J1411">
        <v>10010829830</v>
      </c>
      <c r="K1411" s="10">
        <f>(C1411-VLOOKUP(H1411,Riders!$A$2:$E$8001,4,FALSE))/365</f>
        <v>21.81917808219178</v>
      </c>
    </row>
    <row r="1412" spans="1:11">
      <c r="A1412" t="s">
        <v>231</v>
      </c>
      <c r="B1412">
        <v>2020</v>
      </c>
      <c r="C1412" s="9">
        <v>43771</v>
      </c>
      <c r="D1412" t="s">
        <v>138</v>
      </c>
      <c r="E1412" t="s">
        <v>89</v>
      </c>
      <c r="F1412">
        <v>3</v>
      </c>
      <c r="G1412">
        <v>9</v>
      </c>
      <c r="H1412" t="s">
        <v>123</v>
      </c>
      <c r="I1412" t="s">
        <v>111</v>
      </c>
      <c r="J1412">
        <v>10017950943</v>
      </c>
      <c r="K1412" s="10">
        <f>(C1412-VLOOKUP(H1412,Riders!$A$2:$E$8001,4,FALSE))/365</f>
        <v>22.728767123287671</v>
      </c>
    </row>
    <row r="1413" spans="1:11">
      <c r="A1413" t="s">
        <v>231</v>
      </c>
      <c r="B1413">
        <v>2020</v>
      </c>
      <c r="C1413" s="9">
        <v>43771</v>
      </c>
      <c r="D1413" t="s">
        <v>138</v>
      </c>
      <c r="E1413" t="s">
        <v>89</v>
      </c>
      <c r="F1413">
        <v>3</v>
      </c>
      <c r="G1413">
        <v>9</v>
      </c>
      <c r="H1413" t="s">
        <v>29</v>
      </c>
      <c r="I1413" t="s">
        <v>30</v>
      </c>
      <c r="J1413">
        <v>10010773549</v>
      </c>
      <c r="K1413" s="10">
        <f>(C1413-VLOOKUP(H1413,Riders!$A$2:$E$8001,4,FALSE))/365</f>
        <v>23.69041095890411</v>
      </c>
    </row>
    <row r="1414" spans="1:11">
      <c r="A1414" t="s">
        <v>231</v>
      </c>
      <c r="B1414">
        <v>2020</v>
      </c>
      <c r="C1414" s="9">
        <v>43771</v>
      </c>
      <c r="D1414" t="s">
        <v>138</v>
      </c>
      <c r="E1414" t="s">
        <v>89</v>
      </c>
      <c r="F1414">
        <v>4</v>
      </c>
      <c r="G1414">
        <v>1</v>
      </c>
      <c r="H1414" t="s">
        <v>90</v>
      </c>
      <c r="I1414" t="s">
        <v>22</v>
      </c>
      <c r="J1414">
        <v>10009535686</v>
      </c>
      <c r="K1414" s="10">
        <f>(C1414-VLOOKUP(H1414,Riders!$A$2:$E$8001,4,FALSE))/365</f>
        <v>22.652054794520549</v>
      </c>
    </row>
    <row r="1415" spans="1:11">
      <c r="A1415" t="s">
        <v>231</v>
      </c>
      <c r="B1415">
        <v>2020</v>
      </c>
      <c r="C1415" s="9">
        <v>43771</v>
      </c>
      <c r="D1415" t="s">
        <v>138</v>
      </c>
      <c r="E1415" t="s">
        <v>89</v>
      </c>
      <c r="F1415">
        <v>4</v>
      </c>
      <c r="G1415">
        <v>2</v>
      </c>
      <c r="H1415" t="s">
        <v>110</v>
      </c>
      <c r="I1415" t="s">
        <v>111</v>
      </c>
      <c r="J1415">
        <v>10009967641</v>
      </c>
      <c r="K1415" s="10">
        <f>(C1415-VLOOKUP(H1415,Riders!$A$2:$E$8001,4,FALSE))/365</f>
        <v>22.542465753424658</v>
      </c>
    </row>
    <row r="1416" spans="1:11">
      <c r="A1416" t="s">
        <v>231</v>
      </c>
      <c r="B1416">
        <v>2020</v>
      </c>
      <c r="C1416" s="9">
        <v>43771</v>
      </c>
      <c r="D1416" t="s">
        <v>138</v>
      </c>
      <c r="E1416" t="s">
        <v>89</v>
      </c>
      <c r="F1416">
        <v>4</v>
      </c>
      <c r="G1416">
        <v>3</v>
      </c>
      <c r="H1416" t="s">
        <v>108</v>
      </c>
      <c r="I1416" t="s">
        <v>56</v>
      </c>
      <c r="J1416">
        <v>10010797292</v>
      </c>
      <c r="K1416" s="10">
        <f>(C1416-VLOOKUP(H1416,Riders!$A$2:$E$8001,4,FALSE))/365</f>
        <v>21.564383561643837</v>
      </c>
    </row>
    <row r="1417" spans="1:11">
      <c r="A1417" t="s">
        <v>231</v>
      </c>
      <c r="B1417">
        <v>2020</v>
      </c>
      <c r="C1417" s="9">
        <v>43771</v>
      </c>
      <c r="D1417" t="s">
        <v>138</v>
      </c>
      <c r="E1417" t="s">
        <v>89</v>
      </c>
      <c r="F1417">
        <v>4</v>
      </c>
      <c r="G1417">
        <v>4</v>
      </c>
      <c r="H1417" t="s">
        <v>201</v>
      </c>
      <c r="I1417" t="s">
        <v>196</v>
      </c>
      <c r="J1417">
        <v>10051694112</v>
      </c>
      <c r="K1417" s="10">
        <f>(C1417-VLOOKUP(H1417,Riders!$A$2:$E$8001,4,FALSE))/365</f>
        <v>32.863013698630134</v>
      </c>
    </row>
    <row r="1418" spans="1:11">
      <c r="A1418" t="s">
        <v>231</v>
      </c>
      <c r="B1418">
        <v>2020</v>
      </c>
      <c r="C1418" s="9">
        <v>43771</v>
      </c>
      <c r="D1418" t="s">
        <v>138</v>
      </c>
      <c r="E1418" t="s">
        <v>89</v>
      </c>
      <c r="F1418">
        <v>4</v>
      </c>
      <c r="G1418">
        <v>5</v>
      </c>
      <c r="H1418" t="s">
        <v>113</v>
      </c>
      <c r="I1418" t="s">
        <v>100</v>
      </c>
      <c r="J1418">
        <v>10009009159</v>
      </c>
      <c r="K1418" s="10">
        <f>(C1418-VLOOKUP(H1418,Riders!$A$2:$E$8001,4,FALSE))/365</f>
        <v>24.726027397260275</v>
      </c>
    </row>
    <row r="1419" spans="1:11">
      <c r="A1419" t="s">
        <v>231</v>
      </c>
      <c r="B1419">
        <v>2020</v>
      </c>
      <c r="C1419" s="9">
        <v>43771</v>
      </c>
      <c r="D1419" t="s">
        <v>138</v>
      </c>
      <c r="E1419" t="s">
        <v>89</v>
      </c>
      <c r="F1419">
        <v>4</v>
      </c>
      <c r="G1419">
        <v>6</v>
      </c>
      <c r="H1419" t="s">
        <v>57</v>
      </c>
      <c r="I1419" t="s">
        <v>35</v>
      </c>
      <c r="J1419">
        <v>10007502427</v>
      </c>
      <c r="K1419" s="10">
        <f>(C1419-VLOOKUP(H1419,Riders!$A$2:$E$8001,4,FALSE))/365</f>
        <v>25.972602739726028</v>
      </c>
    </row>
    <row r="1420" spans="1:11">
      <c r="A1420" t="s">
        <v>231</v>
      </c>
      <c r="B1420">
        <v>2020</v>
      </c>
      <c r="C1420" s="9">
        <v>43771</v>
      </c>
      <c r="D1420" t="s">
        <v>138</v>
      </c>
      <c r="E1420" t="s">
        <v>89</v>
      </c>
      <c r="F1420">
        <v>4</v>
      </c>
      <c r="G1420">
        <v>7</v>
      </c>
      <c r="H1420" t="s">
        <v>49</v>
      </c>
      <c r="I1420" t="s">
        <v>50</v>
      </c>
      <c r="J1420">
        <v>10010645732</v>
      </c>
      <c r="K1420" s="10">
        <f>(C1420-VLOOKUP(H1420,Riders!$A$2:$E$8001,4,FALSE))/365</f>
        <v>21.92876712328767</v>
      </c>
    </row>
    <row r="1421" spans="1:11">
      <c r="A1421" t="s">
        <v>231</v>
      </c>
      <c r="B1421">
        <v>2020</v>
      </c>
      <c r="C1421" s="9">
        <v>43771</v>
      </c>
      <c r="D1421" t="s">
        <v>138</v>
      </c>
      <c r="E1421" t="s">
        <v>115</v>
      </c>
      <c r="F1421">
        <v>1</v>
      </c>
      <c r="G1421">
        <v>1</v>
      </c>
      <c r="H1421" t="s">
        <v>151</v>
      </c>
      <c r="I1421" t="s">
        <v>152</v>
      </c>
      <c r="J1421">
        <v>10004717719</v>
      </c>
      <c r="K1421" s="10">
        <f>(C1421-VLOOKUP(H1421,Riders!$A$2:$E$8001,4,FALSE))/365</f>
        <v>30.920547945205481</v>
      </c>
    </row>
    <row r="1422" spans="1:11">
      <c r="A1422" t="s">
        <v>231</v>
      </c>
      <c r="B1422">
        <v>2020</v>
      </c>
      <c r="C1422" s="9">
        <v>43771</v>
      </c>
      <c r="D1422" t="s">
        <v>138</v>
      </c>
      <c r="E1422" t="s">
        <v>115</v>
      </c>
      <c r="F1422">
        <v>1</v>
      </c>
      <c r="G1422">
        <v>2</v>
      </c>
      <c r="H1422" t="s">
        <v>201</v>
      </c>
      <c r="I1422" t="s">
        <v>196</v>
      </c>
      <c r="J1422">
        <v>10051694112</v>
      </c>
      <c r="K1422" s="10">
        <f>(C1422-VLOOKUP(H1422,Riders!$A$2:$E$8001,4,FALSE))/365</f>
        <v>32.863013698630134</v>
      </c>
    </row>
    <row r="1423" spans="1:11">
      <c r="A1423" t="s">
        <v>231</v>
      </c>
      <c r="B1423">
        <v>2020</v>
      </c>
      <c r="C1423" s="9">
        <v>43771</v>
      </c>
      <c r="D1423" t="s">
        <v>138</v>
      </c>
      <c r="E1423" t="s">
        <v>115</v>
      </c>
      <c r="F1423">
        <v>1</v>
      </c>
      <c r="G1423">
        <v>3</v>
      </c>
      <c r="H1423" t="s">
        <v>208</v>
      </c>
      <c r="I1423" t="s">
        <v>186</v>
      </c>
      <c r="J1423">
        <v>10009049979</v>
      </c>
      <c r="K1423" s="10">
        <f>(C1423-VLOOKUP(H1423,Riders!$A$2:$E$8001,4,FALSE))/365</f>
        <v>24.608219178082191</v>
      </c>
    </row>
    <row r="1424" spans="1:11">
      <c r="A1424" t="s">
        <v>231</v>
      </c>
      <c r="B1424">
        <v>2020</v>
      </c>
      <c r="C1424" s="9">
        <v>43771</v>
      </c>
      <c r="D1424" t="s">
        <v>138</v>
      </c>
      <c r="E1424" t="s">
        <v>115</v>
      </c>
      <c r="F1424">
        <v>1</v>
      </c>
      <c r="G1424">
        <v>4</v>
      </c>
      <c r="H1424" t="s">
        <v>185</v>
      </c>
      <c r="I1424" t="s">
        <v>186</v>
      </c>
      <c r="J1424">
        <v>10009017243</v>
      </c>
      <c r="K1424" s="10">
        <f>(C1424-VLOOKUP(H1424,Riders!$A$2:$E$8001,4,FALSE))/365</f>
        <v>24.490410958904111</v>
      </c>
    </row>
    <row r="1425" spans="1:11">
      <c r="A1425" t="s">
        <v>231</v>
      </c>
      <c r="B1425">
        <v>2020</v>
      </c>
      <c r="C1425" s="9">
        <v>43771</v>
      </c>
      <c r="D1425" t="s">
        <v>138</v>
      </c>
      <c r="E1425" t="s">
        <v>115</v>
      </c>
      <c r="F1425">
        <v>1</v>
      </c>
      <c r="G1425">
        <v>5</v>
      </c>
      <c r="H1425" t="s">
        <v>157</v>
      </c>
      <c r="I1425" t="s">
        <v>154</v>
      </c>
      <c r="J1425">
        <v>10010829830</v>
      </c>
      <c r="K1425" s="10">
        <f>(C1425-VLOOKUP(H1425,Riders!$A$2:$E$8001,4,FALSE))/365</f>
        <v>21.81917808219178</v>
      </c>
    </row>
    <row r="1426" spans="1:11">
      <c r="A1426" t="s">
        <v>231</v>
      </c>
      <c r="B1426">
        <v>2020</v>
      </c>
      <c r="C1426" s="9">
        <v>43771</v>
      </c>
      <c r="D1426" t="s">
        <v>138</v>
      </c>
      <c r="E1426" t="s">
        <v>115</v>
      </c>
      <c r="F1426">
        <v>2</v>
      </c>
      <c r="G1426">
        <v>1</v>
      </c>
      <c r="H1426" t="s">
        <v>216</v>
      </c>
      <c r="I1426" t="s">
        <v>44</v>
      </c>
      <c r="J1426">
        <v>10006902239</v>
      </c>
      <c r="K1426" s="10">
        <f>(C1426-VLOOKUP(H1426,Riders!$A$2:$E$8001,4,FALSE))/365</f>
        <v>28.350684931506848</v>
      </c>
    </row>
    <row r="1427" spans="1:11">
      <c r="A1427" t="s">
        <v>231</v>
      </c>
      <c r="B1427">
        <v>2020</v>
      </c>
      <c r="C1427" s="9">
        <v>43771</v>
      </c>
      <c r="D1427" t="s">
        <v>138</v>
      </c>
      <c r="E1427" t="s">
        <v>115</v>
      </c>
      <c r="F1427">
        <v>2</v>
      </c>
      <c r="G1427">
        <v>2</v>
      </c>
      <c r="H1427" t="s">
        <v>98</v>
      </c>
      <c r="I1427" t="s">
        <v>42</v>
      </c>
      <c r="J1427">
        <v>10010830840</v>
      </c>
      <c r="K1427" s="10">
        <f>(C1427-VLOOKUP(H1427,Riders!$A$2:$E$8001,4,FALSE))/365</f>
        <v>21.027397260273972</v>
      </c>
    </row>
    <row r="1428" spans="1:11">
      <c r="A1428" t="s">
        <v>231</v>
      </c>
      <c r="B1428">
        <v>2020</v>
      </c>
      <c r="C1428" s="9">
        <v>43771</v>
      </c>
      <c r="D1428" t="s">
        <v>138</v>
      </c>
      <c r="E1428" t="s">
        <v>115</v>
      </c>
      <c r="F1428">
        <v>2</v>
      </c>
      <c r="G1428">
        <v>3</v>
      </c>
      <c r="H1428" t="s">
        <v>49</v>
      </c>
      <c r="I1428" t="s">
        <v>50</v>
      </c>
      <c r="J1428">
        <v>10010645732</v>
      </c>
      <c r="K1428" s="10">
        <f>(C1428-VLOOKUP(H1428,Riders!$A$2:$E$8001,4,FALSE))/365</f>
        <v>21.92876712328767</v>
      </c>
    </row>
    <row r="1429" spans="1:11">
      <c r="A1429" t="s">
        <v>231</v>
      </c>
      <c r="B1429">
        <v>2020</v>
      </c>
      <c r="C1429" s="9">
        <v>43771</v>
      </c>
      <c r="D1429" t="s">
        <v>138</v>
      </c>
      <c r="E1429" t="s">
        <v>115</v>
      </c>
      <c r="F1429">
        <v>2</v>
      </c>
      <c r="G1429">
        <v>4</v>
      </c>
      <c r="H1429" t="s">
        <v>169</v>
      </c>
      <c r="I1429" t="s">
        <v>80</v>
      </c>
      <c r="J1429">
        <v>10007073506</v>
      </c>
      <c r="K1429" s="10">
        <f>(C1429-VLOOKUP(H1429,Riders!$A$2:$E$8001,4,FALSE))/365</f>
        <v>29.353424657534248</v>
      </c>
    </row>
    <row r="1430" spans="1:11">
      <c r="A1430" t="s">
        <v>231</v>
      </c>
      <c r="B1430">
        <v>2020</v>
      </c>
      <c r="C1430" s="9">
        <v>43771</v>
      </c>
      <c r="D1430" t="s">
        <v>138</v>
      </c>
      <c r="E1430" t="s">
        <v>115</v>
      </c>
      <c r="F1430">
        <v>2</v>
      </c>
      <c r="G1430">
        <v>9</v>
      </c>
      <c r="H1430" t="s">
        <v>232</v>
      </c>
      <c r="I1430" t="s">
        <v>24</v>
      </c>
      <c r="J1430">
        <v>10006073493</v>
      </c>
      <c r="K1430" s="10">
        <f>(C1430-VLOOKUP(H1430,Riders!$A$2:$E$8001,4,FALSE))/365</f>
        <v>29.893150684931506</v>
      </c>
    </row>
    <row r="1431" spans="1:11">
      <c r="A1431" t="s">
        <v>231</v>
      </c>
      <c r="B1431">
        <v>2020</v>
      </c>
      <c r="C1431" s="9">
        <v>43771</v>
      </c>
      <c r="D1431" t="s">
        <v>138</v>
      </c>
      <c r="E1431" t="s">
        <v>115</v>
      </c>
      <c r="F1431">
        <v>3</v>
      </c>
      <c r="G1431">
        <v>1</v>
      </c>
      <c r="H1431" t="s">
        <v>178</v>
      </c>
      <c r="I1431" t="s">
        <v>30</v>
      </c>
      <c r="J1431">
        <v>10090680735</v>
      </c>
      <c r="K1431" s="10">
        <f>(C1431-VLOOKUP(H1431,Riders!$A$2:$E$8001,4,FALSE))/365</f>
        <v>27.123287671232877</v>
      </c>
    </row>
    <row r="1432" spans="1:11">
      <c r="A1432" t="s">
        <v>231</v>
      </c>
      <c r="B1432">
        <v>2020</v>
      </c>
      <c r="C1432" s="9">
        <v>43771</v>
      </c>
      <c r="D1432" t="s">
        <v>138</v>
      </c>
      <c r="E1432" t="s">
        <v>115</v>
      </c>
      <c r="F1432">
        <v>3</v>
      </c>
      <c r="G1432">
        <v>2</v>
      </c>
      <c r="H1432" t="s">
        <v>211</v>
      </c>
      <c r="I1432" t="s">
        <v>40</v>
      </c>
      <c r="J1432">
        <v>10006422895</v>
      </c>
      <c r="K1432" s="10">
        <f>(C1432-VLOOKUP(H1432,Riders!$A$2:$E$8001,4,FALSE))/365</f>
        <v>28.452054794520549</v>
      </c>
    </row>
    <row r="1433" spans="1:11">
      <c r="A1433" t="s">
        <v>231</v>
      </c>
      <c r="B1433">
        <v>2020</v>
      </c>
      <c r="C1433" s="9">
        <v>43771</v>
      </c>
      <c r="D1433" t="s">
        <v>138</v>
      </c>
      <c r="E1433" t="s">
        <v>115</v>
      </c>
      <c r="F1433">
        <v>3</v>
      </c>
      <c r="G1433">
        <v>3</v>
      </c>
      <c r="H1433" t="s">
        <v>57</v>
      </c>
      <c r="I1433" t="s">
        <v>35</v>
      </c>
      <c r="J1433">
        <v>10007502427</v>
      </c>
      <c r="K1433" s="10">
        <f>(C1433-VLOOKUP(H1433,Riders!$A$2:$E$8001,4,FALSE))/365</f>
        <v>25.972602739726028</v>
      </c>
    </row>
    <row r="1434" spans="1:11">
      <c r="A1434" t="s">
        <v>231</v>
      </c>
      <c r="B1434">
        <v>2020</v>
      </c>
      <c r="C1434" s="9">
        <v>43771</v>
      </c>
      <c r="D1434" t="s">
        <v>138</v>
      </c>
      <c r="E1434" t="s">
        <v>115</v>
      </c>
      <c r="F1434">
        <v>3</v>
      </c>
      <c r="G1434">
        <v>9</v>
      </c>
      <c r="H1434" t="s">
        <v>38</v>
      </c>
      <c r="I1434" t="s">
        <v>28</v>
      </c>
      <c r="J1434">
        <v>10009178002</v>
      </c>
      <c r="K1434" s="10">
        <f>(C1434-VLOOKUP(H1434,Riders!$A$2:$E$8001,4,FALSE))/365</f>
        <v>23.797260273972604</v>
      </c>
    </row>
    <row r="1435" spans="1:11">
      <c r="A1435" t="s">
        <v>231</v>
      </c>
      <c r="B1435">
        <v>2020</v>
      </c>
      <c r="C1435" s="9">
        <v>43771</v>
      </c>
      <c r="D1435" t="s">
        <v>138</v>
      </c>
      <c r="E1435" t="s">
        <v>115</v>
      </c>
      <c r="F1435">
        <v>4</v>
      </c>
      <c r="G1435">
        <v>1</v>
      </c>
      <c r="H1435" t="s">
        <v>29</v>
      </c>
      <c r="I1435" t="s">
        <v>30</v>
      </c>
      <c r="J1435">
        <v>10010773549</v>
      </c>
      <c r="K1435" s="10">
        <f>(C1435-VLOOKUP(H1435,Riders!$A$2:$E$8001,4,FALSE))/365</f>
        <v>23.69041095890411</v>
      </c>
    </row>
    <row r="1436" spans="1:11">
      <c r="A1436" t="s">
        <v>231</v>
      </c>
      <c r="B1436">
        <v>2020</v>
      </c>
      <c r="C1436" s="9">
        <v>43771</v>
      </c>
      <c r="D1436" t="s">
        <v>138</v>
      </c>
      <c r="E1436" t="s">
        <v>115</v>
      </c>
      <c r="F1436">
        <v>4</v>
      </c>
      <c r="G1436">
        <v>2</v>
      </c>
      <c r="H1436" t="s">
        <v>108</v>
      </c>
      <c r="I1436" t="s">
        <v>56</v>
      </c>
      <c r="J1436">
        <v>10010797292</v>
      </c>
      <c r="K1436" s="10">
        <f>(C1436-VLOOKUP(H1436,Riders!$A$2:$E$8001,4,FALSE))/365</f>
        <v>21.564383561643837</v>
      </c>
    </row>
    <row r="1437" spans="1:11">
      <c r="A1437" t="s">
        <v>231</v>
      </c>
      <c r="B1437">
        <v>2020</v>
      </c>
      <c r="C1437" s="9">
        <v>43771</v>
      </c>
      <c r="D1437" t="s">
        <v>138</v>
      </c>
      <c r="E1437" t="s">
        <v>115</v>
      </c>
      <c r="F1437">
        <v>4</v>
      </c>
      <c r="G1437">
        <v>3</v>
      </c>
      <c r="H1437" t="s">
        <v>113</v>
      </c>
      <c r="I1437" t="s">
        <v>100</v>
      </c>
      <c r="J1437">
        <v>10009009159</v>
      </c>
      <c r="K1437" s="10">
        <f>(C1437-VLOOKUP(H1437,Riders!$A$2:$E$8001,4,FALSE))/365</f>
        <v>24.726027397260275</v>
      </c>
    </row>
    <row r="1438" spans="1:11">
      <c r="A1438" t="s">
        <v>231</v>
      </c>
      <c r="B1438">
        <v>2020</v>
      </c>
      <c r="C1438" s="9">
        <v>43771</v>
      </c>
      <c r="D1438" t="s">
        <v>138</v>
      </c>
      <c r="E1438" t="s">
        <v>115</v>
      </c>
      <c r="F1438">
        <v>4</v>
      </c>
      <c r="G1438">
        <v>4</v>
      </c>
      <c r="H1438" t="s">
        <v>204</v>
      </c>
      <c r="I1438" t="s">
        <v>205</v>
      </c>
      <c r="J1438">
        <v>10090555241</v>
      </c>
      <c r="K1438" s="10">
        <f>(C1438-VLOOKUP(H1438,Riders!$A$2:$E$8001,4,FALSE))/365</f>
        <v>21.857534246575341</v>
      </c>
    </row>
    <row r="1439" spans="1:11">
      <c r="A1439" t="s">
        <v>231</v>
      </c>
      <c r="B1439">
        <v>2020</v>
      </c>
      <c r="C1439" s="9">
        <v>43771</v>
      </c>
      <c r="D1439" t="s">
        <v>138</v>
      </c>
      <c r="E1439" t="s">
        <v>115</v>
      </c>
      <c r="F1439">
        <v>4</v>
      </c>
      <c r="G1439">
        <v>5</v>
      </c>
      <c r="H1439" t="s">
        <v>103</v>
      </c>
      <c r="I1439" t="s">
        <v>37</v>
      </c>
      <c r="J1439">
        <v>10052089586</v>
      </c>
      <c r="K1439" s="10">
        <f>(C1439-VLOOKUP(H1439,Riders!$A$2:$E$8001,4,FALSE))/365</f>
        <v>20.838356164383562</v>
      </c>
    </row>
    <row r="1440" spans="1:11">
      <c r="A1440" t="s">
        <v>231</v>
      </c>
      <c r="B1440">
        <v>2020</v>
      </c>
      <c r="C1440" s="9">
        <v>43771</v>
      </c>
      <c r="D1440" t="s">
        <v>138</v>
      </c>
      <c r="E1440" t="s">
        <v>117</v>
      </c>
      <c r="F1440">
        <v>1</v>
      </c>
      <c r="G1440">
        <v>1</v>
      </c>
      <c r="H1440" t="s">
        <v>95</v>
      </c>
      <c r="I1440" t="s">
        <v>28</v>
      </c>
      <c r="J1440">
        <v>10048325582</v>
      </c>
      <c r="K1440" s="10">
        <f>(C1440-VLOOKUP(H1440,Riders!$A$2:$E$8001,4,FALSE))/365</f>
        <v>27.769863013698629</v>
      </c>
    </row>
    <row r="1441" spans="1:11">
      <c r="A1441" t="s">
        <v>231</v>
      </c>
      <c r="B1441">
        <v>2020</v>
      </c>
      <c r="C1441" s="9">
        <v>43771</v>
      </c>
      <c r="D1441" t="s">
        <v>138</v>
      </c>
      <c r="E1441" t="s">
        <v>117</v>
      </c>
      <c r="F1441">
        <v>1</v>
      </c>
      <c r="G1441">
        <v>2</v>
      </c>
      <c r="H1441" t="s">
        <v>198</v>
      </c>
      <c r="I1441" t="s">
        <v>22</v>
      </c>
      <c r="J1441">
        <v>10006900421</v>
      </c>
      <c r="K1441" s="10">
        <f>(C1441-VLOOKUP(H1441,Riders!$A$2:$E$8001,4,FALSE))/365</f>
        <v>26.904109589041095</v>
      </c>
    </row>
    <row r="1442" spans="1:11">
      <c r="A1442" t="s">
        <v>231</v>
      </c>
      <c r="B1442">
        <v>2020</v>
      </c>
      <c r="C1442" s="9">
        <v>43771</v>
      </c>
      <c r="D1442" t="s">
        <v>138</v>
      </c>
      <c r="E1442" t="s">
        <v>117</v>
      </c>
      <c r="F1442">
        <v>1</v>
      </c>
      <c r="G1442">
        <v>3</v>
      </c>
      <c r="H1442" t="s">
        <v>90</v>
      </c>
      <c r="I1442" t="s">
        <v>22</v>
      </c>
      <c r="J1442">
        <v>10009535686</v>
      </c>
      <c r="K1442" s="10">
        <f>(C1442-VLOOKUP(H1442,Riders!$A$2:$E$8001,4,FALSE))/365</f>
        <v>22.652054794520549</v>
      </c>
    </row>
    <row r="1443" spans="1:11">
      <c r="A1443" t="s">
        <v>231</v>
      </c>
      <c r="B1443">
        <v>2020</v>
      </c>
      <c r="C1443" s="9">
        <v>43771</v>
      </c>
      <c r="D1443" t="s">
        <v>138</v>
      </c>
      <c r="E1443" t="s">
        <v>117</v>
      </c>
      <c r="F1443">
        <v>1</v>
      </c>
      <c r="G1443">
        <v>4</v>
      </c>
      <c r="H1443" t="s">
        <v>151</v>
      </c>
      <c r="I1443" t="s">
        <v>152</v>
      </c>
      <c r="J1443">
        <v>10004717719</v>
      </c>
      <c r="K1443" s="10">
        <f>(C1443-VLOOKUP(H1443,Riders!$A$2:$E$8001,4,FALSE))/365</f>
        <v>30.920547945205481</v>
      </c>
    </row>
    <row r="1444" spans="1:11">
      <c r="A1444" t="s">
        <v>231</v>
      </c>
      <c r="B1444">
        <v>2020</v>
      </c>
      <c r="C1444" s="9">
        <v>43771</v>
      </c>
      <c r="D1444" t="s">
        <v>138</v>
      </c>
      <c r="E1444" t="s">
        <v>117</v>
      </c>
      <c r="F1444">
        <v>1</v>
      </c>
      <c r="G1444">
        <v>5</v>
      </c>
      <c r="H1444" t="s">
        <v>29</v>
      </c>
      <c r="I1444" t="s">
        <v>30</v>
      </c>
      <c r="J1444">
        <v>10010773549</v>
      </c>
      <c r="K1444" s="10">
        <f>(C1444-VLOOKUP(H1444,Riders!$A$2:$E$8001,4,FALSE))/365</f>
        <v>23.69041095890411</v>
      </c>
    </row>
    <row r="1445" spans="1:11">
      <c r="A1445" t="s">
        <v>231</v>
      </c>
      <c r="B1445">
        <v>2020</v>
      </c>
      <c r="C1445" s="9">
        <v>43771</v>
      </c>
      <c r="D1445" t="s">
        <v>138</v>
      </c>
      <c r="E1445" t="s">
        <v>117</v>
      </c>
      <c r="F1445">
        <v>1</v>
      </c>
      <c r="G1445">
        <v>9</v>
      </c>
      <c r="H1445" t="s">
        <v>91</v>
      </c>
      <c r="I1445" t="s">
        <v>50</v>
      </c>
      <c r="J1445">
        <v>10009150215</v>
      </c>
      <c r="K1445" s="10">
        <f>(C1445-VLOOKUP(H1445,Riders!$A$2:$E$8001,4,FALSE))/365</f>
        <v>23.950684931506849</v>
      </c>
    </row>
    <row r="1446" spans="1:11">
      <c r="A1446" t="s">
        <v>231</v>
      </c>
      <c r="B1446">
        <v>2020</v>
      </c>
      <c r="C1446" s="9">
        <v>43771</v>
      </c>
      <c r="D1446" t="s">
        <v>138</v>
      </c>
      <c r="E1446" t="s">
        <v>117</v>
      </c>
      <c r="F1446">
        <v>2</v>
      </c>
      <c r="G1446">
        <v>1</v>
      </c>
      <c r="H1446" t="s">
        <v>195</v>
      </c>
      <c r="I1446" t="s">
        <v>196</v>
      </c>
      <c r="J1446">
        <v>10003100142</v>
      </c>
      <c r="K1446" s="10">
        <f>(C1446-VLOOKUP(H1446,Riders!$A$2:$E$8001,4,FALSE))/365</f>
        <v>33.635616438356166</v>
      </c>
    </row>
    <row r="1447" spans="1:11">
      <c r="A1447" t="s">
        <v>231</v>
      </c>
      <c r="B1447">
        <v>2020</v>
      </c>
      <c r="C1447" s="9">
        <v>43771</v>
      </c>
      <c r="D1447" t="s">
        <v>138</v>
      </c>
      <c r="E1447" t="s">
        <v>117</v>
      </c>
      <c r="F1447">
        <v>2</v>
      </c>
      <c r="G1447">
        <v>2</v>
      </c>
      <c r="H1447" t="s">
        <v>178</v>
      </c>
      <c r="I1447" t="s">
        <v>30</v>
      </c>
      <c r="J1447">
        <v>10090680735</v>
      </c>
      <c r="K1447" s="10">
        <f>(C1447-VLOOKUP(H1447,Riders!$A$2:$E$8001,4,FALSE))/365</f>
        <v>27.123287671232877</v>
      </c>
    </row>
    <row r="1448" spans="1:11">
      <c r="A1448" t="s">
        <v>231</v>
      </c>
      <c r="B1448">
        <v>2020</v>
      </c>
      <c r="C1448" s="9">
        <v>43771</v>
      </c>
      <c r="D1448" t="s">
        <v>138</v>
      </c>
      <c r="E1448" t="s">
        <v>117</v>
      </c>
      <c r="F1448">
        <v>2</v>
      </c>
      <c r="G1448">
        <v>3</v>
      </c>
      <c r="H1448" t="s">
        <v>110</v>
      </c>
      <c r="I1448" t="s">
        <v>111</v>
      </c>
      <c r="J1448">
        <v>10009967641</v>
      </c>
      <c r="K1448" s="10">
        <f>(C1448-VLOOKUP(H1448,Riders!$A$2:$E$8001,4,FALSE))/365</f>
        <v>22.542465753424658</v>
      </c>
    </row>
    <row r="1449" spans="1:11">
      <c r="A1449" t="s">
        <v>231</v>
      </c>
      <c r="B1449">
        <v>2020</v>
      </c>
      <c r="C1449" s="9">
        <v>43771</v>
      </c>
      <c r="D1449" t="s">
        <v>138</v>
      </c>
      <c r="E1449" t="s">
        <v>117</v>
      </c>
      <c r="F1449">
        <v>2</v>
      </c>
      <c r="G1449">
        <v>4</v>
      </c>
      <c r="H1449" t="s">
        <v>216</v>
      </c>
      <c r="I1449" t="s">
        <v>44</v>
      </c>
      <c r="J1449">
        <v>10006902239</v>
      </c>
      <c r="K1449" s="10">
        <f>(C1449-VLOOKUP(H1449,Riders!$A$2:$E$8001,4,FALSE))/365</f>
        <v>28.350684931506848</v>
      </c>
    </row>
    <row r="1450" spans="1:11">
      <c r="A1450" t="s">
        <v>231</v>
      </c>
      <c r="B1450">
        <v>2020</v>
      </c>
      <c r="C1450" s="9">
        <v>43771</v>
      </c>
      <c r="D1450" t="s">
        <v>138</v>
      </c>
      <c r="E1450" t="s">
        <v>117</v>
      </c>
      <c r="F1450">
        <v>2</v>
      </c>
      <c r="G1450">
        <v>5</v>
      </c>
      <c r="H1450" t="s">
        <v>141</v>
      </c>
      <c r="I1450" t="s">
        <v>93</v>
      </c>
      <c r="J1450">
        <v>10009181234</v>
      </c>
      <c r="K1450" s="10">
        <f>(C1450-VLOOKUP(H1450,Riders!$A$2:$E$8001,4,FALSE))/365</f>
        <v>24.583561643835615</v>
      </c>
    </row>
    <row r="1451" spans="1:11">
      <c r="A1451" t="s">
        <v>231</v>
      </c>
      <c r="B1451">
        <v>2020</v>
      </c>
      <c r="C1451" s="9">
        <v>43771</v>
      </c>
      <c r="D1451" t="s">
        <v>138</v>
      </c>
      <c r="E1451" t="s">
        <v>117</v>
      </c>
      <c r="F1451">
        <v>2</v>
      </c>
      <c r="G1451">
        <v>6</v>
      </c>
      <c r="H1451" t="s">
        <v>97</v>
      </c>
      <c r="I1451" t="s">
        <v>26</v>
      </c>
      <c r="J1451">
        <v>10010678569</v>
      </c>
      <c r="K1451" s="10">
        <f>(C1451-VLOOKUP(H1451,Riders!$A$2:$E$8001,4,FALSE))/365</f>
        <v>22.556164383561644</v>
      </c>
    </row>
    <row r="1452" spans="1:11">
      <c r="A1452" t="s">
        <v>231</v>
      </c>
      <c r="B1452">
        <v>2020</v>
      </c>
      <c r="C1452" s="9">
        <v>43771</v>
      </c>
      <c r="D1452" t="s">
        <v>138</v>
      </c>
      <c r="E1452" t="s">
        <v>119</v>
      </c>
      <c r="F1452">
        <v>1</v>
      </c>
      <c r="G1452">
        <v>1</v>
      </c>
      <c r="H1452" t="s">
        <v>90</v>
      </c>
      <c r="I1452" t="s">
        <v>22</v>
      </c>
      <c r="J1452">
        <v>10009535686</v>
      </c>
      <c r="K1452" s="10">
        <f>(C1452-VLOOKUP(H1452,Riders!$A$2:$E$8001,4,FALSE))/365</f>
        <v>22.652054794520549</v>
      </c>
    </row>
    <row r="1453" spans="1:11">
      <c r="A1453" t="s">
        <v>231</v>
      </c>
      <c r="B1453">
        <v>2020</v>
      </c>
      <c r="C1453" s="9">
        <v>43771</v>
      </c>
      <c r="D1453" t="s">
        <v>138</v>
      </c>
      <c r="E1453" t="s">
        <v>119</v>
      </c>
      <c r="F1453">
        <v>1</v>
      </c>
      <c r="G1453">
        <v>2</v>
      </c>
      <c r="H1453" t="s">
        <v>195</v>
      </c>
      <c r="I1453" t="s">
        <v>196</v>
      </c>
      <c r="J1453">
        <v>10003100142</v>
      </c>
      <c r="K1453" s="10">
        <f>(C1453-VLOOKUP(H1453,Riders!$A$2:$E$8001,4,FALSE))/365</f>
        <v>33.635616438356166</v>
      </c>
    </row>
    <row r="1454" spans="1:11">
      <c r="A1454" t="s">
        <v>231</v>
      </c>
      <c r="B1454">
        <v>2020</v>
      </c>
      <c r="C1454" s="9">
        <v>43771</v>
      </c>
      <c r="D1454" t="s">
        <v>138</v>
      </c>
      <c r="E1454" t="s">
        <v>119</v>
      </c>
      <c r="F1454">
        <v>1</v>
      </c>
      <c r="G1454">
        <v>3</v>
      </c>
      <c r="H1454" t="s">
        <v>178</v>
      </c>
      <c r="I1454" t="s">
        <v>30</v>
      </c>
      <c r="J1454">
        <v>10090680735</v>
      </c>
      <c r="K1454" s="10">
        <f>(C1454-VLOOKUP(H1454,Riders!$A$2:$E$8001,4,FALSE))/365</f>
        <v>27.123287671232877</v>
      </c>
    </row>
    <row r="1455" spans="1:11">
      <c r="A1455" t="s">
        <v>231</v>
      </c>
      <c r="B1455">
        <v>2020</v>
      </c>
      <c r="C1455" s="9">
        <v>43771</v>
      </c>
      <c r="D1455" t="s">
        <v>138</v>
      </c>
      <c r="E1455" t="s">
        <v>119</v>
      </c>
      <c r="F1455">
        <v>1</v>
      </c>
      <c r="G1455">
        <v>4</v>
      </c>
      <c r="H1455" t="s">
        <v>110</v>
      </c>
      <c r="I1455" t="s">
        <v>111</v>
      </c>
      <c r="J1455">
        <v>10009967641</v>
      </c>
      <c r="K1455" s="10">
        <f>(C1455-VLOOKUP(H1455,Riders!$A$2:$E$8001,4,FALSE))/365</f>
        <v>22.542465753424658</v>
      </c>
    </row>
    <row r="1456" spans="1:11">
      <c r="A1456" t="s">
        <v>231</v>
      </c>
      <c r="B1456">
        <v>2020</v>
      </c>
      <c r="C1456" s="9">
        <v>43771</v>
      </c>
      <c r="D1456" t="s">
        <v>138</v>
      </c>
      <c r="E1456" t="s">
        <v>119</v>
      </c>
      <c r="F1456">
        <v>1</v>
      </c>
      <c r="G1456">
        <v>5</v>
      </c>
      <c r="H1456" t="s">
        <v>198</v>
      </c>
      <c r="I1456" t="s">
        <v>22</v>
      </c>
      <c r="J1456">
        <v>10006900421</v>
      </c>
      <c r="K1456" s="10">
        <f>(C1456-VLOOKUP(H1456,Riders!$A$2:$E$8001,4,FALSE))/365</f>
        <v>26.904109589041095</v>
      </c>
    </row>
    <row r="1457" spans="1:11">
      <c r="A1457" t="s">
        <v>231</v>
      </c>
      <c r="B1457">
        <v>2020</v>
      </c>
      <c r="C1457" s="9">
        <v>43771</v>
      </c>
      <c r="D1457" t="s">
        <v>138</v>
      </c>
      <c r="E1457" t="s">
        <v>119</v>
      </c>
      <c r="F1457">
        <v>1</v>
      </c>
      <c r="G1457">
        <v>6</v>
      </c>
      <c r="H1457" t="s">
        <v>95</v>
      </c>
      <c r="I1457" t="s">
        <v>28</v>
      </c>
      <c r="J1457">
        <v>10048325582</v>
      </c>
      <c r="K1457" s="10">
        <f>(C1457-VLOOKUP(H1457,Riders!$A$2:$E$8001,4,FALSE))/365</f>
        <v>27.769863013698629</v>
      </c>
    </row>
    <row r="1458" spans="1:11">
      <c r="A1458" t="s">
        <v>231</v>
      </c>
      <c r="B1458">
        <v>2020</v>
      </c>
      <c r="C1458" s="9">
        <v>43771</v>
      </c>
      <c r="D1458" t="s">
        <v>138</v>
      </c>
      <c r="E1458" t="s">
        <v>119</v>
      </c>
      <c r="F1458">
        <v>2</v>
      </c>
      <c r="G1458">
        <v>1</v>
      </c>
      <c r="H1458" t="s">
        <v>97</v>
      </c>
      <c r="I1458" t="s">
        <v>26</v>
      </c>
      <c r="J1458">
        <v>10010678569</v>
      </c>
      <c r="K1458" s="10">
        <f>(C1458-VLOOKUP(H1458,Riders!$A$2:$E$8001,4,FALSE))/365</f>
        <v>22.556164383561644</v>
      </c>
    </row>
    <row r="1459" spans="1:11">
      <c r="A1459" t="s">
        <v>231</v>
      </c>
      <c r="B1459">
        <v>2020</v>
      </c>
      <c r="C1459" s="9">
        <v>43771</v>
      </c>
      <c r="D1459" t="s">
        <v>138</v>
      </c>
      <c r="E1459" t="s">
        <v>119</v>
      </c>
      <c r="F1459">
        <v>2</v>
      </c>
      <c r="G1459">
        <v>2</v>
      </c>
      <c r="H1459" t="s">
        <v>216</v>
      </c>
      <c r="I1459" t="s">
        <v>44</v>
      </c>
      <c r="J1459">
        <v>10006902239</v>
      </c>
      <c r="K1459" s="10">
        <f>(C1459-VLOOKUP(H1459,Riders!$A$2:$E$8001,4,FALSE))/365</f>
        <v>28.350684931506848</v>
      </c>
    </row>
    <row r="1460" spans="1:11">
      <c r="A1460" t="s">
        <v>231</v>
      </c>
      <c r="B1460">
        <v>2020</v>
      </c>
      <c r="C1460" s="9">
        <v>43771</v>
      </c>
      <c r="D1460" t="s">
        <v>138</v>
      </c>
      <c r="E1460" t="s">
        <v>119</v>
      </c>
      <c r="F1460">
        <v>2</v>
      </c>
      <c r="G1460">
        <v>3</v>
      </c>
      <c r="H1460" t="s">
        <v>29</v>
      </c>
      <c r="I1460" t="s">
        <v>30</v>
      </c>
      <c r="J1460">
        <v>10010773549</v>
      </c>
      <c r="K1460" s="10">
        <f>(C1460-VLOOKUP(H1460,Riders!$A$2:$E$8001,4,FALSE))/365</f>
        <v>23.69041095890411</v>
      </c>
    </row>
    <row r="1461" spans="1:11">
      <c r="A1461" t="s">
        <v>231</v>
      </c>
      <c r="B1461">
        <v>2020</v>
      </c>
      <c r="C1461" s="9">
        <v>43771</v>
      </c>
      <c r="D1461" t="s">
        <v>138</v>
      </c>
      <c r="E1461" t="s">
        <v>119</v>
      </c>
      <c r="F1461">
        <v>2</v>
      </c>
      <c r="G1461">
        <v>4</v>
      </c>
      <c r="H1461" t="s">
        <v>141</v>
      </c>
      <c r="I1461" t="s">
        <v>93</v>
      </c>
      <c r="J1461">
        <v>10009181234</v>
      </c>
      <c r="K1461" s="10">
        <f>(C1461-VLOOKUP(H1461,Riders!$A$2:$E$8001,4,FALSE))/365</f>
        <v>24.583561643835615</v>
      </c>
    </row>
    <row r="1462" spans="1:11">
      <c r="A1462" t="s">
        <v>231</v>
      </c>
      <c r="B1462">
        <v>2020</v>
      </c>
      <c r="C1462" s="9">
        <v>43771</v>
      </c>
      <c r="D1462" t="s">
        <v>138</v>
      </c>
      <c r="E1462" t="s">
        <v>119</v>
      </c>
      <c r="F1462">
        <v>2</v>
      </c>
      <c r="G1462">
        <v>5</v>
      </c>
      <c r="H1462" t="s">
        <v>151</v>
      </c>
      <c r="I1462" t="s">
        <v>152</v>
      </c>
      <c r="J1462">
        <v>10004717719</v>
      </c>
      <c r="K1462" s="10">
        <f>(C1462-VLOOKUP(H1462,Riders!$A$2:$E$8001,4,FALSE))/365</f>
        <v>30.920547945205481</v>
      </c>
    </row>
    <row r="1463" spans="1:11">
      <c r="A1463" t="s">
        <v>231</v>
      </c>
      <c r="B1463">
        <v>2020</v>
      </c>
      <c r="C1463" s="9">
        <v>43771</v>
      </c>
      <c r="D1463" t="s">
        <v>138</v>
      </c>
      <c r="E1463" t="s">
        <v>119</v>
      </c>
      <c r="F1463">
        <v>2</v>
      </c>
      <c r="G1463">
        <v>9</v>
      </c>
      <c r="H1463" t="s">
        <v>91</v>
      </c>
      <c r="I1463" t="s">
        <v>50</v>
      </c>
      <c r="J1463">
        <v>10009150215</v>
      </c>
      <c r="K1463" s="10">
        <f>(C1463-VLOOKUP(H1463,Riders!$A$2:$E$8001,4,FALSE))/365</f>
        <v>23.950684931506849</v>
      </c>
    </row>
    <row r="1464" spans="1:11">
      <c r="A1464" t="s">
        <v>233</v>
      </c>
      <c r="B1464">
        <v>2020</v>
      </c>
      <c r="C1464" s="9">
        <v>43757</v>
      </c>
      <c r="D1464" t="s">
        <v>234</v>
      </c>
      <c r="E1464" t="s">
        <v>89</v>
      </c>
      <c r="F1464">
        <v>1</v>
      </c>
      <c r="G1464">
        <v>1</v>
      </c>
      <c r="H1464" t="s">
        <v>218</v>
      </c>
      <c r="I1464" t="s">
        <v>33</v>
      </c>
      <c r="J1464">
        <v>10005782695</v>
      </c>
      <c r="K1464" s="10">
        <f>(C1464-VLOOKUP(H1464,Riders!$A$2:$E$8001,4,FALSE))/365</f>
        <v>30.293150684931508</v>
      </c>
    </row>
    <row r="1465" spans="1:11">
      <c r="A1465" t="s">
        <v>235</v>
      </c>
      <c r="B1465">
        <v>2020</v>
      </c>
      <c r="C1465" s="9">
        <v>43757</v>
      </c>
      <c r="D1465" t="s">
        <v>234</v>
      </c>
      <c r="E1465" t="s">
        <v>89</v>
      </c>
      <c r="F1465">
        <v>1</v>
      </c>
      <c r="G1465">
        <v>1</v>
      </c>
      <c r="H1465" t="s">
        <v>97</v>
      </c>
      <c r="I1465" t="s">
        <v>26</v>
      </c>
      <c r="J1465">
        <v>10010678569</v>
      </c>
      <c r="K1465" s="10">
        <f>(C1465-VLOOKUP(H1465,Riders!$A$2:$E$8001,4,FALSE))/365</f>
        <v>22.517808219178082</v>
      </c>
    </row>
    <row r="1466" spans="1:11">
      <c r="A1466" t="s">
        <v>233</v>
      </c>
      <c r="B1466">
        <v>2020</v>
      </c>
      <c r="C1466" s="9">
        <v>43757</v>
      </c>
      <c r="D1466" t="s">
        <v>234</v>
      </c>
      <c r="E1466" t="s">
        <v>89</v>
      </c>
      <c r="F1466">
        <v>1</v>
      </c>
      <c r="G1466">
        <v>2</v>
      </c>
      <c r="H1466" t="s">
        <v>134</v>
      </c>
      <c r="I1466" t="s">
        <v>33</v>
      </c>
      <c r="J1466">
        <v>10010624918</v>
      </c>
      <c r="K1466" s="10">
        <f>(C1466-VLOOKUP(H1466,Riders!$A$2:$E$8001,4,FALSE))/365</f>
        <v>23.136986301369863</v>
      </c>
    </row>
    <row r="1467" spans="1:11">
      <c r="A1467" t="s">
        <v>235</v>
      </c>
      <c r="B1467">
        <v>2020</v>
      </c>
      <c r="C1467" s="9">
        <v>43757</v>
      </c>
      <c r="D1467" t="s">
        <v>234</v>
      </c>
      <c r="E1467" t="s">
        <v>89</v>
      </c>
      <c r="F1467">
        <v>1</v>
      </c>
      <c r="G1467">
        <v>2</v>
      </c>
      <c r="H1467" t="s">
        <v>190</v>
      </c>
      <c r="I1467" t="s">
        <v>111</v>
      </c>
      <c r="J1467">
        <v>10004599194</v>
      </c>
      <c r="K1467" s="10">
        <f>(C1467-VLOOKUP(H1467,Riders!$A$2:$E$8001,4,FALSE))/365</f>
        <v>31.594520547945205</v>
      </c>
    </row>
    <row r="1468" spans="1:11">
      <c r="A1468" t="s">
        <v>233</v>
      </c>
      <c r="B1468">
        <v>2020</v>
      </c>
      <c r="C1468" s="9">
        <v>43757</v>
      </c>
      <c r="D1468" t="s">
        <v>234</v>
      </c>
      <c r="E1468" t="s">
        <v>89</v>
      </c>
      <c r="F1468">
        <v>1</v>
      </c>
      <c r="G1468">
        <v>3</v>
      </c>
      <c r="H1468" t="s">
        <v>99</v>
      </c>
      <c r="I1468" t="s">
        <v>100</v>
      </c>
      <c r="J1468">
        <v>10015145724</v>
      </c>
      <c r="K1468" s="10">
        <f>(C1468-VLOOKUP(H1468,Riders!$A$2:$E$8001,4,FALSE))/365</f>
        <v>20.520547945205479</v>
      </c>
    </row>
    <row r="1469" spans="1:11">
      <c r="A1469" t="s">
        <v>235</v>
      </c>
      <c r="B1469">
        <v>2020</v>
      </c>
      <c r="C1469" s="9">
        <v>43757</v>
      </c>
      <c r="D1469" t="s">
        <v>234</v>
      </c>
      <c r="E1469" t="s">
        <v>89</v>
      </c>
      <c r="F1469">
        <v>1</v>
      </c>
      <c r="G1469">
        <v>3</v>
      </c>
      <c r="H1469" t="s">
        <v>43</v>
      </c>
      <c r="I1469" t="s">
        <v>44</v>
      </c>
      <c r="J1469">
        <v>10009176281</v>
      </c>
      <c r="K1469" s="10">
        <f>(C1469-VLOOKUP(H1469,Riders!$A$2:$E$8001,4,FALSE))/365</f>
        <v>23.671232876712327</v>
      </c>
    </row>
    <row r="1470" spans="1:11">
      <c r="A1470" t="s">
        <v>233</v>
      </c>
      <c r="B1470">
        <v>2020</v>
      </c>
      <c r="C1470" s="9">
        <v>43757</v>
      </c>
      <c r="D1470" t="s">
        <v>234</v>
      </c>
      <c r="E1470" t="s">
        <v>89</v>
      </c>
      <c r="F1470">
        <v>1</v>
      </c>
      <c r="G1470">
        <v>4</v>
      </c>
      <c r="H1470" t="s">
        <v>229</v>
      </c>
      <c r="I1470" t="s">
        <v>100</v>
      </c>
      <c r="J1470">
        <v>10009009260</v>
      </c>
      <c r="K1470" s="10">
        <f>(C1470-VLOOKUP(H1470,Riders!$A$2:$E$8001,4,FALSE))/365</f>
        <v>24.553424657534247</v>
      </c>
    </row>
    <row r="1471" spans="1:11">
      <c r="A1471" t="s">
        <v>235</v>
      </c>
      <c r="B1471">
        <v>2020</v>
      </c>
      <c r="C1471" s="9">
        <v>43757</v>
      </c>
      <c r="D1471" t="s">
        <v>234</v>
      </c>
      <c r="E1471" t="s">
        <v>89</v>
      </c>
      <c r="F1471">
        <v>1</v>
      </c>
      <c r="G1471">
        <v>4</v>
      </c>
      <c r="H1471" t="s">
        <v>141</v>
      </c>
      <c r="I1471" t="s">
        <v>93</v>
      </c>
      <c r="J1471">
        <v>10009181234</v>
      </c>
      <c r="K1471" s="10">
        <f>(C1471-VLOOKUP(H1471,Riders!$A$2:$E$8001,4,FALSE))/365</f>
        <v>24.545205479452054</v>
      </c>
    </row>
    <row r="1472" spans="1:11">
      <c r="A1472" t="s">
        <v>233</v>
      </c>
      <c r="B1472">
        <v>2020</v>
      </c>
      <c r="C1472" s="9">
        <v>43757</v>
      </c>
      <c r="D1472" t="s">
        <v>234</v>
      </c>
      <c r="E1472" t="s">
        <v>89</v>
      </c>
      <c r="F1472">
        <v>1</v>
      </c>
      <c r="G1472">
        <v>5</v>
      </c>
      <c r="H1472" t="s">
        <v>236</v>
      </c>
      <c r="I1472" t="s">
        <v>100</v>
      </c>
      <c r="J1472">
        <v>10055348887</v>
      </c>
      <c r="K1472" s="10">
        <f>(C1472-VLOOKUP(H1472,Riders!$A$2:$E$8001,4,FALSE))/365</f>
        <v>19.367123287671234</v>
      </c>
    </row>
    <row r="1473" spans="1:11">
      <c r="A1473" t="s">
        <v>235</v>
      </c>
      <c r="B1473">
        <v>2020</v>
      </c>
      <c r="C1473" s="9">
        <v>43757</v>
      </c>
      <c r="D1473" t="s">
        <v>234</v>
      </c>
      <c r="E1473" t="s">
        <v>89</v>
      </c>
      <c r="F1473">
        <v>1</v>
      </c>
      <c r="G1473">
        <v>5</v>
      </c>
      <c r="H1473" t="s">
        <v>237</v>
      </c>
      <c r="I1473" t="s">
        <v>196</v>
      </c>
      <c r="J1473">
        <v>10004640220</v>
      </c>
      <c r="K1473" s="10">
        <f>(C1473-VLOOKUP(H1473,Riders!$A$2:$E$8001,4,FALSE))/365</f>
        <v>32.090410958904108</v>
      </c>
    </row>
    <row r="1474" spans="1:11">
      <c r="A1474" t="s">
        <v>233</v>
      </c>
      <c r="B1474">
        <v>2020</v>
      </c>
      <c r="C1474" s="9">
        <v>43757</v>
      </c>
      <c r="D1474" t="s">
        <v>234</v>
      </c>
      <c r="E1474" t="s">
        <v>89</v>
      </c>
      <c r="F1474">
        <v>1</v>
      </c>
      <c r="G1474">
        <v>6</v>
      </c>
      <c r="H1474" t="s">
        <v>238</v>
      </c>
      <c r="I1474" t="s">
        <v>100</v>
      </c>
      <c r="J1474" t="e">
        <v>#N/A</v>
      </c>
      <c r="K1474" s="10">
        <f>(C1474-VLOOKUP(H1474,Riders!$A$2:$E$8001,4,FALSE))/365</f>
        <v>20.512328767123286</v>
      </c>
    </row>
    <row r="1475" spans="1:11">
      <c r="A1475" t="s">
        <v>235</v>
      </c>
      <c r="B1475">
        <v>2020</v>
      </c>
      <c r="C1475" s="9">
        <v>43757</v>
      </c>
      <c r="D1475" t="s">
        <v>234</v>
      </c>
      <c r="E1475" t="s">
        <v>89</v>
      </c>
      <c r="F1475">
        <v>1</v>
      </c>
      <c r="G1475">
        <v>6</v>
      </c>
      <c r="H1475" t="s">
        <v>211</v>
      </c>
      <c r="I1475" t="s">
        <v>40</v>
      </c>
      <c r="J1475">
        <v>10006422895</v>
      </c>
      <c r="K1475" s="10">
        <f>(C1475-VLOOKUP(H1475,Riders!$A$2:$E$8001,4,FALSE))/365</f>
        <v>28.413698630136988</v>
      </c>
    </row>
    <row r="1476" spans="1:11">
      <c r="A1476" t="s">
        <v>233</v>
      </c>
      <c r="B1476">
        <v>2020</v>
      </c>
      <c r="C1476" s="9">
        <v>43757</v>
      </c>
      <c r="D1476" t="s">
        <v>234</v>
      </c>
      <c r="E1476" t="s">
        <v>89</v>
      </c>
      <c r="F1476">
        <v>2</v>
      </c>
      <c r="G1476">
        <v>1</v>
      </c>
      <c r="H1476" t="s">
        <v>127</v>
      </c>
      <c r="I1476" t="s">
        <v>33</v>
      </c>
      <c r="J1476">
        <v>10006184742</v>
      </c>
      <c r="K1476" s="10">
        <f>(C1476-VLOOKUP(H1476,Riders!$A$2:$E$8001,4,FALSE))/365</f>
        <v>28.279452054794522</v>
      </c>
    </row>
    <row r="1477" spans="1:11">
      <c r="A1477" t="s">
        <v>235</v>
      </c>
      <c r="B1477">
        <v>2020</v>
      </c>
      <c r="C1477" s="9">
        <v>43757</v>
      </c>
      <c r="D1477" t="s">
        <v>234</v>
      </c>
      <c r="E1477" t="s">
        <v>89</v>
      </c>
      <c r="F1477">
        <v>2</v>
      </c>
      <c r="G1477">
        <v>1</v>
      </c>
      <c r="H1477" t="s">
        <v>192</v>
      </c>
      <c r="I1477" t="s">
        <v>28</v>
      </c>
      <c r="J1477">
        <v>10004601723</v>
      </c>
      <c r="K1477" s="10">
        <f>(C1477-VLOOKUP(H1477,Riders!$A$2:$E$8001,4,FALSE))/365</f>
        <v>32.336986301369862</v>
      </c>
    </row>
    <row r="1478" spans="1:11">
      <c r="A1478" t="s">
        <v>233</v>
      </c>
      <c r="B1478">
        <v>2020</v>
      </c>
      <c r="C1478" s="9">
        <v>43757</v>
      </c>
      <c r="D1478" t="s">
        <v>234</v>
      </c>
      <c r="E1478" t="s">
        <v>89</v>
      </c>
      <c r="F1478">
        <v>2</v>
      </c>
      <c r="G1478">
        <v>2</v>
      </c>
      <c r="H1478" t="s">
        <v>239</v>
      </c>
      <c r="I1478" t="s">
        <v>33</v>
      </c>
      <c r="J1478">
        <v>10009978048</v>
      </c>
      <c r="K1478" s="10">
        <f>(C1478-VLOOKUP(H1478,Riders!$A$2:$E$8001,4,FALSE))/365</f>
        <v>20.86849315068493</v>
      </c>
    </row>
    <row r="1479" spans="1:11">
      <c r="A1479" t="s">
        <v>235</v>
      </c>
      <c r="B1479">
        <v>2020</v>
      </c>
      <c r="C1479" s="9">
        <v>43757</v>
      </c>
      <c r="D1479" t="s">
        <v>234</v>
      </c>
      <c r="E1479" t="s">
        <v>89</v>
      </c>
      <c r="F1479">
        <v>2</v>
      </c>
      <c r="G1479">
        <v>2</v>
      </c>
      <c r="H1479" t="s">
        <v>172</v>
      </c>
      <c r="I1479" t="s">
        <v>35</v>
      </c>
      <c r="J1479">
        <v>10006552534</v>
      </c>
      <c r="K1479" s="10">
        <f>(C1479-VLOOKUP(H1479,Riders!$A$2:$E$8001,4,FALSE))/365</f>
        <v>29.443835616438356</v>
      </c>
    </row>
    <row r="1480" spans="1:11">
      <c r="A1480" t="s">
        <v>233</v>
      </c>
      <c r="B1480">
        <v>2020</v>
      </c>
      <c r="C1480" s="9">
        <v>43757</v>
      </c>
      <c r="D1480" t="s">
        <v>234</v>
      </c>
      <c r="E1480" t="s">
        <v>89</v>
      </c>
      <c r="F1480">
        <v>2</v>
      </c>
      <c r="G1480">
        <v>3</v>
      </c>
      <c r="H1480" t="s">
        <v>240</v>
      </c>
      <c r="I1480" t="s">
        <v>100</v>
      </c>
      <c r="J1480">
        <v>10007811716</v>
      </c>
      <c r="K1480" s="10">
        <f>(C1480-VLOOKUP(H1480,Riders!$A$2:$E$8001,4,FALSE))/365</f>
        <v>26.643835616438356</v>
      </c>
    </row>
    <row r="1481" spans="1:11">
      <c r="A1481" t="s">
        <v>235</v>
      </c>
      <c r="B1481">
        <v>2020</v>
      </c>
      <c r="C1481" s="9">
        <v>43757</v>
      </c>
      <c r="D1481" t="s">
        <v>234</v>
      </c>
      <c r="E1481" t="s">
        <v>89</v>
      </c>
      <c r="F1481">
        <v>2</v>
      </c>
      <c r="G1481">
        <v>3</v>
      </c>
      <c r="H1481" t="s">
        <v>110</v>
      </c>
      <c r="I1481" t="s">
        <v>111</v>
      </c>
      <c r="J1481">
        <v>10009967641</v>
      </c>
      <c r="K1481" s="10">
        <f>(C1481-VLOOKUP(H1481,Riders!$A$2:$E$8001,4,FALSE))/365</f>
        <v>22.504109589041096</v>
      </c>
    </row>
    <row r="1482" spans="1:11">
      <c r="A1482" t="s">
        <v>233</v>
      </c>
      <c r="B1482">
        <v>2020</v>
      </c>
      <c r="C1482" s="9">
        <v>43757</v>
      </c>
      <c r="D1482" t="s">
        <v>234</v>
      </c>
      <c r="E1482" t="s">
        <v>89</v>
      </c>
      <c r="F1482">
        <v>2</v>
      </c>
      <c r="G1482">
        <v>4</v>
      </c>
      <c r="H1482" t="s">
        <v>241</v>
      </c>
      <c r="I1482" t="s">
        <v>100</v>
      </c>
      <c r="J1482" t="e">
        <v>#N/A</v>
      </c>
      <c r="K1482" s="10">
        <f>(C1482-VLOOKUP(H1482,Riders!$A$2:$E$8001,4,FALSE))/365</f>
        <v>20.254794520547946</v>
      </c>
    </row>
    <row r="1483" spans="1:11">
      <c r="A1483" t="s">
        <v>235</v>
      </c>
      <c r="B1483">
        <v>2020</v>
      </c>
      <c r="C1483" s="9">
        <v>43757</v>
      </c>
      <c r="D1483" t="s">
        <v>234</v>
      </c>
      <c r="E1483" t="s">
        <v>89</v>
      </c>
      <c r="F1483">
        <v>2</v>
      </c>
      <c r="G1483">
        <v>4</v>
      </c>
      <c r="H1483" t="s">
        <v>242</v>
      </c>
      <c r="I1483" t="s">
        <v>205</v>
      </c>
      <c r="J1483" t="e">
        <v>#N/A</v>
      </c>
      <c r="K1483" s="10" t="e">
        <f>(C1483-VLOOKUP(H1483,Riders!$A$2:$E$8001,4,FALSE))/365</f>
        <v>#N/A</v>
      </c>
    </row>
    <row r="1484" spans="1:11">
      <c r="A1484" t="s">
        <v>233</v>
      </c>
      <c r="B1484">
        <v>2020</v>
      </c>
      <c r="C1484" s="9">
        <v>43757</v>
      </c>
      <c r="D1484" t="s">
        <v>234</v>
      </c>
      <c r="E1484" t="s">
        <v>89</v>
      </c>
      <c r="F1484">
        <v>2</v>
      </c>
      <c r="G1484">
        <v>5</v>
      </c>
      <c r="H1484" t="s">
        <v>243</v>
      </c>
      <c r="I1484" t="s">
        <v>33</v>
      </c>
      <c r="J1484">
        <v>10015443087</v>
      </c>
      <c r="K1484" s="10">
        <f>(C1484-VLOOKUP(H1484,Riders!$A$2:$E$8001,4,FALSE))/365</f>
        <v>20.745205479452054</v>
      </c>
    </row>
    <row r="1485" spans="1:11">
      <c r="A1485" t="s">
        <v>235</v>
      </c>
      <c r="B1485">
        <v>2020</v>
      </c>
      <c r="C1485" s="9">
        <v>43757</v>
      </c>
      <c r="D1485" t="s">
        <v>234</v>
      </c>
      <c r="E1485" t="s">
        <v>89</v>
      </c>
      <c r="F1485">
        <v>2</v>
      </c>
      <c r="G1485">
        <v>5</v>
      </c>
      <c r="H1485" t="s">
        <v>184</v>
      </c>
      <c r="I1485" t="s">
        <v>93</v>
      </c>
      <c r="J1485">
        <v>10009181032</v>
      </c>
      <c r="K1485" s="10">
        <f>(C1485-VLOOKUP(H1485,Riders!$A$2:$E$8001,4,FALSE))/365</f>
        <v>24.81095890410959</v>
      </c>
    </row>
    <row r="1486" spans="1:11">
      <c r="A1486" t="s">
        <v>233</v>
      </c>
      <c r="B1486">
        <v>2020</v>
      </c>
      <c r="C1486" s="9">
        <v>43757</v>
      </c>
      <c r="D1486" t="s">
        <v>234</v>
      </c>
      <c r="E1486" t="s">
        <v>89</v>
      </c>
      <c r="F1486">
        <v>2</v>
      </c>
      <c r="G1486">
        <v>6</v>
      </c>
      <c r="H1486" t="s">
        <v>244</v>
      </c>
      <c r="I1486" t="s">
        <v>33</v>
      </c>
      <c r="J1486" t="e">
        <v>#N/A</v>
      </c>
      <c r="K1486" s="10">
        <f>(C1486-VLOOKUP(H1486,Riders!$A$2:$E$8001,4,FALSE))/365</f>
        <v>18.010958904109589</v>
      </c>
    </row>
    <row r="1487" spans="1:11">
      <c r="A1487" t="s">
        <v>235</v>
      </c>
      <c r="B1487">
        <v>2020</v>
      </c>
      <c r="C1487" s="9">
        <v>43757</v>
      </c>
      <c r="D1487" t="s">
        <v>234</v>
      </c>
      <c r="E1487" t="s">
        <v>89</v>
      </c>
      <c r="F1487">
        <v>2</v>
      </c>
      <c r="G1487">
        <v>6</v>
      </c>
      <c r="H1487" t="s">
        <v>232</v>
      </c>
      <c r="I1487" t="s">
        <v>24</v>
      </c>
      <c r="J1487">
        <v>10006073493</v>
      </c>
      <c r="K1487" s="10">
        <f>(C1487-VLOOKUP(H1487,Riders!$A$2:$E$8001,4,FALSE))/365</f>
        <v>29.854794520547944</v>
      </c>
    </row>
    <row r="1488" spans="1:11">
      <c r="A1488" t="s">
        <v>233</v>
      </c>
      <c r="B1488">
        <v>2020</v>
      </c>
      <c r="C1488" s="9">
        <v>43757</v>
      </c>
      <c r="D1488" t="s">
        <v>234</v>
      </c>
      <c r="E1488" t="s">
        <v>89</v>
      </c>
      <c r="F1488">
        <v>3</v>
      </c>
      <c r="G1488">
        <v>1</v>
      </c>
      <c r="H1488" t="s">
        <v>104</v>
      </c>
      <c r="I1488" t="s">
        <v>100</v>
      </c>
      <c r="J1488">
        <v>10006894559</v>
      </c>
      <c r="K1488" s="10">
        <f>(C1488-VLOOKUP(H1488,Riders!$A$2:$E$8001,4,FALSE))/365</f>
        <v>27.169863013698631</v>
      </c>
    </row>
    <row r="1489" spans="1:11">
      <c r="A1489" t="s">
        <v>235</v>
      </c>
      <c r="B1489">
        <v>2020</v>
      </c>
      <c r="C1489" s="9">
        <v>43757</v>
      </c>
      <c r="D1489" t="s">
        <v>234</v>
      </c>
      <c r="E1489" t="s">
        <v>89</v>
      </c>
      <c r="F1489">
        <v>3</v>
      </c>
      <c r="G1489">
        <v>1</v>
      </c>
      <c r="H1489" t="s">
        <v>198</v>
      </c>
      <c r="I1489" t="s">
        <v>22</v>
      </c>
      <c r="J1489">
        <v>10006900421</v>
      </c>
      <c r="K1489" s="10">
        <f>(C1489-VLOOKUP(H1489,Riders!$A$2:$E$8001,4,FALSE))/365</f>
        <v>26.865753424657534</v>
      </c>
    </row>
    <row r="1490" spans="1:11">
      <c r="A1490" t="s">
        <v>233</v>
      </c>
      <c r="B1490">
        <v>2020</v>
      </c>
      <c r="C1490" s="9">
        <v>43757</v>
      </c>
      <c r="D1490" t="s">
        <v>234</v>
      </c>
      <c r="E1490" t="s">
        <v>89</v>
      </c>
      <c r="F1490">
        <v>3</v>
      </c>
      <c r="G1490">
        <v>2</v>
      </c>
      <c r="H1490" t="s">
        <v>122</v>
      </c>
      <c r="I1490" t="s">
        <v>33</v>
      </c>
      <c r="J1490">
        <v>10009012391</v>
      </c>
      <c r="K1490" s="10">
        <f>(C1490-VLOOKUP(H1490,Riders!$A$2:$E$8001,4,FALSE))/365</f>
        <v>24.024657534246575</v>
      </c>
    </row>
    <row r="1491" spans="1:11">
      <c r="A1491" t="s">
        <v>235</v>
      </c>
      <c r="B1491">
        <v>2020</v>
      </c>
      <c r="C1491" s="9">
        <v>43757</v>
      </c>
      <c r="D1491" t="s">
        <v>234</v>
      </c>
      <c r="E1491" t="s">
        <v>89</v>
      </c>
      <c r="F1491">
        <v>3</v>
      </c>
      <c r="G1491">
        <v>2</v>
      </c>
      <c r="H1491" t="s">
        <v>52</v>
      </c>
      <c r="I1491" t="s">
        <v>40</v>
      </c>
      <c r="J1491">
        <v>10004612534</v>
      </c>
      <c r="K1491" s="10">
        <f>(C1491-VLOOKUP(H1491,Riders!$A$2:$E$8001,4,FALSE))/365</f>
        <v>32.397260273972606</v>
      </c>
    </row>
    <row r="1492" spans="1:11">
      <c r="A1492" t="s">
        <v>233</v>
      </c>
      <c r="B1492">
        <v>2020</v>
      </c>
      <c r="C1492" s="9">
        <v>43757</v>
      </c>
      <c r="D1492" t="s">
        <v>234</v>
      </c>
      <c r="E1492" t="s">
        <v>89</v>
      </c>
      <c r="F1492">
        <v>3</v>
      </c>
      <c r="G1492">
        <v>3</v>
      </c>
      <c r="H1492" t="s">
        <v>245</v>
      </c>
      <c r="I1492" t="s">
        <v>33</v>
      </c>
      <c r="J1492">
        <v>10009138491</v>
      </c>
      <c r="K1492" s="10">
        <f>(C1492-VLOOKUP(H1492,Riders!$A$2:$E$8001,4,FALSE))/365</f>
        <v>23.397260273972602</v>
      </c>
    </row>
    <row r="1493" spans="1:11">
      <c r="A1493" t="s">
        <v>235</v>
      </c>
      <c r="B1493">
        <v>2020</v>
      </c>
      <c r="C1493" s="9">
        <v>43757</v>
      </c>
      <c r="D1493" t="s">
        <v>234</v>
      </c>
      <c r="E1493" t="s">
        <v>89</v>
      </c>
      <c r="F1493">
        <v>3</v>
      </c>
      <c r="G1493">
        <v>3</v>
      </c>
      <c r="H1493" t="s">
        <v>38</v>
      </c>
      <c r="I1493" t="s">
        <v>28</v>
      </c>
      <c r="J1493">
        <v>10009178002</v>
      </c>
      <c r="K1493" s="10">
        <f>(C1493-VLOOKUP(H1493,Riders!$A$2:$E$8001,4,FALSE))/365</f>
        <v>23.758904109589039</v>
      </c>
    </row>
    <row r="1494" spans="1:11">
      <c r="A1494" t="s">
        <v>233</v>
      </c>
      <c r="B1494">
        <v>2020</v>
      </c>
      <c r="C1494" s="9">
        <v>43757</v>
      </c>
      <c r="D1494" t="s">
        <v>234</v>
      </c>
      <c r="E1494" t="s">
        <v>89</v>
      </c>
      <c r="F1494">
        <v>3</v>
      </c>
      <c r="G1494">
        <v>4</v>
      </c>
      <c r="H1494" t="s">
        <v>246</v>
      </c>
      <c r="I1494" t="s">
        <v>33</v>
      </c>
      <c r="J1494">
        <v>10008997641</v>
      </c>
      <c r="K1494" s="10">
        <f>(C1494-VLOOKUP(H1494,Riders!$A$2:$E$8001,4,FALSE))/365</f>
        <v>24.263013698630136</v>
      </c>
    </row>
    <row r="1495" spans="1:11">
      <c r="A1495" t="s">
        <v>235</v>
      </c>
      <c r="B1495">
        <v>2020</v>
      </c>
      <c r="C1495" s="9">
        <v>43757</v>
      </c>
      <c r="D1495" t="s">
        <v>234</v>
      </c>
      <c r="E1495" t="s">
        <v>89</v>
      </c>
      <c r="F1495">
        <v>3</v>
      </c>
      <c r="G1495">
        <v>4</v>
      </c>
      <c r="H1495" t="s">
        <v>208</v>
      </c>
      <c r="I1495" t="s">
        <v>186</v>
      </c>
      <c r="J1495">
        <v>10009049979</v>
      </c>
      <c r="K1495" s="10">
        <f>(C1495-VLOOKUP(H1495,Riders!$A$2:$E$8001,4,FALSE))/365</f>
        <v>24.56986301369863</v>
      </c>
    </row>
    <row r="1496" spans="1:11">
      <c r="A1496" t="s">
        <v>233</v>
      </c>
      <c r="B1496">
        <v>2020</v>
      </c>
      <c r="C1496" s="9">
        <v>43757</v>
      </c>
      <c r="D1496" t="s">
        <v>234</v>
      </c>
      <c r="E1496" t="s">
        <v>89</v>
      </c>
      <c r="F1496">
        <v>3</v>
      </c>
      <c r="G1496">
        <v>5</v>
      </c>
      <c r="H1496" t="s">
        <v>247</v>
      </c>
      <c r="I1496" t="s">
        <v>33</v>
      </c>
      <c r="J1496">
        <v>10021915920</v>
      </c>
      <c r="K1496" s="10">
        <f>(C1496-VLOOKUP(H1496,Riders!$A$2:$E$8001,4,FALSE))/365</f>
        <v>18.717808219178082</v>
      </c>
    </row>
    <row r="1497" spans="1:11">
      <c r="A1497" t="s">
        <v>235</v>
      </c>
      <c r="B1497">
        <v>2020</v>
      </c>
      <c r="C1497" s="9">
        <v>43757</v>
      </c>
      <c r="D1497" t="s">
        <v>234</v>
      </c>
      <c r="E1497" t="s">
        <v>89</v>
      </c>
      <c r="F1497">
        <v>3</v>
      </c>
      <c r="G1497">
        <v>5</v>
      </c>
      <c r="H1497" t="s">
        <v>57</v>
      </c>
      <c r="I1497" t="s">
        <v>35</v>
      </c>
      <c r="J1497">
        <v>10007502427</v>
      </c>
      <c r="K1497" s="10">
        <f>(C1497-VLOOKUP(H1497,Riders!$A$2:$E$8001,4,FALSE))/365</f>
        <v>25.934246575342467</v>
      </c>
    </row>
    <row r="1498" spans="1:11">
      <c r="A1498" t="s">
        <v>233</v>
      </c>
      <c r="B1498">
        <v>2020</v>
      </c>
      <c r="C1498" s="9">
        <v>43757</v>
      </c>
      <c r="D1498" t="s">
        <v>234</v>
      </c>
      <c r="E1498" t="s">
        <v>89</v>
      </c>
      <c r="F1498">
        <v>3</v>
      </c>
      <c r="G1498">
        <v>6</v>
      </c>
      <c r="H1498" t="s">
        <v>175</v>
      </c>
      <c r="I1498" t="s">
        <v>100</v>
      </c>
      <c r="J1498">
        <v>10010664829</v>
      </c>
      <c r="K1498" s="10">
        <f>(C1498-VLOOKUP(H1498,Riders!$A$2:$E$8001,4,FALSE))/365</f>
        <v>21.547945205479451</v>
      </c>
    </row>
    <row r="1499" spans="1:11">
      <c r="A1499" t="s">
        <v>235</v>
      </c>
      <c r="B1499">
        <v>2020</v>
      </c>
      <c r="C1499" s="9">
        <v>43757</v>
      </c>
      <c r="D1499" t="s">
        <v>234</v>
      </c>
      <c r="E1499" t="s">
        <v>89</v>
      </c>
      <c r="F1499">
        <v>3</v>
      </c>
      <c r="G1499">
        <v>6</v>
      </c>
      <c r="H1499" t="s">
        <v>81</v>
      </c>
      <c r="I1499" t="s">
        <v>248</v>
      </c>
      <c r="J1499">
        <v>10055137915</v>
      </c>
      <c r="K1499" s="10">
        <f>(C1499-VLOOKUP(H1499,Riders!$A$2:$E$8001,4,FALSE))/365</f>
        <v>26.208219178082192</v>
      </c>
    </row>
    <row r="1500" spans="1:11">
      <c r="A1500" t="s">
        <v>235</v>
      </c>
      <c r="B1500">
        <v>2020</v>
      </c>
      <c r="C1500" s="9">
        <v>43757</v>
      </c>
      <c r="D1500" t="s">
        <v>234</v>
      </c>
      <c r="E1500" t="s">
        <v>89</v>
      </c>
      <c r="F1500">
        <v>4</v>
      </c>
      <c r="G1500">
        <v>1</v>
      </c>
      <c r="H1500" t="s">
        <v>90</v>
      </c>
      <c r="I1500" t="s">
        <v>22</v>
      </c>
      <c r="J1500">
        <v>10009535686</v>
      </c>
      <c r="K1500" s="10">
        <f>(C1500-VLOOKUP(H1500,Riders!$A$2:$E$8001,4,FALSE))/365</f>
        <v>22.613698630136987</v>
      </c>
    </row>
    <row r="1501" spans="1:11">
      <c r="A1501" t="s">
        <v>235</v>
      </c>
      <c r="B1501">
        <v>2020</v>
      </c>
      <c r="C1501" s="9">
        <v>43757</v>
      </c>
      <c r="D1501" t="s">
        <v>234</v>
      </c>
      <c r="E1501" t="s">
        <v>89</v>
      </c>
      <c r="F1501">
        <v>4</v>
      </c>
      <c r="G1501">
        <v>2</v>
      </c>
      <c r="H1501" t="s">
        <v>94</v>
      </c>
      <c r="I1501" t="s">
        <v>26</v>
      </c>
      <c r="J1501">
        <v>10015683567</v>
      </c>
      <c r="K1501" s="10">
        <f>(C1501-VLOOKUP(H1501,Riders!$A$2:$E$8001,4,FALSE))/365</f>
        <v>20.756164383561643</v>
      </c>
    </row>
    <row r="1502" spans="1:11">
      <c r="A1502" t="s">
        <v>235</v>
      </c>
      <c r="B1502">
        <v>2020</v>
      </c>
      <c r="C1502" s="9">
        <v>43757</v>
      </c>
      <c r="D1502" t="s">
        <v>234</v>
      </c>
      <c r="E1502" t="s">
        <v>89</v>
      </c>
      <c r="F1502">
        <v>4</v>
      </c>
      <c r="G1502">
        <v>3</v>
      </c>
      <c r="H1502" t="s">
        <v>216</v>
      </c>
      <c r="I1502" t="s">
        <v>44</v>
      </c>
      <c r="J1502">
        <v>10006902239</v>
      </c>
      <c r="K1502" s="10">
        <f>(C1502-VLOOKUP(H1502,Riders!$A$2:$E$8001,4,FALSE))/365</f>
        <v>28.312328767123287</v>
      </c>
    </row>
    <row r="1503" spans="1:11">
      <c r="A1503" t="s">
        <v>235</v>
      </c>
      <c r="B1503">
        <v>2020</v>
      </c>
      <c r="C1503" s="9">
        <v>43757</v>
      </c>
      <c r="D1503" t="s">
        <v>234</v>
      </c>
      <c r="E1503" t="s">
        <v>89</v>
      </c>
      <c r="F1503">
        <v>4</v>
      </c>
      <c r="G1503">
        <v>4</v>
      </c>
      <c r="H1503" t="s">
        <v>249</v>
      </c>
      <c r="I1503" t="s">
        <v>205</v>
      </c>
      <c r="J1503" t="e">
        <v>#N/A</v>
      </c>
      <c r="K1503" s="10" t="e">
        <f>(C1503-VLOOKUP(H1503,Riders!$A$2:$E$8001,4,FALSE))/365</f>
        <v>#N/A</v>
      </c>
    </row>
    <row r="1504" spans="1:11">
      <c r="A1504" t="s">
        <v>235</v>
      </c>
      <c r="B1504">
        <v>2020</v>
      </c>
      <c r="C1504" s="9">
        <v>43757</v>
      </c>
      <c r="D1504" t="s">
        <v>234</v>
      </c>
      <c r="E1504" t="s">
        <v>89</v>
      </c>
      <c r="F1504">
        <v>4</v>
      </c>
      <c r="G1504">
        <v>5</v>
      </c>
      <c r="H1504" t="s">
        <v>169</v>
      </c>
      <c r="I1504" t="s">
        <v>80</v>
      </c>
      <c r="J1504">
        <v>10007073506</v>
      </c>
      <c r="K1504" s="10">
        <f>(C1504-VLOOKUP(H1504,Riders!$A$2:$E$8001,4,FALSE))/365</f>
        <v>29.315068493150687</v>
      </c>
    </row>
    <row r="1505" spans="1:11">
      <c r="A1505" t="s">
        <v>235</v>
      </c>
      <c r="B1505">
        <v>2020</v>
      </c>
      <c r="C1505" s="9">
        <v>43757</v>
      </c>
      <c r="D1505" t="s">
        <v>234</v>
      </c>
      <c r="E1505" t="s">
        <v>89</v>
      </c>
      <c r="F1505">
        <v>4</v>
      </c>
      <c r="G1505">
        <v>6</v>
      </c>
      <c r="H1505" t="s">
        <v>195</v>
      </c>
      <c r="I1505" t="s">
        <v>196</v>
      </c>
      <c r="J1505">
        <v>10003100142</v>
      </c>
      <c r="K1505" s="10">
        <f>(C1505-VLOOKUP(H1505,Riders!$A$2:$E$8001,4,FALSE))/365</f>
        <v>33.597260273972601</v>
      </c>
    </row>
    <row r="1506" spans="1:11">
      <c r="A1506" t="s">
        <v>235</v>
      </c>
      <c r="B1506">
        <v>2020</v>
      </c>
      <c r="C1506" s="9">
        <v>43757</v>
      </c>
      <c r="D1506" t="s">
        <v>234</v>
      </c>
      <c r="E1506" t="s">
        <v>89</v>
      </c>
      <c r="F1506">
        <v>4</v>
      </c>
      <c r="G1506">
        <v>7</v>
      </c>
      <c r="H1506" t="s">
        <v>185</v>
      </c>
      <c r="I1506" t="s">
        <v>186</v>
      </c>
      <c r="J1506">
        <v>10009017243</v>
      </c>
      <c r="K1506" s="10">
        <f>(C1506-VLOOKUP(H1506,Riders!$A$2:$E$8001,4,FALSE))/365</f>
        <v>24.452054794520549</v>
      </c>
    </row>
    <row r="1507" spans="1:11">
      <c r="A1507" t="s">
        <v>233</v>
      </c>
      <c r="B1507">
        <v>2020</v>
      </c>
      <c r="C1507" s="9">
        <v>43757</v>
      </c>
      <c r="D1507" t="s">
        <v>234</v>
      </c>
      <c r="E1507" t="s">
        <v>115</v>
      </c>
      <c r="F1507">
        <v>1</v>
      </c>
      <c r="G1507">
        <v>1</v>
      </c>
      <c r="H1507" t="s">
        <v>245</v>
      </c>
      <c r="I1507" t="s">
        <v>33</v>
      </c>
      <c r="J1507">
        <v>10009138491</v>
      </c>
      <c r="K1507" s="10">
        <f>(C1507-VLOOKUP(H1507,Riders!$A$2:$E$8001,4,FALSE))/365</f>
        <v>23.397260273972602</v>
      </c>
    </row>
    <row r="1508" spans="1:11">
      <c r="A1508" t="s">
        <v>235</v>
      </c>
      <c r="B1508">
        <v>2020</v>
      </c>
      <c r="C1508" s="9">
        <v>43757</v>
      </c>
      <c r="D1508" t="s">
        <v>234</v>
      </c>
      <c r="E1508" t="s">
        <v>115</v>
      </c>
      <c r="F1508">
        <v>1</v>
      </c>
      <c r="G1508">
        <v>1</v>
      </c>
      <c r="H1508" t="s">
        <v>43</v>
      </c>
      <c r="I1508" t="s">
        <v>44</v>
      </c>
      <c r="J1508">
        <v>10009176281</v>
      </c>
      <c r="K1508" s="10">
        <f>(C1508-VLOOKUP(H1508,Riders!$A$2:$E$8001,4,FALSE))/365</f>
        <v>23.671232876712327</v>
      </c>
    </row>
    <row r="1509" spans="1:11">
      <c r="A1509" t="s">
        <v>233</v>
      </c>
      <c r="B1509">
        <v>2020</v>
      </c>
      <c r="C1509" s="9">
        <v>43757</v>
      </c>
      <c r="D1509" t="s">
        <v>234</v>
      </c>
      <c r="E1509" t="s">
        <v>115</v>
      </c>
      <c r="F1509">
        <v>1</v>
      </c>
      <c r="G1509">
        <v>2</v>
      </c>
      <c r="H1509" t="s">
        <v>240</v>
      </c>
      <c r="I1509" t="s">
        <v>100</v>
      </c>
      <c r="J1509">
        <v>10007811716</v>
      </c>
      <c r="K1509" s="10">
        <f>(C1509-VLOOKUP(H1509,Riders!$A$2:$E$8001,4,FALSE))/365</f>
        <v>26.643835616438356</v>
      </c>
    </row>
    <row r="1510" spans="1:11">
      <c r="A1510" t="s">
        <v>235</v>
      </c>
      <c r="B1510">
        <v>2020</v>
      </c>
      <c r="C1510" s="9">
        <v>43757</v>
      </c>
      <c r="D1510" t="s">
        <v>234</v>
      </c>
      <c r="E1510" t="s">
        <v>115</v>
      </c>
      <c r="F1510">
        <v>1</v>
      </c>
      <c r="G1510">
        <v>2</v>
      </c>
      <c r="H1510" t="s">
        <v>57</v>
      </c>
      <c r="I1510" t="s">
        <v>35</v>
      </c>
      <c r="J1510">
        <v>10007502427</v>
      </c>
      <c r="K1510" s="10">
        <f>(C1510-VLOOKUP(H1510,Riders!$A$2:$E$8001,4,FALSE))/365</f>
        <v>25.934246575342467</v>
      </c>
    </row>
    <row r="1511" spans="1:11">
      <c r="A1511" t="s">
        <v>233</v>
      </c>
      <c r="B1511">
        <v>2020</v>
      </c>
      <c r="C1511" s="9">
        <v>43757</v>
      </c>
      <c r="D1511" t="s">
        <v>234</v>
      </c>
      <c r="E1511" t="s">
        <v>115</v>
      </c>
      <c r="F1511">
        <v>1</v>
      </c>
      <c r="G1511">
        <v>3</v>
      </c>
      <c r="H1511" t="s">
        <v>243</v>
      </c>
      <c r="I1511" t="s">
        <v>33</v>
      </c>
      <c r="J1511">
        <v>10015443087</v>
      </c>
      <c r="K1511" s="10">
        <f>(C1511-VLOOKUP(H1511,Riders!$A$2:$E$8001,4,FALSE))/365</f>
        <v>20.745205479452054</v>
      </c>
    </row>
    <row r="1512" spans="1:11">
      <c r="A1512" t="s">
        <v>235</v>
      </c>
      <c r="B1512">
        <v>2020</v>
      </c>
      <c r="C1512" s="9">
        <v>43757</v>
      </c>
      <c r="D1512" t="s">
        <v>234</v>
      </c>
      <c r="E1512" t="s">
        <v>115</v>
      </c>
      <c r="F1512">
        <v>1</v>
      </c>
      <c r="G1512">
        <v>3</v>
      </c>
      <c r="H1512" t="s">
        <v>232</v>
      </c>
      <c r="I1512" t="s">
        <v>24</v>
      </c>
      <c r="J1512">
        <v>10006073493</v>
      </c>
      <c r="K1512" s="10">
        <f>(C1512-VLOOKUP(H1512,Riders!$A$2:$E$8001,4,FALSE))/365</f>
        <v>29.854794520547944</v>
      </c>
    </row>
    <row r="1513" spans="1:11">
      <c r="A1513" t="s">
        <v>233</v>
      </c>
      <c r="B1513">
        <v>2020</v>
      </c>
      <c r="C1513" s="9">
        <v>43757</v>
      </c>
      <c r="D1513" t="s">
        <v>234</v>
      </c>
      <c r="E1513" t="s">
        <v>115</v>
      </c>
      <c r="F1513">
        <v>1</v>
      </c>
      <c r="G1513">
        <v>4</v>
      </c>
      <c r="H1513" t="s">
        <v>99</v>
      </c>
      <c r="I1513" t="s">
        <v>100</v>
      </c>
      <c r="J1513">
        <v>10015145724</v>
      </c>
      <c r="K1513" s="10">
        <f>(C1513-VLOOKUP(H1513,Riders!$A$2:$E$8001,4,FALSE))/365</f>
        <v>20.520547945205479</v>
      </c>
    </row>
    <row r="1514" spans="1:11">
      <c r="A1514" t="s">
        <v>235</v>
      </c>
      <c r="B1514">
        <v>2020</v>
      </c>
      <c r="C1514" s="9">
        <v>43757</v>
      </c>
      <c r="D1514" t="s">
        <v>234</v>
      </c>
      <c r="E1514" t="s">
        <v>115</v>
      </c>
      <c r="F1514">
        <v>1</v>
      </c>
      <c r="G1514">
        <v>4</v>
      </c>
      <c r="H1514" t="s">
        <v>249</v>
      </c>
      <c r="I1514" t="s">
        <v>205</v>
      </c>
      <c r="J1514" t="e">
        <v>#N/A</v>
      </c>
      <c r="K1514" s="10" t="e">
        <f>(C1514-VLOOKUP(H1514,Riders!$A$2:$E$8001,4,FALSE))/365</f>
        <v>#N/A</v>
      </c>
    </row>
    <row r="1515" spans="1:11">
      <c r="A1515" t="s">
        <v>233</v>
      </c>
      <c r="B1515">
        <v>2020</v>
      </c>
      <c r="C1515" s="9">
        <v>43757</v>
      </c>
      <c r="D1515" t="s">
        <v>234</v>
      </c>
      <c r="E1515" t="s">
        <v>115</v>
      </c>
      <c r="F1515">
        <v>1</v>
      </c>
      <c r="G1515">
        <v>5</v>
      </c>
      <c r="H1515" t="s">
        <v>247</v>
      </c>
      <c r="I1515" t="s">
        <v>33</v>
      </c>
      <c r="J1515">
        <v>10021915920</v>
      </c>
      <c r="K1515" s="10">
        <f>(C1515-VLOOKUP(H1515,Riders!$A$2:$E$8001,4,FALSE))/365</f>
        <v>18.717808219178082</v>
      </c>
    </row>
    <row r="1516" spans="1:11">
      <c r="A1516" t="s">
        <v>233</v>
      </c>
      <c r="B1516">
        <v>2020</v>
      </c>
      <c r="C1516" s="9">
        <v>43757</v>
      </c>
      <c r="D1516" t="s">
        <v>234</v>
      </c>
      <c r="E1516" t="s">
        <v>115</v>
      </c>
      <c r="F1516">
        <v>1</v>
      </c>
      <c r="G1516">
        <v>6</v>
      </c>
      <c r="H1516" t="s">
        <v>236</v>
      </c>
      <c r="I1516" t="s">
        <v>100</v>
      </c>
      <c r="J1516">
        <v>10055348887</v>
      </c>
      <c r="K1516" s="10">
        <f>(C1516-VLOOKUP(H1516,Riders!$A$2:$E$8001,4,FALSE))/365</f>
        <v>19.367123287671234</v>
      </c>
    </row>
    <row r="1517" spans="1:11">
      <c r="A1517" t="s">
        <v>233</v>
      </c>
      <c r="B1517">
        <v>2020</v>
      </c>
      <c r="C1517" s="9">
        <v>43757</v>
      </c>
      <c r="D1517" t="s">
        <v>234</v>
      </c>
      <c r="E1517" t="s">
        <v>115</v>
      </c>
      <c r="F1517">
        <v>2</v>
      </c>
      <c r="G1517">
        <v>1</v>
      </c>
      <c r="H1517" t="s">
        <v>229</v>
      </c>
      <c r="I1517" t="s">
        <v>100</v>
      </c>
      <c r="J1517">
        <v>10009009260</v>
      </c>
      <c r="K1517" s="10">
        <f>(C1517-VLOOKUP(H1517,Riders!$A$2:$E$8001,4,FALSE))/365</f>
        <v>24.553424657534247</v>
      </c>
    </row>
    <row r="1518" spans="1:11">
      <c r="A1518" t="s">
        <v>235</v>
      </c>
      <c r="B1518">
        <v>2020</v>
      </c>
      <c r="C1518" s="9">
        <v>43757</v>
      </c>
      <c r="D1518" t="s">
        <v>234</v>
      </c>
      <c r="E1518" t="s">
        <v>115</v>
      </c>
      <c r="F1518">
        <v>2</v>
      </c>
      <c r="G1518">
        <v>1</v>
      </c>
      <c r="H1518" t="s">
        <v>110</v>
      </c>
      <c r="I1518" t="s">
        <v>111</v>
      </c>
      <c r="J1518">
        <v>10009967641</v>
      </c>
      <c r="K1518" s="10">
        <f>(C1518-VLOOKUP(H1518,Riders!$A$2:$E$8001,4,FALSE))/365</f>
        <v>22.504109589041096</v>
      </c>
    </row>
    <row r="1519" spans="1:11">
      <c r="A1519" t="s">
        <v>233</v>
      </c>
      <c r="B1519">
        <v>2020</v>
      </c>
      <c r="C1519" s="9">
        <v>43757</v>
      </c>
      <c r="D1519" t="s">
        <v>234</v>
      </c>
      <c r="E1519" t="s">
        <v>115</v>
      </c>
      <c r="F1519">
        <v>2</v>
      </c>
      <c r="G1519">
        <v>2</v>
      </c>
      <c r="H1519" t="s">
        <v>246</v>
      </c>
      <c r="I1519" t="s">
        <v>33</v>
      </c>
      <c r="J1519">
        <v>10008997641</v>
      </c>
      <c r="K1519" s="10">
        <f>(C1519-VLOOKUP(H1519,Riders!$A$2:$E$8001,4,FALSE))/365</f>
        <v>24.263013698630136</v>
      </c>
    </row>
    <row r="1520" spans="1:11">
      <c r="A1520" t="s">
        <v>235</v>
      </c>
      <c r="B1520">
        <v>2020</v>
      </c>
      <c r="C1520" s="9">
        <v>43757</v>
      </c>
      <c r="D1520" t="s">
        <v>234</v>
      </c>
      <c r="E1520" t="s">
        <v>115</v>
      </c>
      <c r="F1520">
        <v>2</v>
      </c>
      <c r="G1520">
        <v>2</v>
      </c>
      <c r="H1520" t="s">
        <v>211</v>
      </c>
      <c r="I1520" t="s">
        <v>40</v>
      </c>
      <c r="J1520">
        <v>10006422895</v>
      </c>
      <c r="K1520" s="10">
        <f>(C1520-VLOOKUP(H1520,Riders!$A$2:$E$8001,4,FALSE))/365</f>
        <v>28.413698630136988</v>
      </c>
    </row>
    <row r="1521" spans="1:11">
      <c r="A1521" t="s">
        <v>233</v>
      </c>
      <c r="B1521">
        <v>2020</v>
      </c>
      <c r="C1521" s="9">
        <v>43757</v>
      </c>
      <c r="D1521" t="s">
        <v>234</v>
      </c>
      <c r="E1521" t="s">
        <v>115</v>
      </c>
      <c r="F1521">
        <v>2</v>
      </c>
      <c r="G1521">
        <v>3</v>
      </c>
      <c r="H1521" t="s">
        <v>175</v>
      </c>
      <c r="I1521" t="s">
        <v>100</v>
      </c>
      <c r="J1521">
        <v>10010664829</v>
      </c>
      <c r="K1521" s="10">
        <f>(C1521-VLOOKUP(H1521,Riders!$A$2:$E$8001,4,FALSE))/365</f>
        <v>21.547945205479451</v>
      </c>
    </row>
    <row r="1522" spans="1:11">
      <c r="A1522" t="s">
        <v>235</v>
      </c>
      <c r="B1522">
        <v>2020</v>
      </c>
      <c r="C1522" s="9">
        <v>43757</v>
      </c>
      <c r="D1522" t="s">
        <v>234</v>
      </c>
      <c r="E1522" t="s">
        <v>115</v>
      </c>
      <c r="F1522">
        <v>2</v>
      </c>
      <c r="G1522">
        <v>3</v>
      </c>
      <c r="H1522" t="s">
        <v>184</v>
      </c>
      <c r="I1522" t="s">
        <v>93</v>
      </c>
      <c r="J1522">
        <v>10009181032</v>
      </c>
      <c r="K1522" s="10">
        <f>(C1522-VLOOKUP(H1522,Riders!$A$2:$E$8001,4,FALSE))/365</f>
        <v>24.81095890410959</v>
      </c>
    </row>
    <row r="1523" spans="1:11">
      <c r="A1523" t="s">
        <v>233</v>
      </c>
      <c r="B1523">
        <v>2020</v>
      </c>
      <c r="C1523" s="9">
        <v>43757</v>
      </c>
      <c r="D1523" t="s">
        <v>234</v>
      </c>
      <c r="E1523" t="s">
        <v>115</v>
      </c>
      <c r="F1523">
        <v>2</v>
      </c>
      <c r="G1523">
        <v>4</v>
      </c>
      <c r="H1523" t="s">
        <v>244</v>
      </c>
      <c r="I1523" t="s">
        <v>33</v>
      </c>
      <c r="J1523" t="e">
        <v>#N/A</v>
      </c>
      <c r="K1523" s="10">
        <f>(C1523-VLOOKUP(H1523,Riders!$A$2:$E$8001,4,FALSE))/365</f>
        <v>18.010958904109589</v>
      </c>
    </row>
    <row r="1524" spans="1:11">
      <c r="A1524" t="s">
        <v>235</v>
      </c>
      <c r="B1524">
        <v>2020</v>
      </c>
      <c r="C1524" s="9">
        <v>43757</v>
      </c>
      <c r="D1524" t="s">
        <v>234</v>
      </c>
      <c r="E1524" t="s">
        <v>115</v>
      </c>
      <c r="F1524">
        <v>2</v>
      </c>
      <c r="G1524">
        <v>4</v>
      </c>
      <c r="H1524" t="s">
        <v>208</v>
      </c>
      <c r="I1524" t="s">
        <v>186</v>
      </c>
      <c r="J1524">
        <v>10009049979</v>
      </c>
      <c r="K1524" s="10">
        <f>(C1524-VLOOKUP(H1524,Riders!$A$2:$E$8001,4,FALSE))/365</f>
        <v>24.56986301369863</v>
      </c>
    </row>
    <row r="1525" spans="1:11">
      <c r="A1525" t="s">
        <v>233</v>
      </c>
      <c r="B1525">
        <v>2020</v>
      </c>
      <c r="C1525" s="9">
        <v>43757</v>
      </c>
      <c r="D1525" t="s">
        <v>234</v>
      </c>
      <c r="E1525" t="s">
        <v>115</v>
      </c>
      <c r="F1525">
        <v>2</v>
      </c>
      <c r="G1525">
        <v>5</v>
      </c>
      <c r="H1525" t="s">
        <v>238</v>
      </c>
      <c r="I1525" t="s">
        <v>100</v>
      </c>
      <c r="J1525" t="e">
        <v>#N/A</v>
      </c>
      <c r="K1525" s="10">
        <f>(C1525-VLOOKUP(H1525,Riders!$A$2:$E$8001,4,FALSE))/365</f>
        <v>20.512328767123286</v>
      </c>
    </row>
    <row r="1526" spans="1:11">
      <c r="A1526" t="s">
        <v>233</v>
      </c>
      <c r="B1526">
        <v>2020</v>
      </c>
      <c r="C1526" s="9">
        <v>43757</v>
      </c>
      <c r="D1526" t="s">
        <v>234</v>
      </c>
      <c r="E1526" t="s">
        <v>115</v>
      </c>
      <c r="F1526">
        <v>2</v>
      </c>
      <c r="G1526">
        <v>6</v>
      </c>
      <c r="H1526" t="s">
        <v>241</v>
      </c>
      <c r="I1526" t="s">
        <v>100</v>
      </c>
      <c r="J1526" t="e">
        <v>#N/A</v>
      </c>
      <c r="K1526" s="10">
        <f>(C1526-VLOOKUP(H1526,Riders!$A$2:$E$8001,4,FALSE))/365</f>
        <v>20.254794520547946</v>
      </c>
    </row>
    <row r="1527" spans="1:11">
      <c r="A1527" t="s">
        <v>235</v>
      </c>
      <c r="B1527">
        <v>2020</v>
      </c>
      <c r="C1527" s="9">
        <v>43757</v>
      </c>
      <c r="D1527" t="s">
        <v>234</v>
      </c>
      <c r="E1527" t="s">
        <v>115</v>
      </c>
      <c r="F1527">
        <v>3</v>
      </c>
      <c r="G1527">
        <v>1</v>
      </c>
      <c r="H1527" t="s">
        <v>195</v>
      </c>
      <c r="I1527" t="s">
        <v>196</v>
      </c>
      <c r="J1527">
        <v>10003100142</v>
      </c>
      <c r="K1527" s="10">
        <f>(C1527-VLOOKUP(H1527,Riders!$A$2:$E$8001,4,FALSE))/365</f>
        <v>33.597260273972601</v>
      </c>
    </row>
    <row r="1528" spans="1:11">
      <c r="A1528" t="s">
        <v>235</v>
      </c>
      <c r="B1528">
        <v>2020</v>
      </c>
      <c r="C1528" s="9">
        <v>43757</v>
      </c>
      <c r="D1528" t="s">
        <v>234</v>
      </c>
      <c r="E1528" t="s">
        <v>115</v>
      </c>
      <c r="F1528">
        <v>3</v>
      </c>
      <c r="G1528">
        <v>2</v>
      </c>
      <c r="H1528" t="s">
        <v>237</v>
      </c>
      <c r="I1528" t="s">
        <v>196</v>
      </c>
      <c r="J1528">
        <v>10004640220</v>
      </c>
      <c r="K1528" s="10">
        <f>(C1528-VLOOKUP(H1528,Riders!$A$2:$E$8001,4,FALSE))/365</f>
        <v>32.090410958904108</v>
      </c>
    </row>
    <row r="1529" spans="1:11">
      <c r="A1529" t="s">
        <v>235</v>
      </c>
      <c r="B1529">
        <v>2020</v>
      </c>
      <c r="C1529" s="9">
        <v>43757</v>
      </c>
      <c r="D1529" t="s">
        <v>234</v>
      </c>
      <c r="E1529" t="s">
        <v>115</v>
      </c>
      <c r="F1529">
        <v>3</v>
      </c>
      <c r="G1529">
        <v>3</v>
      </c>
      <c r="H1529" t="s">
        <v>38</v>
      </c>
      <c r="I1529" t="s">
        <v>28</v>
      </c>
      <c r="J1529">
        <v>10009178002</v>
      </c>
      <c r="K1529" s="10">
        <f>(C1529-VLOOKUP(H1529,Riders!$A$2:$E$8001,4,FALSE))/365</f>
        <v>23.758904109589039</v>
      </c>
    </row>
    <row r="1530" spans="1:11">
      <c r="A1530" t="s">
        <v>235</v>
      </c>
      <c r="B1530">
        <v>2020</v>
      </c>
      <c r="C1530" s="9">
        <v>43757</v>
      </c>
      <c r="D1530" t="s">
        <v>234</v>
      </c>
      <c r="E1530" t="s">
        <v>115</v>
      </c>
      <c r="F1530">
        <v>3</v>
      </c>
      <c r="G1530">
        <v>4</v>
      </c>
      <c r="H1530" t="s">
        <v>242</v>
      </c>
      <c r="I1530" t="s">
        <v>205</v>
      </c>
      <c r="J1530" t="e">
        <v>#N/A</v>
      </c>
      <c r="K1530" s="10" t="e">
        <f>(C1530-VLOOKUP(H1530,Riders!$A$2:$E$8001,4,FALSE))/365</f>
        <v>#N/A</v>
      </c>
    </row>
    <row r="1531" spans="1:11">
      <c r="A1531" t="s">
        <v>235</v>
      </c>
      <c r="B1531">
        <v>2020</v>
      </c>
      <c r="C1531" s="9">
        <v>43757</v>
      </c>
      <c r="D1531" t="s">
        <v>234</v>
      </c>
      <c r="E1531" t="s">
        <v>115</v>
      </c>
      <c r="F1531">
        <v>4</v>
      </c>
      <c r="G1531">
        <v>1</v>
      </c>
      <c r="H1531" t="s">
        <v>216</v>
      </c>
      <c r="I1531" t="s">
        <v>44</v>
      </c>
      <c r="J1531">
        <v>10006902239</v>
      </c>
      <c r="K1531" s="10">
        <f>(C1531-VLOOKUP(H1531,Riders!$A$2:$E$8001,4,FALSE))/365</f>
        <v>28.312328767123287</v>
      </c>
    </row>
    <row r="1532" spans="1:11">
      <c r="A1532" t="s">
        <v>235</v>
      </c>
      <c r="B1532">
        <v>2020</v>
      </c>
      <c r="C1532" s="9">
        <v>43757</v>
      </c>
      <c r="D1532" t="s">
        <v>234</v>
      </c>
      <c r="E1532" t="s">
        <v>115</v>
      </c>
      <c r="F1532">
        <v>4</v>
      </c>
      <c r="G1532">
        <v>2</v>
      </c>
      <c r="H1532" t="s">
        <v>141</v>
      </c>
      <c r="I1532" t="s">
        <v>93</v>
      </c>
      <c r="J1532">
        <v>10009181234</v>
      </c>
      <c r="K1532" s="10">
        <f>(C1532-VLOOKUP(H1532,Riders!$A$2:$E$8001,4,FALSE))/365</f>
        <v>24.545205479452054</v>
      </c>
    </row>
    <row r="1533" spans="1:11">
      <c r="A1533" t="s">
        <v>235</v>
      </c>
      <c r="B1533">
        <v>2020</v>
      </c>
      <c r="C1533" s="9">
        <v>43757</v>
      </c>
      <c r="D1533" t="s">
        <v>234</v>
      </c>
      <c r="E1533" t="s">
        <v>115</v>
      </c>
      <c r="F1533">
        <v>4</v>
      </c>
      <c r="G1533">
        <v>3</v>
      </c>
      <c r="H1533" t="s">
        <v>169</v>
      </c>
      <c r="I1533" t="s">
        <v>80</v>
      </c>
      <c r="J1533">
        <v>10007073506</v>
      </c>
      <c r="K1533" s="10">
        <f>(C1533-VLOOKUP(H1533,Riders!$A$2:$E$8001,4,FALSE))/365</f>
        <v>29.315068493150687</v>
      </c>
    </row>
    <row r="1534" spans="1:11">
      <c r="A1534" t="s">
        <v>235</v>
      </c>
      <c r="B1534">
        <v>2020</v>
      </c>
      <c r="C1534" s="9">
        <v>43757</v>
      </c>
      <c r="D1534" t="s">
        <v>234</v>
      </c>
      <c r="E1534" t="s">
        <v>115</v>
      </c>
      <c r="F1534">
        <v>4</v>
      </c>
      <c r="G1534">
        <v>4</v>
      </c>
      <c r="H1534" t="s">
        <v>185</v>
      </c>
      <c r="I1534" t="s">
        <v>186</v>
      </c>
      <c r="J1534">
        <v>10009017243</v>
      </c>
      <c r="K1534" s="10">
        <f>(C1534-VLOOKUP(H1534,Riders!$A$2:$E$8001,4,FALSE))/365</f>
        <v>24.452054794520549</v>
      </c>
    </row>
    <row r="1535" spans="1:11">
      <c r="A1535" t="s">
        <v>235</v>
      </c>
      <c r="B1535">
        <v>2020</v>
      </c>
      <c r="C1535" s="9">
        <v>43757</v>
      </c>
      <c r="D1535" t="s">
        <v>234</v>
      </c>
      <c r="E1535" t="s">
        <v>115</v>
      </c>
      <c r="F1535">
        <v>4</v>
      </c>
      <c r="G1535">
        <v>5</v>
      </c>
      <c r="H1535" t="s">
        <v>81</v>
      </c>
      <c r="I1535" t="s">
        <v>248</v>
      </c>
      <c r="J1535">
        <v>10055137915</v>
      </c>
      <c r="K1535" s="10">
        <f>(C1535-VLOOKUP(H1535,Riders!$A$2:$E$8001,4,FALSE))/365</f>
        <v>26.208219178082192</v>
      </c>
    </row>
    <row r="1536" spans="1:11">
      <c r="A1536" t="s">
        <v>233</v>
      </c>
      <c r="B1536">
        <v>2020</v>
      </c>
      <c r="C1536" s="9">
        <v>43757</v>
      </c>
      <c r="D1536" t="s">
        <v>234</v>
      </c>
      <c r="E1536" t="s">
        <v>117</v>
      </c>
      <c r="F1536">
        <v>1</v>
      </c>
      <c r="G1536">
        <v>1</v>
      </c>
      <c r="H1536" t="s">
        <v>218</v>
      </c>
      <c r="I1536" t="s">
        <v>33</v>
      </c>
      <c r="J1536">
        <v>10005782695</v>
      </c>
      <c r="K1536" s="10">
        <f>(C1536-VLOOKUP(H1536,Riders!$A$2:$E$8001,4,FALSE))/365</f>
        <v>30.293150684931508</v>
      </c>
    </row>
    <row r="1537" spans="1:11">
      <c r="A1537" t="s">
        <v>235</v>
      </c>
      <c r="B1537">
        <v>2020</v>
      </c>
      <c r="C1537" s="9">
        <v>43757</v>
      </c>
      <c r="D1537" t="s">
        <v>234</v>
      </c>
      <c r="E1537" t="s">
        <v>117</v>
      </c>
      <c r="F1537">
        <v>1</v>
      </c>
      <c r="G1537">
        <v>1</v>
      </c>
      <c r="H1537" t="s">
        <v>90</v>
      </c>
      <c r="I1537" t="s">
        <v>22</v>
      </c>
      <c r="J1537">
        <v>10009535686</v>
      </c>
      <c r="K1537" s="10">
        <f>(C1537-VLOOKUP(H1537,Riders!$A$2:$E$8001,4,FALSE))/365</f>
        <v>22.613698630136987</v>
      </c>
    </row>
    <row r="1538" spans="1:11">
      <c r="A1538" t="s">
        <v>233</v>
      </c>
      <c r="B1538">
        <v>2020</v>
      </c>
      <c r="C1538" s="9">
        <v>43757</v>
      </c>
      <c r="D1538" t="s">
        <v>234</v>
      </c>
      <c r="E1538" t="s">
        <v>117</v>
      </c>
      <c r="F1538">
        <v>1</v>
      </c>
      <c r="G1538">
        <v>2</v>
      </c>
      <c r="H1538" t="s">
        <v>245</v>
      </c>
      <c r="I1538" t="s">
        <v>33</v>
      </c>
      <c r="J1538">
        <v>10009138491</v>
      </c>
      <c r="K1538" s="10">
        <f>(C1538-VLOOKUP(H1538,Riders!$A$2:$E$8001,4,FALSE))/365</f>
        <v>23.397260273972602</v>
      </c>
    </row>
    <row r="1539" spans="1:11">
      <c r="A1539" t="s">
        <v>235</v>
      </c>
      <c r="B1539">
        <v>2020</v>
      </c>
      <c r="C1539" s="9">
        <v>43757</v>
      </c>
      <c r="D1539" t="s">
        <v>234</v>
      </c>
      <c r="E1539" t="s">
        <v>117</v>
      </c>
      <c r="F1539">
        <v>1</v>
      </c>
      <c r="G1539">
        <v>2</v>
      </c>
      <c r="H1539" t="s">
        <v>97</v>
      </c>
      <c r="I1539" t="s">
        <v>26</v>
      </c>
      <c r="J1539">
        <v>10010678569</v>
      </c>
      <c r="K1539" s="10">
        <f>(C1539-VLOOKUP(H1539,Riders!$A$2:$E$8001,4,FALSE))/365</f>
        <v>22.517808219178082</v>
      </c>
    </row>
    <row r="1540" spans="1:11">
      <c r="A1540" t="s">
        <v>233</v>
      </c>
      <c r="B1540">
        <v>2020</v>
      </c>
      <c r="C1540" s="9">
        <v>43757</v>
      </c>
      <c r="D1540" t="s">
        <v>234</v>
      </c>
      <c r="E1540" t="s">
        <v>117</v>
      </c>
      <c r="F1540">
        <v>1</v>
      </c>
      <c r="G1540">
        <v>3</v>
      </c>
      <c r="H1540" t="s">
        <v>104</v>
      </c>
      <c r="I1540" t="s">
        <v>100</v>
      </c>
      <c r="J1540">
        <v>10006894559</v>
      </c>
      <c r="K1540" s="10">
        <f>(C1540-VLOOKUP(H1540,Riders!$A$2:$E$8001,4,FALSE))/365</f>
        <v>27.169863013698631</v>
      </c>
    </row>
    <row r="1541" spans="1:11">
      <c r="A1541" t="s">
        <v>235</v>
      </c>
      <c r="B1541">
        <v>2020</v>
      </c>
      <c r="C1541" s="9">
        <v>43757</v>
      </c>
      <c r="D1541" t="s">
        <v>234</v>
      </c>
      <c r="E1541" t="s">
        <v>117</v>
      </c>
      <c r="F1541">
        <v>1</v>
      </c>
      <c r="G1541">
        <v>3</v>
      </c>
      <c r="H1541" t="s">
        <v>52</v>
      </c>
      <c r="I1541" t="s">
        <v>40</v>
      </c>
      <c r="J1541">
        <v>10004612534</v>
      </c>
      <c r="K1541" s="10">
        <f>(C1541-VLOOKUP(H1541,Riders!$A$2:$E$8001,4,FALSE))/365</f>
        <v>32.397260273972606</v>
      </c>
    </row>
    <row r="1542" spans="1:11">
      <c r="A1542" t="s">
        <v>233</v>
      </c>
      <c r="B1542">
        <v>2020</v>
      </c>
      <c r="C1542" s="9">
        <v>43757</v>
      </c>
      <c r="D1542" t="s">
        <v>234</v>
      </c>
      <c r="E1542" t="s">
        <v>117</v>
      </c>
      <c r="F1542">
        <v>1</v>
      </c>
      <c r="G1542">
        <v>4</v>
      </c>
      <c r="H1542" t="s">
        <v>243</v>
      </c>
      <c r="I1542" t="s">
        <v>33</v>
      </c>
      <c r="J1542">
        <v>10015443087</v>
      </c>
      <c r="K1542" s="10">
        <f>(C1542-VLOOKUP(H1542,Riders!$A$2:$E$8001,4,FALSE))/365</f>
        <v>20.745205479452054</v>
      </c>
    </row>
    <row r="1543" spans="1:11">
      <c r="A1543" t="s">
        <v>235</v>
      </c>
      <c r="B1543">
        <v>2020</v>
      </c>
      <c r="C1543" s="9">
        <v>43757</v>
      </c>
      <c r="D1543" t="s">
        <v>234</v>
      </c>
      <c r="E1543" t="s">
        <v>117</v>
      </c>
      <c r="F1543">
        <v>1</v>
      </c>
      <c r="G1543">
        <v>4</v>
      </c>
      <c r="H1543" t="s">
        <v>43</v>
      </c>
      <c r="I1543" t="s">
        <v>44</v>
      </c>
      <c r="J1543">
        <v>10009176281</v>
      </c>
      <c r="K1543" s="10">
        <f>(C1543-VLOOKUP(H1543,Riders!$A$2:$E$8001,4,FALSE))/365</f>
        <v>23.671232876712327</v>
      </c>
    </row>
    <row r="1544" spans="1:11">
      <c r="A1544" t="s">
        <v>233</v>
      </c>
      <c r="B1544">
        <v>2020</v>
      </c>
      <c r="C1544" s="9">
        <v>43757</v>
      </c>
      <c r="D1544" t="s">
        <v>234</v>
      </c>
      <c r="E1544" t="s">
        <v>117</v>
      </c>
      <c r="F1544">
        <v>1</v>
      </c>
      <c r="G1544">
        <v>5</v>
      </c>
      <c r="H1544" t="s">
        <v>239</v>
      </c>
      <c r="I1544" t="s">
        <v>33</v>
      </c>
      <c r="J1544">
        <v>10009978048</v>
      </c>
      <c r="K1544" s="10">
        <f>(C1544-VLOOKUP(H1544,Riders!$A$2:$E$8001,4,FALSE))/365</f>
        <v>20.86849315068493</v>
      </c>
    </row>
    <row r="1545" spans="1:11">
      <c r="A1545" t="s">
        <v>235</v>
      </c>
      <c r="B1545">
        <v>2020</v>
      </c>
      <c r="C1545" s="9">
        <v>43757</v>
      </c>
      <c r="D1545" t="s">
        <v>234</v>
      </c>
      <c r="E1545" t="s">
        <v>117</v>
      </c>
      <c r="F1545">
        <v>1</v>
      </c>
      <c r="G1545">
        <v>5</v>
      </c>
      <c r="H1545" t="s">
        <v>216</v>
      </c>
      <c r="I1545" t="s">
        <v>44</v>
      </c>
      <c r="J1545">
        <v>10006902239</v>
      </c>
      <c r="K1545" s="10">
        <f>(C1545-VLOOKUP(H1545,Riders!$A$2:$E$8001,4,FALSE))/365</f>
        <v>28.312328767123287</v>
      </c>
    </row>
    <row r="1546" spans="1:11">
      <c r="A1546" t="s">
        <v>233</v>
      </c>
      <c r="B1546">
        <v>2020</v>
      </c>
      <c r="C1546" s="9">
        <v>43757</v>
      </c>
      <c r="D1546" t="s">
        <v>234</v>
      </c>
      <c r="E1546" t="s">
        <v>117</v>
      </c>
      <c r="F1546">
        <v>1</v>
      </c>
      <c r="G1546">
        <v>6</v>
      </c>
      <c r="H1546" t="s">
        <v>246</v>
      </c>
      <c r="I1546" t="s">
        <v>33</v>
      </c>
      <c r="J1546">
        <v>10008997641</v>
      </c>
      <c r="K1546" s="10">
        <f>(C1546-VLOOKUP(H1546,Riders!$A$2:$E$8001,4,FALSE))/365</f>
        <v>24.263013698630136</v>
      </c>
    </row>
    <row r="1547" spans="1:11">
      <c r="A1547" t="s">
        <v>235</v>
      </c>
      <c r="B1547">
        <v>2020</v>
      </c>
      <c r="C1547" s="9">
        <v>43757</v>
      </c>
      <c r="D1547" t="s">
        <v>234</v>
      </c>
      <c r="E1547" t="s">
        <v>117</v>
      </c>
      <c r="F1547">
        <v>1</v>
      </c>
      <c r="G1547">
        <v>6</v>
      </c>
      <c r="H1547" t="s">
        <v>172</v>
      </c>
      <c r="I1547" t="s">
        <v>35</v>
      </c>
      <c r="J1547">
        <v>10006552534</v>
      </c>
      <c r="K1547" s="10">
        <f>(C1547-VLOOKUP(H1547,Riders!$A$2:$E$8001,4,FALSE))/365</f>
        <v>29.443835616438356</v>
      </c>
    </row>
    <row r="1548" spans="1:11">
      <c r="A1548" t="s">
        <v>233</v>
      </c>
      <c r="B1548">
        <v>2020</v>
      </c>
      <c r="C1548" s="9">
        <v>43757</v>
      </c>
      <c r="D1548" t="s">
        <v>234</v>
      </c>
      <c r="E1548" t="s">
        <v>117</v>
      </c>
      <c r="F1548">
        <v>2</v>
      </c>
      <c r="G1548">
        <v>1</v>
      </c>
      <c r="H1548" t="s">
        <v>122</v>
      </c>
      <c r="I1548" t="s">
        <v>33</v>
      </c>
      <c r="J1548">
        <v>10009012391</v>
      </c>
      <c r="K1548" s="10">
        <f>(C1548-VLOOKUP(H1548,Riders!$A$2:$E$8001,4,FALSE))/365</f>
        <v>24.024657534246575</v>
      </c>
    </row>
    <row r="1549" spans="1:11">
      <c r="A1549" t="s">
        <v>235</v>
      </c>
      <c r="B1549">
        <v>2020</v>
      </c>
      <c r="C1549" s="9">
        <v>43757</v>
      </c>
      <c r="D1549" t="s">
        <v>234</v>
      </c>
      <c r="E1549" t="s">
        <v>117</v>
      </c>
      <c r="F1549">
        <v>2</v>
      </c>
      <c r="G1549">
        <v>1</v>
      </c>
      <c r="H1549" t="s">
        <v>195</v>
      </c>
      <c r="I1549" t="s">
        <v>196</v>
      </c>
      <c r="J1549">
        <v>10003100142</v>
      </c>
      <c r="K1549" s="10">
        <f>(C1549-VLOOKUP(H1549,Riders!$A$2:$E$8001,4,FALSE))/365</f>
        <v>33.597260273972601</v>
      </c>
    </row>
    <row r="1550" spans="1:11">
      <c r="A1550" t="s">
        <v>233</v>
      </c>
      <c r="B1550">
        <v>2020</v>
      </c>
      <c r="C1550" s="9">
        <v>43757</v>
      </c>
      <c r="D1550" t="s">
        <v>234</v>
      </c>
      <c r="E1550" t="s">
        <v>117</v>
      </c>
      <c r="F1550">
        <v>2</v>
      </c>
      <c r="G1550">
        <v>2</v>
      </c>
      <c r="H1550" t="s">
        <v>127</v>
      </c>
      <c r="I1550" t="s">
        <v>33</v>
      </c>
      <c r="J1550">
        <v>10006184742</v>
      </c>
      <c r="K1550" s="10">
        <f>(C1550-VLOOKUP(H1550,Riders!$A$2:$E$8001,4,FALSE))/365</f>
        <v>28.279452054794522</v>
      </c>
    </row>
    <row r="1551" spans="1:11">
      <c r="A1551" t="s">
        <v>235</v>
      </c>
      <c r="B1551">
        <v>2020</v>
      </c>
      <c r="C1551" s="9">
        <v>43757</v>
      </c>
      <c r="D1551" t="s">
        <v>234</v>
      </c>
      <c r="E1551" t="s">
        <v>117</v>
      </c>
      <c r="F1551">
        <v>2</v>
      </c>
      <c r="G1551">
        <v>2</v>
      </c>
      <c r="H1551" t="s">
        <v>198</v>
      </c>
      <c r="I1551" t="s">
        <v>22</v>
      </c>
      <c r="J1551">
        <v>10006900421</v>
      </c>
      <c r="K1551" s="10">
        <f>(C1551-VLOOKUP(H1551,Riders!$A$2:$E$8001,4,FALSE))/365</f>
        <v>26.865753424657534</v>
      </c>
    </row>
    <row r="1552" spans="1:11">
      <c r="A1552" t="s">
        <v>233</v>
      </c>
      <c r="B1552">
        <v>2020</v>
      </c>
      <c r="C1552" s="9">
        <v>43757</v>
      </c>
      <c r="D1552" t="s">
        <v>234</v>
      </c>
      <c r="E1552" t="s">
        <v>117</v>
      </c>
      <c r="F1552">
        <v>2</v>
      </c>
      <c r="G1552">
        <v>3</v>
      </c>
      <c r="H1552" t="s">
        <v>229</v>
      </c>
      <c r="I1552" t="s">
        <v>100</v>
      </c>
      <c r="J1552">
        <v>10009009260</v>
      </c>
      <c r="K1552" s="10">
        <f>(C1552-VLOOKUP(H1552,Riders!$A$2:$E$8001,4,FALSE))/365</f>
        <v>24.553424657534247</v>
      </c>
    </row>
    <row r="1553" spans="1:11">
      <c r="A1553" t="s">
        <v>235</v>
      </c>
      <c r="B1553">
        <v>2020</v>
      </c>
      <c r="C1553" s="9">
        <v>43757</v>
      </c>
      <c r="D1553" t="s">
        <v>234</v>
      </c>
      <c r="E1553" t="s">
        <v>117</v>
      </c>
      <c r="F1553">
        <v>2</v>
      </c>
      <c r="G1553">
        <v>3</v>
      </c>
      <c r="H1553" t="s">
        <v>94</v>
      </c>
      <c r="I1553" t="s">
        <v>26</v>
      </c>
      <c r="J1553">
        <v>10015683567</v>
      </c>
      <c r="K1553" s="10">
        <f>(C1553-VLOOKUP(H1553,Riders!$A$2:$E$8001,4,FALSE))/365</f>
        <v>20.756164383561643</v>
      </c>
    </row>
    <row r="1554" spans="1:11">
      <c r="A1554" t="s">
        <v>233</v>
      </c>
      <c r="B1554">
        <v>2020</v>
      </c>
      <c r="C1554" s="9">
        <v>43757</v>
      </c>
      <c r="D1554" t="s">
        <v>234</v>
      </c>
      <c r="E1554" t="s">
        <v>117</v>
      </c>
      <c r="F1554">
        <v>2</v>
      </c>
      <c r="G1554">
        <v>4</v>
      </c>
      <c r="H1554" t="s">
        <v>175</v>
      </c>
      <c r="I1554" t="s">
        <v>100</v>
      </c>
      <c r="J1554">
        <v>10010664829</v>
      </c>
      <c r="K1554" s="10">
        <f>(C1554-VLOOKUP(H1554,Riders!$A$2:$E$8001,4,FALSE))/365</f>
        <v>21.547945205479451</v>
      </c>
    </row>
    <row r="1555" spans="1:11">
      <c r="A1555" t="s">
        <v>235</v>
      </c>
      <c r="B1555">
        <v>2020</v>
      </c>
      <c r="C1555" s="9">
        <v>43757</v>
      </c>
      <c r="D1555" t="s">
        <v>234</v>
      </c>
      <c r="E1555" t="s">
        <v>117</v>
      </c>
      <c r="F1555">
        <v>2</v>
      </c>
      <c r="G1555">
        <v>4</v>
      </c>
      <c r="H1555" t="s">
        <v>190</v>
      </c>
      <c r="I1555" t="s">
        <v>111</v>
      </c>
      <c r="J1555">
        <v>10004599194</v>
      </c>
      <c r="K1555" s="10">
        <f>(C1555-VLOOKUP(H1555,Riders!$A$2:$E$8001,4,FALSE))/365</f>
        <v>31.594520547945205</v>
      </c>
    </row>
    <row r="1556" spans="1:11">
      <c r="A1556" t="s">
        <v>233</v>
      </c>
      <c r="B1556">
        <v>2020</v>
      </c>
      <c r="C1556" s="9">
        <v>43757</v>
      </c>
      <c r="D1556" t="s">
        <v>234</v>
      </c>
      <c r="E1556" t="s">
        <v>117</v>
      </c>
      <c r="F1556">
        <v>2</v>
      </c>
      <c r="G1556">
        <v>5</v>
      </c>
      <c r="H1556" t="s">
        <v>240</v>
      </c>
      <c r="I1556" t="s">
        <v>100</v>
      </c>
      <c r="J1556">
        <v>10007811716</v>
      </c>
      <c r="K1556" s="10">
        <f>(C1556-VLOOKUP(H1556,Riders!$A$2:$E$8001,4,FALSE))/365</f>
        <v>26.643835616438356</v>
      </c>
    </row>
    <row r="1557" spans="1:11">
      <c r="A1557" t="s">
        <v>235</v>
      </c>
      <c r="B1557">
        <v>2020</v>
      </c>
      <c r="C1557" s="9">
        <v>43757</v>
      </c>
      <c r="D1557" t="s">
        <v>234</v>
      </c>
      <c r="E1557" t="s">
        <v>117</v>
      </c>
      <c r="F1557">
        <v>2</v>
      </c>
      <c r="G1557">
        <v>5</v>
      </c>
      <c r="H1557" t="s">
        <v>192</v>
      </c>
      <c r="I1557" t="s">
        <v>28</v>
      </c>
      <c r="J1557">
        <v>10004601723</v>
      </c>
      <c r="K1557" s="10">
        <f>(C1557-VLOOKUP(H1557,Riders!$A$2:$E$8001,4,FALSE))/365</f>
        <v>32.336986301369862</v>
      </c>
    </row>
    <row r="1558" spans="1:11">
      <c r="A1558" t="s">
        <v>233</v>
      </c>
      <c r="B1558">
        <v>2020</v>
      </c>
      <c r="C1558" s="9">
        <v>43757</v>
      </c>
      <c r="D1558" t="s">
        <v>234</v>
      </c>
      <c r="E1558" t="s">
        <v>117</v>
      </c>
      <c r="F1558">
        <v>2</v>
      </c>
      <c r="G1558">
        <v>6</v>
      </c>
      <c r="H1558" t="s">
        <v>134</v>
      </c>
      <c r="I1558" t="s">
        <v>33</v>
      </c>
      <c r="J1558">
        <v>10010624918</v>
      </c>
      <c r="K1558" s="10">
        <f>(C1558-VLOOKUP(H1558,Riders!$A$2:$E$8001,4,FALSE))/365</f>
        <v>23.136986301369863</v>
      </c>
    </row>
    <row r="1559" spans="1:11">
      <c r="A1559" t="s">
        <v>235</v>
      </c>
      <c r="B1559">
        <v>2020</v>
      </c>
      <c r="C1559" s="9">
        <v>43757</v>
      </c>
      <c r="D1559" t="s">
        <v>234</v>
      </c>
      <c r="E1559" t="s">
        <v>117</v>
      </c>
      <c r="F1559">
        <v>2</v>
      </c>
      <c r="G1559">
        <v>6</v>
      </c>
      <c r="H1559" t="s">
        <v>110</v>
      </c>
      <c r="I1559" t="s">
        <v>111</v>
      </c>
      <c r="J1559">
        <v>10009967641</v>
      </c>
      <c r="K1559" s="10">
        <f>(C1559-VLOOKUP(H1559,Riders!$A$2:$E$8001,4,FALSE))/365</f>
        <v>22.504109589041096</v>
      </c>
    </row>
    <row r="1560" spans="1:11">
      <c r="A1560" t="s">
        <v>233</v>
      </c>
      <c r="B1560">
        <v>2020</v>
      </c>
      <c r="C1560" s="9">
        <v>43757</v>
      </c>
      <c r="D1560" t="s">
        <v>234</v>
      </c>
      <c r="E1560" t="s">
        <v>119</v>
      </c>
      <c r="F1560">
        <v>1</v>
      </c>
      <c r="G1560">
        <v>1</v>
      </c>
      <c r="H1560" t="s">
        <v>127</v>
      </c>
      <c r="I1560" t="s">
        <v>33</v>
      </c>
      <c r="J1560">
        <v>10006184742</v>
      </c>
      <c r="K1560" s="10">
        <f>(C1560-VLOOKUP(H1560,Riders!$A$2:$E$8001,4,FALSE))/365</f>
        <v>28.279452054794522</v>
      </c>
    </row>
    <row r="1561" spans="1:11">
      <c r="A1561" t="s">
        <v>235</v>
      </c>
      <c r="B1561">
        <v>2020</v>
      </c>
      <c r="C1561" s="9">
        <v>43757</v>
      </c>
      <c r="D1561" t="s">
        <v>234</v>
      </c>
      <c r="E1561" t="s">
        <v>119</v>
      </c>
      <c r="F1561">
        <v>1</v>
      </c>
      <c r="G1561">
        <v>1</v>
      </c>
      <c r="H1561" t="s">
        <v>90</v>
      </c>
      <c r="I1561" t="s">
        <v>22</v>
      </c>
      <c r="J1561">
        <v>10009535686</v>
      </c>
      <c r="K1561" s="10">
        <f>(C1561-VLOOKUP(H1561,Riders!$A$2:$E$8001,4,FALSE))/365</f>
        <v>22.613698630136987</v>
      </c>
    </row>
    <row r="1562" spans="1:11">
      <c r="A1562" t="s">
        <v>233</v>
      </c>
      <c r="B1562">
        <v>2020</v>
      </c>
      <c r="C1562" s="9">
        <v>43757</v>
      </c>
      <c r="D1562" t="s">
        <v>234</v>
      </c>
      <c r="E1562" t="s">
        <v>119</v>
      </c>
      <c r="F1562">
        <v>1</v>
      </c>
      <c r="G1562">
        <v>2</v>
      </c>
      <c r="H1562" t="s">
        <v>218</v>
      </c>
      <c r="I1562" t="s">
        <v>33</v>
      </c>
      <c r="J1562">
        <v>10005782695</v>
      </c>
      <c r="K1562" s="10">
        <f>(C1562-VLOOKUP(H1562,Riders!$A$2:$E$8001,4,FALSE))/365</f>
        <v>30.293150684931508</v>
      </c>
    </row>
    <row r="1563" spans="1:11">
      <c r="A1563" t="s">
        <v>235</v>
      </c>
      <c r="B1563">
        <v>2020</v>
      </c>
      <c r="C1563" s="9">
        <v>43757</v>
      </c>
      <c r="D1563" t="s">
        <v>234</v>
      </c>
      <c r="E1563" t="s">
        <v>119</v>
      </c>
      <c r="F1563">
        <v>1</v>
      </c>
      <c r="G1563">
        <v>2</v>
      </c>
      <c r="H1563" t="s">
        <v>195</v>
      </c>
      <c r="I1563" t="s">
        <v>196</v>
      </c>
      <c r="J1563">
        <v>10003100142</v>
      </c>
      <c r="K1563" s="10">
        <f>(C1563-VLOOKUP(H1563,Riders!$A$2:$E$8001,4,FALSE))/365</f>
        <v>33.597260273972601</v>
      </c>
    </row>
    <row r="1564" spans="1:11">
      <c r="A1564" t="s">
        <v>233</v>
      </c>
      <c r="B1564">
        <v>2020</v>
      </c>
      <c r="C1564" s="9">
        <v>43757</v>
      </c>
      <c r="D1564" t="s">
        <v>234</v>
      </c>
      <c r="E1564" t="s">
        <v>119</v>
      </c>
      <c r="F1564">
        <v>1</v>
      </c>
      <c r="G1564">
        <v>3</v>
      </c>
      <c r="H1564" t="s">
        <v>245</v>
      </c>
      <c r="I1564" t="s">
        <v>33</v>
      </c>
      <c r="J1564">
        <v>10009138491</v>
      </c>
      <c r="K1564" s="10">
        <f>(C1564-VLOOKUP(H1564,Riders!$A$2:$E$8001,4,FALSE))/365</f>
        <v>23.397260273972602</v>
      </c>
    </row>
    <row r="1565" spans="1:11">
      <c r="A1565" t="s">
        <v>235</v>
      </c>
      <c r="B1565">
        <v>2020</v>
      </c>
      <c r="C1565" s="9">
        <v>43757</v>
      </c>
      <c r="D1565" t="s">
        <v>234</v>
      </c>
      <c r="E1565" t="s">
        <v>119</v>
      </c>
      <c r="F1565">
        <v>1</v>
      </c>
      <c r="G1565">
        <v>3</v>
      </c>
      <c r="H1565" t="s">
        <v>198</v>
      </c>
      <c r="I1565" t="s">
        <v>22</v>
      </c>
      <c r="J1565">
        <v>10006900421</v>
      </c>
      <c r="K1565" s="10">
        <f>(C1565-VLOOKUP(H1565,Riders!$A$2:$E$8001,4,FALSE))/365</f>
        <v>26.865753424657534</v>
      </c>
    </row>
    <row r="1566" spans="1:11">
      <c r="A1566" t="s">
        <v>233</v>
      </c>
      <c r="B1566">
        <v>2020</v>
      </c>
      <c r="C1566" s="9">
        <v>43757</v>
      </c>
      <c r="D1566" t="s">
        <v>234</v>
      </c>
      <c r="E1566" t="s">
        <v>119</v>
      </c>
      <c r="F1566">
        <v>1</v>
      </c>
      <c r="G1566">
        <v>4</v>
      </c>
      <c r="H1566" t="s">
        <v>122</v>
      </c>
      <c r="I1566" t="s">
        <v>33</v>
      </c>
      <c r="J1566">
        <v>10009012391</v>
      </c>
      <c r="K1566" s="10">
        <f>(C1566-VLOOKUP(H1566,Riders!$A$2:$E$8001,4,FALSE))/365</f>
        <v>24.024657534246575</v>
      </c>
    </row>
    <row r="1567" spans="1:11">
      <c r="A1567" t="s">
        <v>235</v>
      </c>
      <c r="B1567">
        <v>2020</v>
      </c>
      <c r="C1567" s="9">
        <v>43757</v>
      </c>
      <c r="D1567" t="s">
        <v>234</v>
      </c>
      <c r="E1567" t="s">
        <v>119</v>
      </c>
      <c r="F1567">
        <v>1</v>
      </c>
      <c r="G1567">
        <v>4</v>
      </c>
      <c r="H1567" t="s">
        <v>52</v>
      </c>
      <c r="I1567" t="s">
        <v>40</v>
      </c>
      <c r="J1567">
        <v>10004612534</v>
      </c>
      <c r="K1567" s="10">
        <f>(C1567-VLOOKUP(H1567,Riders!$A$2:$E$8001,4,FALSE))/365</f>
        <v>32.397260273972606</v>
      </c>
    </row>
    <row r="1568" spans="1:11">
      <c r="A1568" t="s">
        <v>233</v>
      </c>
      <c r="B1568">
        <v>2020</v>
      </c>
      <c r="C1568" s="9">
        <v>43757</v>
      </c>
      <c r="D1568" t="s">
        <v>234</v>
      </c>
      <c r="E1568" t="s">
        <v>119</v>
      </c>
      <c r="F1568">
        <v>1</v>
      </c>
      <c r="G1568">
        <v>5</v>
      </c>
      <c r="H1568" t="s">
        <v>229</v>
      </c>
      <c r="I1568" t="s">
        <v>100</v>
      </c>
      <c r="J1568">
        <v>10009009260</v>
      </c>
      <c r="K1568" s="10">
        <f>(C1568-VLOOKUP(H1568,Riders!$A$2:$E$8001,4,FALSE))/365</f>
        <v>24.553424657534247</v>
      </c>
    </row>
    <row r="1569" spans="1:11">
      <c r="A1569" t="s">
        <v>235</v>
      </c>
      <c r="B1569">
        <v>2020</v>
      </c>
      <c r="C1569" s="9">
        <v>43757</v>
      </c>
      <c r="D1569" t="s">
        <v>234</v>
      </c>
      <c r="E1569" t="s">
        <v>119</v>
      </c>
      <c r="F1569">
        <v>1</v>
      </c>
      <c r="G1569">
        <v>5</v>
      </c>
      <c r="H1569" t="s">
        <v>97</v>
      </c>
      <c r="I1569" t="s">
        <v>26</v>
      </c>
      <c r="J1569">
        <v>10010678569</v>
      </c>
      <c r="K1569" s="10">
        <f>(C1569-VLOOKUP(H1569,Riders!$A$2:$E$8001,4,FALSE))/365</f>
        <v>22.517808219178082</v>
      </c>
    </row>
    <row r="1570" spans="1:11">
      <c r="A1570" t="s">
        <v>233</v>
      </c>
      <c r="B1570">
        <v>2020</v>
      </c>
      <c r="C1570" s="9">
        <v>43757</v>
      </c>
      <c r="D1570" t="s">
        <v>234</v>
      </c>
      <c r="E1570" t="s">
        <v>119</v>
      </c>
      <c r="F1570">
        <v>1</v>
      </c>
      <c r="G1570">
        <v>6</v>
      </c>
      <c r="H1570" t="s">
        <v>104</v>
      </c>
      <c r="I1570" t="s">
        <v>100</v>
      </c>
      <c r="J1570">
        <v>10006894559</v>
      </c>
      <c r="K1570" s="10">
        <f>(C1570-VLOOKUP(H1570,Riders!$A$2:$E$8001,4,FALSE))/365</f>
        <v>27.169863013698631</v>
      </c>
    </row>
    <row r="1571" spans="1:11">
      <c r="A1571" t="s">
        <v>235</v>
      </c>
      <c r="B1571">
        <v>2020</v>
      </c>
      <c r="C1571" s="9">
        <v>43757</v>
      </c>
      <c r="D1571" t="s">
        <v>234</v>
      </c>
      <c r="E1571" t="s">
        <v>119</v>
      </c>
      <c r="F1571">
        <v>1</v>
      </c>
      <c r="G1571">
        <v>6</v>
      </c>
      <c r="H1571" t="s">
        <v>94</v>
      </c>
      <c r="I1571" t="s">
        <v>26</v>
      </c>
      <c r="J1571">
        <v>10015683567</v>
      </c>
      <c r="K1571" s="10">
        <f>(C1571-VLOOKUP(H1571,Riders!$A$2:$E$8001,4,FALSE))/365</f>
        <v>20.756164383561643</v>
      </c>
    </row>
    <row r="1572" spans="1:11">
      <c r="A1572" t="s">
        <v>233</v>
      </c>
      <c r="B1572">
        <v>2020</v>
      </c>
      <c r="C1572" s="9">
        <v>43757</v>
      </c>
      <c r="D1572" t="s">
        <v>234</v>
      </c>
      <c r="E1572" t="s">
        <v>119</v>
      </c>
      <c r="F1572">
        <v>2</v>
      </c>
      <c r="G1572">
        <v>1</v>
      </c>
      <c r="H1572" t="s">
        <v>240</v>
      </c>
      <c r="I1572" t="s">
        <v>100</v>
      </c>
      <c r="J1572">
        <v>10007811716</v>
      </c>
      <c r="K1572" s="10">
        <f>(C1572-VLOOKUP(H1572,Riders!$A$2:$E$8001,4,FALSE))/365</f>
        <v>26.643835616438356</v>
      </c>
    </row>
    <row r="1573" spans="1:11">
      <c r="A1573" t="s">
        <v>235</v>
      </c>
      <c r="B1573">
        <v>2020</v>
      </c>
      <c r="C1573" s="9">
        <v>43757</v>
      </c>
      <c r="D1573" t="s">
        <v>234</v>
      </c>
      <c r="E1573" t="s">
        <v>119</v>
      </c>
      <c r="F1573">
        <v>2</v>
      </c>
      <c r="G1573">
        <v>1</v>
      </c>
      <c r="H1573" t="s">
        <v>190</v>
      </c>
      <c r="I1573" t="s">
        <v>111</v>
      </c>
      <c r="J1573">
        <v>10004599194</v>
      </c>
      <c r="K1573" s="10">
        <f>(C1573-VLOOKUP(H1573,Riders!$A$2:$E$8001,4,FALSE))/365</f>
        <v>31.594520547945205</v>
      </c>
    </row>
    <row r="1574" spans="1:11">
      <c r="A1574" t="s">
        <v>233</v>
      </c>
      <c r="B1574">
        <v>2020</v>
      </c>
      <c r="C1574" s="9">
        <v>43757</v>
      </c>
      <c r="D1574" t="s">
        <v>234</v>
      </c>
      <c r="E1574" t="s">
        <v>119</v>
      </c>
      <c r="F1574">
        <v>2</v>
      </c>
      <c r="G1574">
        <v>2</v>
      </c>
      <c r="H1574" t="s">
        <v>175</v>
      </c>
      <c r="I1574" t="s">
        <v>100</v>
      </c>
      <c r="J1574">
        <v>10010664829</v>
      </c>
      <c r="K1574" s="10">
        <f>(C1574-VLOOKUP(H1574,Riders!$A$2:$E$8001,4,FALSE))/365</f>
        <v>21.547945205479451</v>
      </c>
    </row>
    <row r="1575" spans="1:11">
      <c r="A1575" t="s">
        <v>235</v>
      </c>
      <c r="B1575">
        <v>2020</v>
      </c>
      <c r="C1575" s="9">
        <v>43757</v>
      </c>
      <c r="D1575" t="s">
        <v>234</v>
      </c>
      <c r="E1575" t="s">
        <v>119</v>
      </c>
      <c r="F1575">
        <v>2</v>
      </c>
      <c r="G1575">
        <v>2</v>
      </c>
      <c r="H1575" t="s">
        <v>216</v>
      </c>
      <c r="I1575" t="s">
        <v>44</v>
      </c>
      <c r="J1575">
        <v>10006902239</v>
      </c>
      <c r="K1575" s="10">
        <f>(C1575-VLOOKUP(H1575,Riders!$A$2:$E$8001,4,FALSE))/365</f>
        <v>28.312328767123287</v>
      </c>
    </row>
    <row r="1576" spans="1:11">
      <c r="A1576" t="s">
        <v>233</v>
      </c>
      <c r="B1576">
        <v>2020</v>
      </c>
      <c r="C1576" s="9">
        <v>43757</v>
      </c>
      <c r="D1576" t="s">
        <v>234</v>
      </c>
      <c r="E1576" t="s">
        <v>119</v>
      </c>
      <c r="F1576">
        <v>2</v>
      </c>
      <c r="G1576">
        <v>3</v>
      </c>
      <c r="H1576" t="s">
        <v>134</v>
      </c>
      <c r="I1576" t="s">
        <v>33</v>
      </c>
      <c r="J1576">
        <v>10010624918</v>
      </c>
      <c r="K1576" s="10">
        <f>(C1576-VLOOKUP(H1576,Riders!$A$2:$E$8001,4,FALSE))/365</f>
        <v>23.136986301369863</v>
      </c>
    </row>
    <row r="1577" spans="1:11">
      <c r="A1577" t="s">
        <v>235</v>
      </c>
      <c r="B1577">
        <v>2020</v>
      </c>
      <c r="C1577" s="9">
        <v>43757</v>
      </c>
      <c r="D1577" t="s">
        <v>234</v>
      </c>
      <c r="E1577" t="s">
        <v>119</v>
      </c>
      <c r="F1577">
        <v>2</v>
      </c>
      <c r="G1577">
        <v>3</v>
      </c>
      <c r="H1577" t="s">
        <v>192</v>
      </c>
      <c r="I1577" t="s">
        <v>28</v>
      </c>
      <c r="J1577">
        <v>10004601723</v>
      </c>
      <c r="K1577" s="10">
        <f>(C1577-VLOOKUP(H1577,Riders!$A$2:$E$8001,4,FALSE))/365</f>
        <v>32.336986301369862</v>
      </c>
    </row>
    <row r="1578" spans="1:11">
      <c r="A1578" t="s">
        <v>233</v>
      </c>
      <c r="B1578">
        <v>2020</v>
      </c>
      <c r="C1578" s="9">
        <v>43757</v>
      </c>
      <c r="D1578" t="s">
        <v>234</v>
      </c>
      <c r="E1578" t="s">
        <v>119</v>
      </c>
      <c r="F1578">
        <v>2</v>
      </c>
      <c r="G1578">
        <v>4</v>
      </c>
      <c r="H1578" t="s">
        <v>239</v>
      </c>
      <c r="I1578" t="s">
        <v>33</v>
      </c>
      <c r="J1578">
        <v>10009978048</v>
      </c>
      <c r="K1578" s="10">
        <f>(C1578-VLOOKUP(H1578,Riders!$A$2:$E$8001,4,FALSE))/365</f>
        <v>20.86849315068493</v>
      </c>
    </row>
    <row r="1579" spans="1:11">
      <c r="A1579" t="s">
        <v>235</v>
      </c>
      <c r="B1579">
        <v>2020</v>
      </c>
      <c r="C1579" s="9">
        <v>43757</v>
      </c>
      <c r="D1579" t="s">
        <v>234</v>
      </c>
      <c r="E1579" t="s">
        <v>119</v>
      </c>
      <c r="F1579">
        <v>2</v>
      </c>
      <c r="G1579">
        <v>4</v>
      </c>
      <c r="H1579" t="s">
        <v>110</v>
      </c>
      <c r="I1579" t="s">
        <v>111</v>
      </c>
      <c r="J1579">
        <v>10009967641</v>
      </c>
      <c r="K1579" s="10">
        <f>(C1579-VLOOKUP(H1579,Riders!$A$2:$E$8001,4,FALSE))/365</f>
        <v>22.504109589041096</v>
      </c>
    </row>
    <row r="1580" spans="1:11">
      <c r="A1580" t="s">
        <v>233</v>
      </c>
      <c r="B1580">
        <v>2020</v>
      </c>
      <c r="C1580" s="9">
        <v>43757</v>
      </c>
      <c r="D1580" t="s">
        <v>234</v>
      </c>
      <c r="E1580" t="s">
        <v>119</v>
      </c>
      <c r="F1580">
        <v>2</v>
      </c>
      <c r="G1580">
        <v>5</v>
      </c>
      <c r="H1580" t="s">
        <v>243</v>
      </c>
      <c r="I1580" t="s">
        <v>33</v>
      </c>
      <c r="J1580">
        <v>10015443087</v>
      </c>
      <c r="K1580" s="10">
        <f>(C1580-VLOOKUP(H1580,Riders!$A$2:$E$8001,4,FALSE))/365</f>
        <v>20.745205479452054</v>
      </c>
    </row>
    <row r="1581" spans="1:11">
      <c r="A1581" t="s">
        <v>235</v>
      </c>
      <c r="B1581">
        <v>2020</v>
      </c>
      <c r="C1581" s="9">
        <v>43757</v>
      </c>
      <c r="D1581" t="s">
        <v>234</v>
      </c>
      <c r="E1581" t="s">
        <v>119</v>
      </c>
      <c r="F1581">
        <v>2</v>
      </c>
      <c r="G1581">
        <v>5</v>
      </c>
      <c r="H1581" t="s">
        <v>172</v>
      </c>
      <c r="I1581" t="s">
        <v>35</v>
      </c>
      <c r="J1581">
        <v>10006552534</v>
      </c>
      <c r="K1581" s="10">
        <f>(C1581-VLOOKUP(H1581,Riders!$A$2:$E$8001,4,FALSE))/365</f>
        <v>29.443835616438356</v>
      </c>
    </row>
    <row r="1582" spans="1:11">
      <c r="A1582" t="s">
        <v>233</v>
      </c>
      <c r="B1582">
        <v>2020</v>
      </c>
      <c r="C1582" s="9">
        <v>43757</v>
      </c>
      <c r="D1582" t="s">
        <v>234</v>
      </c>
      <c r="E1582" t="s">
        <v>119</v>
      </c>
      <c r="F1582">
        <v>2</v>
      </c>
      <c r="G1582">
        <v>6</v>
      </c>
      <c r="H1582" t="s">
        <v>246</v>
      </c>
      <c r="I1582" t="s">
        <v>33</v>
      </c>
      <c r="J1582">
        <v>10008997641</v>
      </c>
      <c r="K1582" s="10">
        <f>(C1582-VLOOKUP(H1582,Riders!$A$2:$E$8001,4,FALSE))/365</f>
        <v>24.263013698630136</v>
      </c>
    </row>
    <row r="1583" spans="1:11">
      <c r="A1583" t="s">
        <v>235</v>
      </c>
      <c r="B1583">
        <v>2020</v>
      </c>
      <c r="C1583" s="9">
        <v>43757</v>
      </c>
      <c r="D1583" t="s">
        <v>234</v>
      </c>
      <c r="E1583" t="s">
        <v>119</v>
      </c>
      <c r="F1583">
        <v>2</v>
      </c>
      <c r="G1583">
        <v>6</v>
      </c>
      <c r="H1583" t="s">
        <v>43</v>
      </c>
      <c r="I1583" t="s">
        <v>44</v>
      </c>
      <c r="J1583">
        <v>10009176281</v>
      </c>
      <c r="K1583" s="10">
        <f>(C1583-VLOOKUP(H1583,Riders!$A$2:$E$8001,4,FALSE))/365</f>
        <v>23.671232876712327</v>
      </c>
    </row>
    <row r="1584" spans="1:11">
      <c r="A1584" t="s">
        <v>250</v>
      </c>
      <c r="B1584">
        <v>2020</v>
      </c>
      <c r="C1584" s="9">
        <v>43702</v>
      </c>
      <c r="D1584" t="s">
        <v>251</v>
      </c>
      <c r="E1584" t="s">
        <v>89</v>
      </c>
      <c r="F1584">
        <v>1</v>
      </c>
      <c r="G1584">
        <v>1</v>
      </c>
      <c r="H1584" t="s">
        <v>191</v>
      </c>
      <c r="I1584" t="s">
        <v>30</v>
      </c>
      <c r="J1584">
        <v>10005727327</v>
      </c>
      <c r="K1584" s="10">
        <f>(C1584-VLOOKUP(H1584,Riders!$A$2:$E$8001,4,FALSE))/365</f>
        <v>33.602739726027394</v>
      </c>
    </row>
    <row r="1585" spans="1:11">
      <c r="A1585" t="s">
        <v>250</v>
      </c>
      <c r="B1585">
        <v>2020</v>
      </c>
      <c r="C1585" s="9">
        <v>43702</v>
      </c>
      <c r="D1585" t="s">
        <v>251</v>
      </c>
      <c r="E1585" t="s">
        <v>89</v>
      </c>
      <c r="F1585">
        <v>1</v>
      </c>
      <c r="G1585">
        <v>2</v>
      </c>
      <c r="H1585" t="s">
        <v>201</v>
      </c>
      <c r="I1585" t="s">
        <v>196</v>
      </c>
      <c r="J1585">
        <v>10051694112</v>
      </c>
      <c r="K1585" s="10">
        <f>(C1585-VLOOKUP(H1585,Riders!$A$2:$E$8001,4,FALSE))/365</f>
        <v>32.673972602739724</v>
      </c>
    </row>
    <row r="1586" spans="1:11">
      <c r="A1586" t="s">
        <v>250</v>
      </c>
      <c r="B1586">
        <v>2020</v>
      </c>
      <c r="C1586" s="9">
        <v>43702</v>
      </c>
      <c r="D1586" t="s">
        <v>251</v>
      </c>
      <c r="E1586" t="s">
        <v>89</v>
      </c>
      <c r="F1586">
        <v>1</v>
      </c>
      <c r="G1586">
        <v>3</v>
      </c>
      <c r="H1586" t="s">
        <v>141</v>
      </c>
      <c r="I1586" t="s">
        <v>93</v>
      </c>
      <c r="J1586">
        <v>10009181234</v>
      </c>
      <c r="K1586" s="10">
        <f>(C1586-VLOOKUP(H1586,Riders!$A$2:$E$8001,4,FALSE))/365</f>
        <v>24.394520547945206</v>
      </c>
    </row>
    <row r="1587" spans="1:11">
      <c r="A1587" t="s">
        <v>250</v>
      </c>
      <c r="B1587">
        <v>2020</v>
      </c>
      <c r="C1587" s="9">
        <v>43702</v>
      </c>
      <c r="D1587" t="s">
        <v>251</v>
      </c>
      <c r="E1587" t="s">
        <v>89</v>
      </c>
      <c r="F1587">
        <v>1</v>
      </c>
      <c r="G1587">
        <v>4</v>
      </c>
      <c r="H1587" t="s">
        <v>252</v>
      </c>
      <c r="I1587" t="s">
        <v>30</v>
      </c>
      <c r="J1587">
        <v>10005964571</v>
      </c>
      <c r="K1587" s="10">
        <f>(C1587-VLOOKUP(H1587,Riders!$A$2:$E$8001,4,FALSE))/365</f>
        <v>29.63013698630137</v>
      </c>
    </row>
    <row r="1588" spans="1:11">
      <c r="A1588" t="s">
        <v>250</v>
      </c>
      <c r="B1588">
        <v>2020</v>
      </c>
      <c r="C1588" s="9">
        <v>43702</v>
      </c>
      <c r="D1588" t="s">
        <v>251</v>
      </c>
      <c r="E1588" t="s">
        <v>89</v>
      </c>
      <c r="F1588">
        <v>1</v>
      </c>
      <c r="G1588">
        <v>5</v>
      </c>
      <c r="H1588" t="s">
        <v>253</v>
      </c>
      <c r="I1588" t="s">
        <v>254</v>
      </c>
      <c r="J1588">
        <v>10011164074</v>
      </c>
      <c r="K1588" s="10">
        <f>(C1588-VLOOKUP(H1588,Riders!$A$2:$E$8001,4,FALSE))/365</f>
        <v>20.890410958904109</v>
      </c>
    </row>
    <row r="1589" spans="1:11">
      <c r="A1589" t="s">
        <v>250</v>
      </c>
      <c r="B1589">
        <v>2020</v>
      </c>
      <c r="C1589" s="9">
        <v>43702</v>
      </c>
      <c r="D1589" t="s">
        <v>251</v>
      </c>
      <c r="E1589" t="s">
        <v>89</v>
      </c>
      <c r="F1589">
        <v>2</v>
      </c>
      <c r="G1589">
        <v>1</v>
      </c>
      <c r="H1589" t="s">
        <v>193</v>
      </c>
      <c r="I1589" t="s">
        <v>30</v>
      </c>
      <c r="J1589">
        <v>10005964470</v>
      </c>
      <c r="K1589" s="10">
        <f>(C1589-VLOOKUP(H1589,Riders!$A$2:$E$8001,4,FALSE))/365</f>
        <v>30.449315068493149</v>
      </c>
    </row>
    <row r="1590" spans="1:11">
      <c r="A1590" t="s">
        <v>250</v>
      </c>
      <c r="B1590">
        <v>2020</v>
      </c>
      <c r="C1590" s="9">
        <v>43702</v>
      </c>
      <c r="D1590" t="s">
        <v>251</v>
      </c>
      <c r="E1590" t="s">
        <v>89</v>
      </c>
      <c r="F1590">
        <v>2</v>
      </c>
      <c r="G1590">
        <v>2</v>
      </c>
      <c r="H1590" t="s">
        <v>255</v>
      </c>
      <c r="I1590" t="s">
        <v>30</v>
      </c>
      <c r="J1590">
        <v>10005964672</v>
      </c>
      <c r="K1590" s="10">
        <f>(C1590-VLOOKUP(H1590,Riders!$A$2:$E$8001,4,FALSE))/365</f>
        <v>29.660273972602738</v>
      </c>
    </row>
    <row r="1591" spans="1:11">
      <c r="A1591" t="s">
        <v>250</v>
      </c>
      <c r="B1591">
        <v>2020</v>
      </c>
      <c r="C1591" s="9">
        <v>43702</v>
      </c>
      <c r="D1591" t="s">
        <v>251</v>
      </c>
      <c r="E1591" t="s">
        <v>89</v>
      </c>
      <c r="F1591">
        <v>2</v>
      </c>
      <c r="G1591">
        <v>3</v>
      </c>
      <c r="H1591" t="s">
        <v>29</v>
      </c>
      <c r="I1591" t="s">
        <v>30</v>
      </c>
      <c r="J1591">
        <v>10010773549</v>
      </c>
      <c r="K1591" s="10">
        <f>(C1591-VLOOKUP(H1591,Riders!$A$2:$E$8001,4,FALSE))/365</f>
        <v>23.5013698630137</v>
      </c>
    </row>
    <row r="1592" spans="1:11">
      <c r="A1592" t="s">
        <v>250</v>
      </c>
      <c r="B1592">
        <v>2020</v>
      </c>
      <c r="C1592" s="9">
        <v>43702</v>
      </c>
      <c r="D1592" t="s">
        <v>251</v>
      </c>
      <c r="E1592" t="s">
        <v>89</v>
      </c>
      <c r="F1592">
        <v>2</v>
      </c>
      <c r="G1592">
        <v>4</v>
      </c>
      <c r="H1592" t="s">
        <v>256</v>
      </c>
      <c r="I1592" t="s">
        <v>254</v>
      </c>
      <c r="J1592">
        <v>10010797393</v>
      </c>
      <c r="K1592" s="10">
        <f>(C1592-VLOOKUP(H1592,Riders!$A$2:$E$8001,4,FALSE))/365</f>
        <v>21.947945205479453</v>
      </c>
    </row>
    <row r="1593" spans="1:11">
      <c r="A1593" t="s">
        <v>250</v>
      </c>
      <c r="B1593">
        <v>2020</v>
      </c>
      <c r="C1593" s="9">
        <v>43702</v>
      </c>
      <c r="D1593" t="s">
        <v>251</v>
      </c>
      <c r="E1593" t="s">
        <v>89</v>
      </c>
      <c r="F1593">
        <v>2</v>
      </c>
      <c r="G1593">
        <v>5</v>
      </c>
      <c r="H1593" t="s">
        <v>184</v>
      </c>
      <c r="I1593" t="s">
        <v>93</v>
      </c>
      <c r="J1593">
        <v>10009181032</v>
      </c>
      <c r="K1593" s="10">
        <f>(C1593-VLOOKUP(H1593,Riders!$A$2:$E$8001,4,FALSE))/365</f>
        <v>24.660273972602738</v>
      </c>
    </row>
    <row r="1594" spans="1:11">
      <c r="A1594" t="s">
        <v>250</v>
      </c>
      <c r="B1594">
        <v>2020</v>
      </c>
      <c r="C1594" s="9">
        <v>43702</v>
      </c>
      <c r="D1594" t="s">
        <v>251</v>
      </c>
      <c r="E1594" t="s">
        <v>89</v>
      </c>
      <c r="F1594">
        <v>3</v>
      </c>
      <c r="G1594">
        <v>1</v>
      </c>
      <c r="H1594" t="s">
        <v>104</v>
      </c>
      <c r="I1594" t="s">
        <v>100</v>
      </c>
      <c r="J1594">
        <v>10006894559</v>
      </c>
      <c r="K1594" s="10">
        <f>(C1594-VLOOKUP(H1594,Riders!$A$2:$E$8001,4,FALSE))/365</f>
        <v>27.019178082191782</v>
      </c>
    </row>
    <row r="1595" spans="1:11">
      <c r="A1595" t="s">
        <v>250</v>
      </c>
      <c r="B1595">
        <v>2020</v>
      </c>
      <c r="C1595" s="9">
        <v>43702</v>
      </c>
      <c r="D1595" t="s">
        <v>251</v>
      </c>
      <c r="E1595" t="s">
        <v>89</v>
      </c>
      <c r="F1595">
        <v>3</v>
      </c>
      <c r="G1595">
        <v>2</v>
      </c>
      <c r="H1595" t="s">
        <v>95</v>
      </c>
      <c r="I1595" t="s">
        <v>28</v>
      </c>
      <c r="J1595">
        <v>10048325582</v>
      </c>
      <c r="K1595" s="10">
        <f>(C1595-VLOOKUP(H1595,Riders!$A$2:$E$8001,4,FALSE))/365</f>
        <v>27.580821917808219</v>
      </c>
    </row>
    <row r="1596" spans="1:11">
      <c r="A1596" t="s">
        <v>250</v>
      </c>
      <c r="B1596">
        <v>2020</v>
      </c>
      <c r="C1596" s="9">
        <v>43702</v>
      </c>
      <c r="D1596" t="s">
        <v>251</v>
      </c>
      <c r="E1596" t="s">
        <v>89</v>
      </c>
      <c r="F1596">
        <v>3</v>
      </c>
      <c r="G1596">
        <v>3</v>
      </c>
      <c r="H1596" t="s">
        <v>123</v>
      </c>
      <c r="I1596" t="s">
        <v>111</v>
      </c>
      <c r="J1596">
        <v>10017950943</v>
      </c>
      <c r="K1596" s="10">
        <f>(C1596-VLOOKUP(H1596,Riders!$A$2:$E$8001,4,FALSE))/365</f>
        <v>22.539726027397261</v>
      </c>
    </row>
    <row r="1597" spans="1:11">
      <c r="A1597" t="s">
        <v>250</v>
      </c>
      <c r="B1597">
        <v>2020</v>
      </c>
      <c r="C1597" s="9">
        <v>43702</v>
      </c>
      <c r="D1597" t="s">
        <v>251</v>
      </c>
      <c r="E1597" t="s">
        <v>89</v>
      </c>
      <c r="F1597">
        <v>3</v>
      </c>
      <c r="G1597">
        <v>4</v>
      </c>
      <c r="H1597" t="s">
        <v>257</v>
      </c>
      <c r="I1597" t="s">
        <v>30</v>
      </c>
      <c r="J1597" t="e">
        <v>#N/A</v>
      </c>
      <c r="K1597" s="10">
        <f>(C1597-VLOOKUP(H1597,Riders!$A$2:$E$8001,4,FALSE))/365</f>
        <v>24.906849315068492</v>
      </c>
    </row>
    <row r="1598" spans="1:11">
      <c r="A1598" t="s">
        <v>250</v>
      </c>
      <c r="B1598">
        <v>2020</v>
      </c>
      <c r="C1598" s="9">
        <v>43702</v>
      </c>
      <c r="D1598" t="s">
        <v>251</v>
      </c>
      <c r="E1598" t="s">
        <v>89</v>
      </c>
      <c r="F1598">
        <v>3</v>
      </c>
      <c r="G1598">
        <v>5</v>
      </c>
      <c r="H1598" t="s">
        <v>240</v>
      </c>
      <c r="I1598" t="s">
        <v>100</v>
      </c>
      <c r="J1598">
        <v>10007811716</v>
      </c>
      <c r="K1598" s="10">
        <f>(C1598-VLOOKUP(H1598,Riders!$A$2:$E$8001,4,FALSE))/365</f>
        <v>26.493150684931507</v>
      </c>
    </row>
    <row r="1599" spans="1:11">
      <c r="A1599" t="s">
        <v>250</v>
      </c>
      <c r="B1599">
        <v>2020</v>
      </c>
      <c r="C1599" s="9">
        <v>43702</v>
      </c>
      <c r="D1599" t="s">
        <v>251</v>
      </c>
      <c r="E1599" t="s">
        <v>89</v>
      </c>
      <c r="F1599">
        <v>4</v>
      </c>
      <c r="G1599">
        <v>1</v>
      </c>
      <c r="H1599" t="s">
        <v>219</v>
      </c>
      <c r="I1599" t="s">
        <v>30</v>
      </c>
      <c r="J1599">
        <v>10008098470</v>
      </c>
      <c r="K1599" s="10">
        <f>(C1599-VLOOKUP(H1599,Riders!$A$2:$E$8001,4,FALSE))/365</f>
        <v>34.56712328767123</v>
      </c>
    </row>
    <row r="1600" spans="1:11">
      <c r="A1600" t="s">
        <v>250</v>
      </c>
      <c r="B1600">
        <v>2020</v>
      </c>
      <c r="C1600" s="9">
        <v>43702</v>
      </c>
      <c r="D1600" t="s">
        <v>251</v>
      </c>
      <c r="E1600" t="s">
        <v>89</v>
      </c>
      <c r="F1600">
        <v>4</v>
      </c>
      <c r="G1600">
        <v>2</v>
      </c>
      <c r="H1600" t="s">
        <v>113</v>
      </c>
      <c r="I1600" t="s">
        <v>100</v>
      </c>
      <c r="J1600">
        <v>10009009159</v>
      </c>
      <c r="K1600" s="10">
        <f>(C1600-VLOOKUP(H1600,Riders!$A$2:$E$8001,4,FALSE))/365</f>
        <v>24.536986301369861</v>
      </c>
    </row>
    <row r="1601" spans="1:11">
      <c r="A1601" t="s">
        <v>250</v>
      </c>
      <c r="B1601">
        <v>2020</v>
      </c>
      <c r="C1601" s="9">
        <v>43702</v>
      </c>
      <c r="D1601" t="s">
        <v>251</v>
      </c>
      <c r="E1601" t="s">
        <v>89</v>
      </c>
      <c r="F1601">
        <v>4</v>
      </c>
      <c r="G1601">
        <v>3</v>
      </c>
      <c r="H1601" t="s">
        <v>65</v>
      </c>
      <c r="I1601" t="s">
        <v>30</v>
      </c>
      <c r="J1601">
        <v>10007827880</v>
      </c>
      <c r="K1601" s="10">
        <f>(C1601-VLOOKUP(H1601,Riders!$A$2:$E$8001,4,FALSE))/365</f>
        <v>25.827397260273973</v>
      </c>
    </row>
    <row r="1602" spans="1:11">
      <c r="A1602" t="s">
        <v>250</v>
      </c>
      <c r="B1602">
        <v>2020</v>
      </c>
      <c r="C1602" s="9">
        <v>43702</v>
      </c>
      <c r="D1602" t="s">
        <v>251</v>
      </c>
      <c r="E1602" t="s">
        <v>89</v>
      </c>
      <c r="F1602">
        <v>4</v>
      </c>
      <c r="G1602">
        <v>4</v>
      </c>
      <c r="H1602" t="s">
        <v>178</v>
      </c>
      <c r="I1602" t="s">
        <v>30</v>
      </c>
      <c r="J1602">
        <v>10090680735</v>
      </c>
      <c r="K1602" s="10">
        <f>(C1602-VLOOKUP(H1602,Riders!$A$2:$E$8001,4,FALSE))/365</f>
        <v>26.934246575342467</v>
      </c>
    </row>
    <row r="1603" spans="1:11">
      <c r="A1603" t="s">
        <v>250</v>
      </c>
      <c r="B1603">
        <v>2020</v>
      </c>
      <c r="C1603" s="9">
        <v>43702</v>
      </c>
      <c r="D1603" t="s">
        <v>251</v>
      </c>
      <c r="E1603" t="s">
        <v>89</v>
      </c>
      <c r="F1603">
        <v>4</v>
      </c>
      <c r="G1603">
        <v>5</v>
      </c>
      <c r="H1603" t="s">
        <v>258</v>
      </c>
      <c r="I1603" t="s">
        <v>30</v>
      </c>
      <c r="J1603" t="e">
        <v>#N/A</v>
      </c>
      <c r="K1603" s="10">
        <f>(C1603-VLOOKUP(H1603,Riders!$A$2:$E$8001,4,FALSE))/365</f>
        <v>21.008219178082193</v>
      </c>
    </row>
    <row r="1604" spans="1:11">
      <c r="A1604" t="s">
        <v>250</v>
      </c>
      <c r="B1604">
        <v>2020</v>
      </c>
      <c r="C1604" s="9">
        <v>43702</v>
      </c>
      <c r="D1604" t="s">
        <v>251</v>
      </c>
      <c r="E1604" t="s">
        <v>89</v>
      </c>
      <c r="F1604">
        <v>4</v>
      </c>
      <c r="G1604">
        <v>6</v>
      </c>
      <c r="H1604" t="s">
        <v>195</v>
      </c>
      <c r="I1604" t="s">
        <v>196</v>
      </c>
      <c r="J1604">
        <v>10003100142</v>
      </c>
      <c r="K1604" s="10">
        <f>(C1604-VLOOKUP(H1604,Riders!$A$2:$E$8001,4,FALSE))/365</f>
        <v>33.446575342465756</v>
      </c>
    </row>
    <row r="1605" spans="1:11">
      <c r="A1605" t="s">
        <v>250</v>
      </c>
      <c r="B1605">
        <v>2020</v>
      </c>
      <c r="C1605" s="9">
        <v>43702</v>
      </c>
      <c r="D1605" t="s">
        <v>251</v>
      </c>
      <c r="E1605" t="s">
        <v>89</v>
      </c>
      <c r="F1605">
        <v>5</v>
      </c>
      <c r="G1605">
        <v>1</v>
      </c>
      <c r="H1605" t="s">
        <v>217</v>
      </c>
      <c r="I1605" t="s">
        <v>22</v>
      </c>
      <c r="J1605">
        <v>10050887493</v>
      </c>
      <c r="K1605" s="10">
        <f>(C1605-VLOOKUP(H1605,Riders!$A$2:$E$8001,4,FALSE))/365</f>
        <v>36.032876712328765</v>
      </c>
    </row>
    <row r="1606" spans="1:11">
      <c r="A1606" t="s">
        <v>250</v>
      </c>
      <c r="B1606">
        <v>2020</v>
      </c>
      <c r="C1606" s="9">
        <v>43702</v>
      </c>
      <c r="D1606" t="s">
        <v>251</v>
      </c>
      <c r="E1606" t="s">
        <v>89</v>
      </c>
      <c r="F1606">
        <v>5</v>
      </c>
      <c r="G1606">
        <v>2</v>
      </c>
      <c r="H1606" t="s">
        <v>259</v>
      </c>
      <c r="I1606" t="s">
        <v>111</v>
      </c>
      <c r="J1606">
        <v>10007499292</v>
      </c>
      <c r="K1606" s="10">
        <f>(C1606-VLOOKUP(H1606,Riders!$A$2:$E$8001,4,FALSE))/365</f>
        <v>26.93972602739726</v>
      </c>
    </row>
    <row r="1607" spans="1:11">
      <c r="A1607" t="s">
        <v>250</v>
      </c>
      <c r="B1607">
        <v>2020</v>
      </c>
      <c r="C1607" s="9">
        <v>43702</v>
      </c>
      <c r="D1607" t="s">
        <v>251</v>
      </c>
      <c r="E1607" t="s">
        <v>89</v>
      </c>
      <c r="F1607">
        <v>5</v>
      </c>
      <c r="G1607">
        <v>3</v>
      </c>
      <c r="H1607" t="s">
        <v>260</v>
      </c>
      <c r="I1607" t="s">
        <v>30</v>
      </c>
      <c r="J1607">
        <v>10010638961</v>
      </c>
      <c r="K1607" s="10">
        <f>(C1607-VLOOKUP(H1607,Riders!$A$2:$E$8001,4,FALSE))/365</f>
        <v>24.265753424657536</v>
      </c>
    </row>
    <row r="1608" spans="1:11">
      <c r="A1608" t="s">
        <v>250</v>
      </c>
      <c r="B1608">
        <v>2020</v>
      </c>
      <c r="C1608" s="9">
        <v>43702</v>
      </c>
      <c r="D1608" t="s">
        <v>251</v>
      </c>
      <c r="E1608" t="s">
        <v>89</v>
      </c>
      <c r="F1608">
        <v>5</v>
      </c>
      <c r="G1608">
        <v>4</v>
      </c>
      <c r="H1608" t="s">
        <v>110</v>
      </c>
      <c r="I1608" t="s">
        <v>111</v>
      </c>
      <c r="J1608">
        <v>10009967641</v>
      </c>
      <c r="K1608" s="10">
        <f>(C1608-VLOOKUP(H1608,Riders!$A$2:$E$8001,4,FALSE))/365</f>
        <v>22.353424657534248</v>
      </c>
    </row>
    <row r="1609" spans="1:11">
      <c r="A1609" t="s">
        <v>250</v>
      </c>
      <c r="B1609">
        <v>2020</v>
      </c>
      <c r="C1609" s="9">
        <v>43702</v>
      </c>
      <c r="D1609" t="s">
        <v>251</v>
      </c>
      <c r="E1609" t="s">
        <v>89</v>
      </c>
      <c r="F1609">
        <v>5</v>
      </c>
      <c r="G1609">
        <v>5</v>
      </c>
      <c r="H1609" t="s">
        <v>227</v>
      </c>
      <c r="I1609" t="s">
        <v>150</v>
      </c>
      <c r="J1609">
        <v>10011155990</v>
      </c>
      <c r="K1609" s="10">
        <f>(C1609-VLOOKUP(H1609,Riders!$A$2:$E$8001,4,FALSE))/365</f>
        <v>21.5013698630137</v>
      </c>
    </row>
    <row r="1610" spans="1:11">
      <c r="A1610" t="s">
        <v>250</v>
      </c>
      <c r="B1610">
        <v>2020</v>
      </c>
      <c r="C1610" s="9">
        <v>43702</v>
      </c>
      <c r="D1610" t="s">
        <v>251</v>
      </c>
      <c r="E1610" t="s">
        <v>89</v>
      </c>
      <c r="F1610">
        <v>5</v>
      </c>
      <c r="G1610">
        <v>6</v>
      </c>
      <c r="H1610" t="s">
        <v>261</v>
      </c>
      <c r="I1610" t="s">
        <v>114</v>
      </c>
      <c r="J1610">
        <v>10052265705</v>
      </c>
      <c r="K1610" s="10">
        <f>(C1610-VLOOKUP(H1610,Riders!$A$2:$E$8001,4,FALSE))/365</f>
        <v>26.389041095890413</v>
      </c>
    </row>
    <row r="1611" spans="1:11">
      <c r="A1611" t="s">
        <v>250</v>
      </c>
      <c r="B1611">
        <v>2020</v>
      </c>
      <c r="C1611" s="9">
        <v>43702</v>
      </c>
      <c r="D1611" t="s">
        <v>251</v>
      </c>
      <c r="E1611" t="s">
        <v>115</v>
      </c>
      <c r="F1611">
        <v>1</v>
      </c>
      <c r="G1611">
        <v>1</v>
      </c>
      <c r="H1611" t="s">
        <v>110</v>
      </c>
      <c r="I1611" t="s">
        <v>111</v>
      </c>
      <c r="J1611">
        <v>10009967641</v>
      </c>
      <c r="K1611" s="10">
        <f>(C1611-VLOOKUP(H1611,Riders!$A$2:$E$8001,4,FALSE))/365</f>
        <v>22.353424657534248</v>
      </c>
    </row>
    <row r="1612" spans="1:11">
      <c r="A1612" t="s">
        <v>250</v>
      </c>
      <c r="B1612">
        <v>2020</v>
      </c>
      <c r="C1612" s="9">
        <v>43702</v>
      </c>
      <c r="D1612" t="s">
        <v>251</v>
      </c>
      <c r="E1612" t="s">
        <v>115</v>
      </c>
      <c r="F1612">
        <v>1</v>
      </c>
      <c r="G1612">
        <v>2</v>
      </c>
      <c r="H1612" t="s">
        <v>195</v>
      </c>
      <c r="I1612" t="s">
        <v>196</v>
      </c>
      <c r="J1612">
        <v>10003100142</v>
      </c>
      <c r="K1612" s="10">
        <f>(C1612-VLOOKUP(H1612,Riders!$A$2:$E$8001,4,FALSE))/365</f>
        <v>33.446575342465756</v>
      </c>
    </row>
    <row r="1613" spans="1:11">
      <c r="A1613" t="s">
        <v>250</v>
      </c>
      <c r="B1613">
        <v>2020</v>
      </c>
      <c r="C1613" s="9">
        <v>43702</v>
      </c>
      <c r="D1613" t="s">
        <v>251</v>
      </c>
      <c r="E1613" t="s">
        <v>115</v>
      </c>
      <c r="F1613">
        <v>1</v>
      </c>
      <c r="G1613">
        <v>3</v>
      </c>
      <c r="H1613" t="s">
        <v>178</v>
      </c>
      <c r="I1613" t="s">
        <v>30</v>
      </c>
      <c r="J1613">
        <v>10090680735</v>
      </c>
      <c r="K1613" s="10">
        <f>(C1613-VLOOKUP(H1613,Riders!$A$2:$E$8001,4,FALSE))/365</f>
        <v>26.934246575342467</v>
      </c>
    </row>
    <row r="1614" spans="1:11">
      <c r="A1614" t="s">
        <v>250</v>
      </c>
      <c r="B1614">
        <v>2020</v>
      </c>
      <c r="C1614" s="9">
        <v>43702</v>
      </c>
      <c r="D1614" t="s">
        <v>251</v>
      </c>
      <c r="E1614" t="s">
        <v>115</v>
      </c>
      <c r="F1614">
        <v>1</v>
      </c>
      <c r="G1614">
        <v>4</v>
      </c>
      <c r="H1614" t="s">
        <v>141</v>
      </c>
      <c r="I1614" t="s">
        <v>93</v>
      </c>
      <c r="J1614">
        <v>10009181234</v>
      </c>
      <c r="K1614" s="10">
        <f>(C1614-VLOOKUP(H1614,Riders!$A$2:$E$8001,4,FALSE))/365</f>
        <v>24.394520547945206</v>
      </c>
    </row>
    <row r="1615" spans="1:11">
      <c r="A1615" t="s">
        <v>250</v>
      </c>
      <c r="B1615">
        <v>2020</v>
      </c>
      <c r="C1615" s="9">
        <v>43702</v>
      </c>
      <c r="D1615" t="s">
        <v>251</v>
      </c>
      <c r="E1615" t="s">
        <v>115</v>
      </c>
      <c r="F1615">
        <v>2</v>
      </c>
      <c r="G1615">
        <v>1</v>
      </c>
      <c r="H1615" t="s">
        <v>29</v>
      </c>
      <c r="I1615" t="s">
        <v>30</v>
      </c>
      <c r="J1615">
        <v>10010773549</v>
      </c>
      <c r="K1615" s="10">
        <f>(C1615-VLOOKUP(H1615,Riders!$A$2:$E$8001,4,FALSE))/365</f>
        <v>23.5013698630137</v>
      </c>
    </row>
    <row r="1616" spans="1:11">
      <c r="A1616" t="s">
        <v>250</v>
      </c>
      <c r="B1616">
        <v>2020</v>
      </c>
      <c r="C1616" s="9">
        <v>43702</v>
      </c>
      <c r="D1616" t="s">
        <v>251</v>
      </c>
      <c r="E1616" t="s">
        <v>115</v>
      </c>
      <c r="F1616">
        <v>2</v>
      </c>
      <c r="G1616">
        <v>2</v>
      </c>
      <c r="H1616" t="s">
        <v>257</v>
      </c>
      <c r="I1616" t="s">
        <v>30</v>
      </c>
      <c r="J1616" t="e">
        <v>#N/A</v>
      </c>
      <c r="K1616" s="10">
        <f>(C1616-VLOOKUP(H1616,Riders!$A$2:$E$8001,4,FALSE))/365</f>
        <v>24.906849315068492</v>
      </c>
    </row>
    <row r="1617" spans="1:11">
      <c r="A1617" t="s">
        <v>250</v>
      </c>
      <c r="B1617">
        <v>2020</v>
      </c>
      <c r="C1617" s="9">
        <v>43702</v>
      </c>
      <c r="D1617" t="s">
        <v>251</v>
      </c>
      <c r="E1617" t="s">
        <v>115</v>
      </c>
      <c r="F1617">
        <v>2</v>
      </c>
      <c r="G1617">
        <v>3</v>
      </c>
      <c r="H1617" t="s">
        <v>252</v>
      </c>
      <c r="I1617" t="s">
        <v>30</v>
      </c>
      <c r="J1617">
        <v>10005964571</v>
      </c>
      <c r="K1617" s="10">
        <f>(C1617-VLOOKUP(H1617,Riders!$A$2:$E$8001,4,FALSE))/365</f>
        <v>29.63013698630137</v>
      </c>
    </row>
    <row r="1618" spans="1:11">
      <c r="A1618" t="s">
        <v>250</v>
      </c>
      <c r="B1618">
        <v>2020</v>
      </c>
      <c r="C1618" s="9">
        <v>43702</v>
      </c>
      <c r="D1618" t="s">
        <v>251</v>
      </c>
      <c r="E1618" t="s">
        <v>115</v>
      </c>
      <c r="F1618">
        <v>2</v>
      </c>
      <c r="G1618">
        <v>4</v>
      </c>
      <c r="H1618" t="s">
        <v>227</v>
      </c>
      <c r="I1618" t="s">
        <v>150</v>
      </c>
      <c r="J1618">
        <v>10011155990</v>
      </c>
      <c r="K1618" s="10">
        <f>(C1618-VLOOKUP(H1618,Riders!$A$2:$E$8001,4,FALSE))/365</f>
        <v>21.5013698630137</v>
      </c>
    </row>
    <row r="1619" spans="1:11">
      <c r="A1619" t="s">
        <v>250</v>
      </c>
      <c r="B1619">
        <v>2020</v>
      </c>
      <c r="C1619" s="9">
        <v>43702</v>
      </c>
      <c r="D1619" t="s">
        <v>251</v>
      </c>
      <c r="E1619" t="s">
        <v>115</v>
      </c>
      <c r="F1619">
        <v>3</v>
      </c>
      <c r="G1619">
        <v>1</v>
      </c>
      <c r="H1619" t="s">
        <v>256</v>
      </c>
      <c r="I1619" t="s">
        <v>254</v>
      </c>
      <c r="J1619">
        <v>10010797393</v>
      </c>
      <c r="K1619" s="10">
        <f>(C1619-VLOOKUP(H1619,Riders!$A$2:$E$8001,4,FALSE))/365</f>
        <v>21.947945205479453</v>
      </c>
    </row>
    <row r="1620" spans="1:11">
      <c r="A1620" t="s">
        <v>250</v>
      </c>
      <c r="B1620">
        <v>2020</v>
      </c>
      <c r="C1620" s="9">
        <v>43702</v>
      </c>
      <c r="D1620" t="s">
        <v>251</v>
      </c>
      <c r="E1620" t="s">
        <v>115</v>
      </c>
      <c r="F1620">
        <v>3</v>
      </c>
      <c r="G1620">
        <v>2</v>
      </c>
      <c r="H1620" t="s">
        <v>253</v>
      </c>
      <c r="I1620" t="s">
        <v>254</v>
      </c>
      <c r="J1620">
        <v>10011164074</v>
      </c>
      <c r="K1620" s="10">
        <f>(C1620-VLOOKUP(H1620,Riders!$A$2:$E$8001,4,FALSE))/365</f>
        <v>20.890410958904109</v>
      </c>
    </row>
    <row r="1621" spans="1:11">
      <c r="A1621" t="s">
        <v>250</v>
      </c>
      <c r="B1621">
        <v>2020</v>
      </c>
      <c r="C1621" s="9">
        <v>43702</v>
      </c>
      <c r="D1621" t="s">
        <v>251</v>
      </c>
      <c r="E1621" t="s">
        <v>115</v>
      </c>
      <c r="F1621">
        <v>3</v>
      </c>
      <c r="G1621">
        <v>3</v>
      </c>
      <c r="H1621" t="s">
        <v>123</v>
      </c>
      <c r="I1621" t="s">
        <v>111</v>
      </c>
      <c r="J1621">
        <v>10017950943</v>
      </c>
      <c r="K1621" s="10">
        <f>(C1621-VLOOKUP(H1621,Riders!$A$2:$E$8001,4,FALSE))/365</f>
        <v>22.539726027397261</v>
      </c>
    </row>
    <row r="1622" spans="1:11">
      <c r="A1622" t="s">
        <v>250</v>
      </c>
      <c r="B1622">
        <v>2020</v>
      </c>
      <c r="C1622" s="9">
        <v>43702</v>
      </c>
      <c r="D1622" t="s">
        <v>251</v>
      </c>
      <c r="E1622" t="s">
        <v>115</v>
      </c>
      <c r="F1622">
        <v>3</v>
      </c>
      <c r="G1622">
        <v>4</v>
      </c>
      <c r="H1622" t="s">
        <v>258</v>
      </c>
      <c r="I1622" t="s">
        <v>30</v>
      </c>
      <c r="J1622" t="e">
        <v>#N/A</v>
      </c>
      <c r="K1622" s="10">
        <f>(C1622-VLOOKUP(H1622,Riders!$A$2:$E$8001,4,FALSE))/365</f>
        <v>21.008219178082193</v>
      </c>
    </row>
    <row r="1623" spans="1:11">
      <c r="A1623" t="s">
        <v>250</v>
      </c>
      <c r="B1623">
        <v>2020</v>
      </c>
      <c r="C1623" s="9">
        <v>43702</v>
      </c>
      <c r="D1623" t="s">
        <v>251</v>
      </c>
      <c r="E1623" t="s">
        <v>115</v>
      </c>
      <c r="F1623">
        <v>4</v>
      </c>
      <c r="G1623">
        <v>1</v>
      </c>
      <c r="H1623" t="s">
        <v>65</v>
      </c>
      <c r="I1623" t="s">
        <v>30</v>
      </c>
      <c r="J1623">
        <v>10007827880</v>
      </c>
      <c r="K1623" s="10">
        <f>(C1623-VLOOKUP(H1623,Riders!$A$2:$E$8001,4,FALSE))/365</f>
        <v>25.827397260273973</v>
      </c>
    </row>
    <row r="1624" spans="1:11">
      <c r="A1624" t="s">
        <v>250</v>
      </c>
      <c r="B1624">
        <v>2020</v>
      </c>
      <c r="C1624" s="9">
        <v>43702</v>
      </c>
      <c r="D1624" t="s">
        <v>251</v>
      </c>
      <c r="E1624" t="s">
        <v>115</v>
      </c>
      <c r="F1624">
        <v>4</v>
      </c>
      <c r="G1624">
        <v>2</v>
      </c>
      <c r="H1624" t="s">
        <v>240</v>
      </c>
      <c r="I1624" t="s">
        <v>100</v>
      </c>
      <c r="J1624">
        <v>10007811716</v>
      </c>
      <c r="K1624" s="10">
        <f>(C1624-VLOOKUP(H1624,Riders!$A$2:$E$8001,4,FALSE))/365</f>
        <v>26.493150684931507</v>
      </c>
    </row>
    <row r="1625" spans="1:11">
      <c r="A1625" t="s">
        <v>250</v>
      </c>
      <c r="B1625">
        <v>2020</v>
      </c>
      <c r="C1625" s="9">
        <v>43702</v>
      </c>
      <c r="D1625" t="s">
        <v>251</v>
      </c>
      <c r="E1625" t="s">
        <v>115</v>
      </c>
      <c r="F1625">
        <v>4</v>
      </c>
      <c r="G1625">
        <v>3</v>
      </c>
      <c r="H1625" t="s">
        <v>260</v>
      </c>
      <c r="I1625" t="s">
        <v>30</v>
      </c>
      <c r="J1625">
        <v>10010638961</v>
      </c>
      <c r="K1625" s="10">
        <f>(C1625-VLOOKUP(H1625,Riders!$A$2:$E$8001,4,FALSE))/365</f>
        <v>24.265753424657536</v>
      </c>
    </row>
    <row r="1626" spans="1:11">
      <c r="A1626" t="s">
        <v>250</v>
      </c>
      <c r="B1626">
        <v>2020</v>
      </c>
      <c r="C1626" s="9">
        <v>43702</v>
      </c>
      <c r="D1626" t="s">
        <v>251</v>
      </c>
      <c r="E1626" t="s">
        <v>115</v>
      </c>
      <c r="F1626">
        <v>4</v>
      </c>
      <c r="G1626">
        <v>4</v>
      </c>
      <c r="H1626" t="s">
        <v>184</v>
      </c>
      <c r="I1626" t="s">
        <v>93</v>
      </c>
      <c r="J1626">
        <v>10009181032</v>
      </c>
      <c r="K1626" s="10">
        <f>(C1626-VLOOKUP(H1626,Riders!$A$2:$E$8001,4,FALSE))/365</f>
        <v>24.660273972602738</v>
      </c>
    </row>
    <row r="1627" spans="1:11">
      <c r="A1627" t="s">
        <v>250</v>
      </c>
      <c r="B1627">
        <v>2020</v>
      </c>
      <c r="C1627" s="9">
        <v>43702</v>
      </c>
      <c r="D1627" t="s">
        <v>251</v>
      </c>
      <c r="E1627" t="s">
        <v>117</v>
      </c>
      <c r="F1627">
        <v>1</v>
      </c>
      <c r="G1627">
        <v>1</v>
      </c>
      <c r="H1627" t="s">
        <v>255</v>
      </c>
      <c r="I1627" t="s">
        <v>30</v>
      </c>
      <c r="J1627">
        <v>10005964672</v>
      </c>
      <c r="K1627" s="10">
        <f>(C1627-VLOOKUP(H1627,Riders!$A$2:$E$8001,4,FALSE))/365</f>
        <v>29.660273972602738</v>
      </c>
    </row>
    <row r="1628" spans="1:11">
      <c r="A1628" t="s">
        <v>250</v>
      </c>
      <c r="B1628">
        <v>2020</v>
      </c>
      <c r="C1628" s="9">
        <v>43702</v>
      </c>
      <c r="D1628" t="s">
        <v>251</v>
      </c>
      <c r="E1628" t="s">
        <v>117</v>
      </c>
      <c r="F1628">
        <v>1</v>
      </c>
      <c r="G1628">
        <v>2</v>
      </c>
      <c r="H1628" t="s">
        <v>29</v>
      </c>
      <c r="I1628" t="s">
        <v>30</v>
      </c>
      <c r="J1628">
        <v>10010773549</v>
      </c>
      <c r="K1628" s="10">
        <f>(C1628-VLOOKUP(H1628,Riders!$A$2:$E$8001,4,FALSE))/365</f>
        <v>23.5013698630137</v>
      </c>
    </row>
    <row r="1629" spans="1:11">
      <c r="A1629" t="s">
        <v>250</v>
      </c>
      <c r="B1629">
        <v>2020</v>
      </c>
      <c r="C1629" s="9">
        <v>43702</v>
      </c>
      <c r="D1629" t="s">
        <v>251</v>
      </c>
      <c r="E1629" t="s">
        <v>117</v>
      </c>
      <c r="F1629">
        <v>1</v>
      </c>
      <c r="G1629">
        <v>3</v>
      </c>
      <c r="H1629" t="s">
        <v>191</v>
      </c>
      <c r="I1629" t="s">
        <v>30</v>
      </c>
      <c r="J1629">
        <v>10005727327</v>
      </c>
      <c r="K1629" s="10">
        <f>(C1629-VLOOKUP(H1629,Riders!$A$2:$E$8001,4,FALSE))/365</f>
        <v>33.602739726027394</v>
      </c>
    </row>
    <row r="1630" spans="1:11">
      <c r="A1630" t="s">
        <v>250</v>
      </c>
      <c r="B1630">
        <v>2020</v>
      </c>
      <c r="C1630" s="9">
        <v>43702</v>
      </c>
      <c r="D1630" t="s">
        <v>251</v>
      </c>
      <c r="E1630" t="s">
        <v>117</v>
      </c>
      <c r="F1630">
        <v>1</v>
      </c>
      <c r="G1630">
        <v>4</v>
      </c>
      <c r="H1630" t="s">
        <v>219</v>
      </c>
      <c r="I1630" t="s">
        <v>30</v>
      </c>
      <c r="J1630">
        <v>10008098470</v>
      </c>
      <c r="K1630" s="10">
        <f>(C1630-VLOOKUP(H1630,Riders!$A$2:$E$8001,4,FALSE))/365</f>
        <v>34.56712328767123</v>
      </c>
    </row>
    <row r="1631" spans="1:11">
      <c r="A1631" t="s">
        <v>250</v>
      </c>
      <c r="B1631">
        <v>2020</v>
      </c>
      <c r="C1631" s="9">
        <v>43702</v>
      </c>
      <c r="D1631" t="s">
        <v>251</v>
      </c>
      <c r="E1631" t="s">
        <v>117</v>
      </c>
      <c r="F1631">
        <v>1</v>
      </c>
      <c r="G1631">
        <v>5</v>
      </c>
      <c r="H1631" t="s">
        <v>256</v>
      </c>
      <c r="I1631" t="s">
        <v>254</v>
      </c>
      <c r="J1631">
        <v>10010797393</v>
      </c>
      <c r="K1631" s="10">
        <f>(C1631-VLOOKUP(H1631,Riders!$A$2:$E$8001,4,FALSE))/365</f>
        <v>21.947945205479453</v>
      </c>
    </row>
    <row r="1632" spans="1:11">
      <c r="A1632" t="s">
        <v>250</v>
      </c>
      <c r="B1632">
        <v>2020</v>
      </c>
      <c r="C1632" s="9">
        <v>43702</v>
      </c>
      <c r="D1632" t="s">
        <v>251</v>
      </c>
      <c r="E1632" t="s">
        <v>117</v>
      </c>
      <c r="F1632">
        <v>1</v>
      </c>
      <c r="G1632">
        <v>6</v>
      </c>
      <c r="H1632" t="s">
        <v>240</v>
      </c>
      <c r="I1632" t="s">
        <v>100</v>
      </c>
      <c r="J1632">
        <v>10007811716</v>
      </c>
      <c r="K1632" s="10">
        <f>(C1632-VLOOKUP(H1632,Riders!$A$2:$E$8001,4,FALSE))/365</f>
        <v>26.493150684931507</v>
      </c>
    </row>
    <row r="1633" spans="1:11">
      <c r="A1633" t="s">
        <v>250</v>
      </c>
      <c r="B1633">
        <v>2020</v>
      </c>
      <c r="C1633" s="9">
        <v>43702</v>
      </c>
      <c r="D1633" t="s">
        <v>251</v>
      </c>
      <c r="E1633" t="s">
        <v>117</v>
      </c>
      <c r="F1633">
        <v>2</v>
      </c>
      <c r="G1633">
        <v>1</v>
      </c>
      <c r="H1633" t="s">
        <v>193</v>
      </c>
      <c r="I1633" t="s">
        <v>30</v>
      </c>
      <c r="J1633">
        <v>10005964470</v>
      </c>
      <c r="K1633" s="10">
        <f>(C1633-VLOOKUP(H1633,Riders!$A$2:$E$8001,4,FALSE))/365</f>
        <v>30.449315068493149</v>
      </c>
    </row>
    <row r="1634" spans="1:11">
      <c r="A1634" t="s">
        <v>250</v>
      </c>
      <c r="B1634">
        <v>2020</v>
      </c>
      <c r="C1634" s="9">
        <v>43702</v>
      </c>
      <c r="D1634" t="s">
        <v>251</v>
      </c>
      <c r="E1634" t="s">
        <v>117</v>
      </c>
      <c r="F1634">
        <v>2</v>
      </c>
      <c r="G1634">
        <v>2</v>
      </c>
      <c r="H1634" t="s">
        <v>110</v>
      </c>
      <c r="I1634" t="s">
        <v>111</v>
      </c>
      <c r="J1634">
        <v>10009967641</v>
      </c>
      <c r="K1634" s="10">
        <f>(C1634-VLOOKUP(H1634,Riders!$A$2:$E$8001,4,FALSE))/365</f>
        <v>22.353424657534248</v>
      </c>
    </row>
    <row r="1635" spans="1:11">
      <c r="A1635" t="s">
        <v>250</v>
      </c>
      <c r="B1635">
        <v>2020</v>
      </c>
      <c r="C1635" s="9">
        <v>43702</v>
      </c>
      <c r="D1635" t="s">
        <v>251</v>
      </c>
      <c r="E1635" t="s">
        <v>117</v>
      </c>
      <c r="F1635">
        <v>2</v>
      </c>
      <c r="G1635">
        <v>3</v>
      </c>
      <c r="H1635" t="s">
        <v>95</v>
      </c>
      <c r="I1635" t="s">
        <v>28</v>
      </c>
      <c r="J1635">
        <v>10048325582</v>
      </c>
      <c r="K1635" s="10">
        <f>(C1635-VLOOKUP(H1635,Riders!$A$2:$E$8001,4,FALSE))/365</f>
        <v>27.580821917808219</v>
      </c>
    </row>
    <row r="1636" spans="1:11">
      <c r="A1636" t="s">
        <v>250</v>
      </c>
      <c r="B1636">
        <v>2020</v>
      </c>
      <c r="C1636" s="9">
        <v>43702</v>
      </c>
      <c r="D1636" t="s">
        <v>251</v>
      </c>
      <c r="E1636" t="s">
        <v>117</v>
      </c>
      <c r="F1636">
        <v>2</v>
      </c>
      <c r="G1636">
        <v>4</v>
      </c>
      <c r="H1636" t="s">
        <v>217</v>
      </c>
      <c r="I1636" t="s">
        <v>22</v>
      </c>
      <c r="J1636">
        <v>10050887493</v>
      </c>
      <c r="K1636" s="10">
        <f>(C1636-VLOOKUP(H1636,Riders!$A$2:$E$8001,4,FALSE))/365</f>
        <v>36.032876712328765</v>
      </c>
    </row>
    <row r="1637" spans="1:11">
      <c r="A1637" t="s">
        <v>250</v>
      </c>
      <c r="B1637">
        <v>2020</v>
      </c>
      <c r="C1637" s="9">
        <v>43702</v>
      </c>
      <c r="D1637" t="s">
        <v>251</v>
      </c>
      <c r="E1637" t="s">
        <v>117</v>
      </c>
      <c r="F1637">
        <v>2</v>
      </c>
      <c r="G1637">
        <v>5</v>
      </c>
      <c r="H1637" t="s">
        <v>253</v>
      </c>
      <c r="I1637" t="s">
        <v>254</v>
      </c>
      <c r="J1637">
        <v>10011164074</v>
      </c>
      <c r="K1637" s="10">
        <f>(C1637-VLOOKUP(H1637,Riders!$A$2:$E$8001,4,FALSE))/365</f>
        <v>20.890410958904109</v>
      </c>
    </row>
    <row r="1638" spans="1:11">
      <c r="A1638" t="s">
        <v>250</v>
      </c>
      <c r="B1638">
        <v>2020</v>
      </c>
      <c r="C1638" s="9">
        <v>43702</v>
      </c>
      <c r="D1638" t="s">
        <v>251</v>
      </c>
      <c r="E1638" t="s">
        <v>117</v>
      </c>
      <c r="F1638">
        <v>2</v>
      </c>
      <c r="G1638">
        <v>6</v>
      </c>
      <c r="H1638" t="s">
        <v>65</v>
      </c>
      <c r="I1638" t="s">
        <v>30</v>
      </c>
      <c r="J1638">
        <v>10007827880</v>
      </c>
      <c r="K1638" s="10">
        <f>(C1638-VLOOKUP(H1638,Riders!$A$2:$E$8001,4,FALSE))/365</f>
        <v>25.827397260273973</v>
      </c>
    </row>
    <row r="1639" spans="1:11">
      <c r="A1639" t="s">
        <v>250</v>
      </c>
      <c r="B1639">
        <v>2020</v>
      </c>
      <c r="C1639" s="9">
        <v>43702</v>
      </c>
      <c r="D1639" t="s">
        <v>251</v>
      </c>
      <c r="E1639" t="s">
        <v>117</v>
      </c>
      <c r="F1639">
        <v>3</v>
      </c>
      <c r="G1639">
        <v>1</v>
      </c>
      <c r="H1639" t="s">
        <v>104</v>
      </c>
      <c r="I1639" t="s">
        <v>100</v>
      </c>
      <c r="J1639">
        <v>10006894559</v>
      </c>
      <c r="K1639" s="10">
        <f>(C1639-VLOOKUP(H1639,Riders!$A$2:$E$8001,4,FALSE))/365</f>
        <v>27.019178082191782</v>
      </c>
    </row>
    <row r="1640" spans="1:11">
      <c r="A1640" t="s">
        <v>250</v>
      </c>
      <c r="B1640">
        <v>2020</v>
      </c>
      <c r="C1640" s="9">
        <v>43702</v>
      </c>
      <c r="D1640" t="s">
        <v>251</v>
      </c>
      <c r="E1640" t="s">
        <v>117</v>
      </c>
      <c r="F1640">
        <v>3</v>
      </c>
      <c r="G1640">
        <v>2</v>
      </c>
      <c r="H1640" t="s">
        <v>113</v>
      </c>
      <c r="I1640" t="s">
        <v>100</v>
      </c>
      <c r="J1640">
        <v>10009009159</v>
      </c>
      <c r="K1640" s="10">
        <f>(C1640-VLOOKUP(H1640,Riders!$A$2:$E$8001,4,FALSE))/365</f>
        <v>24.536986301369861</v>
      </c>
    </row>
    <row r="1641" spans="1:11">
      <c r="A1641" t="s">
        <v>250</v>
      </c>
      <c r="B1641">
        <v>2020</v>
      </c>
      <c r="C1641" s="9">
        <v>43702</v>
      </c>
      <c r="D1641" t="s">
        <v>251</v>
      </c>
      <c r="E1641" t="s">
        <v>117</v>
      </c>
      <c r="F1641">
        <v>3</v>
      </c>
      <c r="G1641">
        <v>3</v>
      </c>
      <c r="H1641" t="s">
        <v>195</v>
      </c>
      <c r="I1641" t="s">
        <v>196</v>
      </c>
      <c r="J1641">
        <v>10003100142</v>
      </c>
      <c r="K1641" s="10">
        <f>(C1641-VLOOKUP(H1641,Riders!$A$2:$E$8001,4,FALSE))/365</f>
        <v>33.446575342465756</v>
      </c>
    </row>
    <row r="1642" spans="1:11">
      <c r="A1642" t="s">
        <v>250</v>
      </c>
      <c r="B1642">
        <v>2020</v>
      </c>
      <c r="C1642" s="9">
        <v>43702</v>
      </c>
      <c r="D1642" t="s">
        <v>251</v>
      </c>
      <c r="E1642" t="s">
        <v>117</v>
      </c>
      <c r="F1642">
        <v>3</v>
      </c>
      <c r="G1642">
        <v>4</v>
      </c>
      <c r="H1642" t="s">
        <v>201</v>
      </c>
      <c r="I1642" t="s">
        <v>196</v>
      </c>
      <c r="J1642">
        <v>10051694112</v>
      </c>
      <c r="K1642" s="10">
        <f>(C1642-VLOOKUP(H1642,Riders!$A$2:$E$8001,4,FALSE))/365</f>
        <v>32.673972602739724</v>
      </c>
    </row>
    <row r="1643" spans="1:11">
      <c r="A1643" t="s">
        <v>250</v>
      </c>
      <c r="B1643">
        <v>2020</v>
      </c>
      <c r="C1643" s="9">
        <v>43702</v>
      </c>
      <c r="D1643" t="s">
        <v>251</v>
      </c>
      <c r="E1643" t="s">
        <v>117</v>
      </c>
      <c r="F1643">
        <v>3</v>
      </c>
      <c r="G1643">
        <v>5</v>
      </c>
      <c r="H1643" t="s">
        <v>257</v>
      </c>
      <c r="I1643" t="s">
        <v>30</v>
      </c>
      <c r="J1643" t="e">
        <v>#N/A</v>
      </c>
      <c r="K1643" s="10">
        <f>(C1643-VLOOKUP(H1643,Riders!$A$2:$E$8001,4,FALSE))/365</f>
        <v>24.906849315068492</v>
      </c>
    </row>
    <row r="1644" spans="1:11">
      <c r="A1644" t="s">
        <v>250</v>
      </c>
      <c r="B1644">
        <v>2020</v>
      </c>
      <c r="C1644" s="9">
        <v>43702</v>
      </c>
      <c r="D1644" t="s">
        <v>251</v>
      </c>
      <c r="E1644" t="s">
        <v>117</v>
      </c>
      <c r="F1644">
        <v>3</v>
      </c>
      <c r="G1644">
        <v>6</v>
      </c>
      <c r="H1644" t="s">
        <v>259</v>
      </c>
      <c r="I1644" t="s">
        <v>111</v>
      </c>
      <c r="J1644">
        <v>10007499292</v>
      </c>
      <c r="K1644" s="10">
        <f>(C1644-VLOOKUP(H1644,Riders!$A$2:$E$8001,4,FALSE))/365</f>
        <v>26.93972602739726</v>
      </c>
    </row>
    <row r="1645" spans="1:11">
      <c r="A1645" t="s">
        <v>250</v>
      </c>
      <c r="B1645">
        <v>2020</v>
      </c>
      <c r="C1645" s="9">
        <v>43702</v>
      </c>
      <c r="D1645" t="s">
        <v>251</v>
      </c>
      <c r="E1645" t="s">
        <v>118</v>
      </c>
      <c r="F1645">
        <v>1</v>
      </c>
      <c r="G1645">
        <v>1</v>
      </c>
      <c r="H1645" t="s">
        <v>95</v>
      </c>
      <c r="I1645" t="s">
        <v>28</v>
      </c>
      <c r="J1645">
        <v>10048325582</v>
      </c>
      <c r="K1645" s="10">
        <f>(C1645-VLOOKUP(H1645,Riders!$A$2:$E$8001,4,FALSE))/365</f>
        <v>27.580821917808219</v>
      </c>
    </row>
    <row r="1646" spans="1:11">
      <c r="A1646" t="s">
        <v>250</v>
      </c>
      <c r="B1646">
        <v>2020</v>
      </c>
      <c r="C1646" s="9">
        <v>43702</v>
      </c>
      <c r="D1646" t="s">
        <v>251</v>
      </c>
      <c r="E1646" t="s">
        <v>118</v>
      </c>
      <c r="F1646">
        <v>1</v>
      </c>
      <c r="G1646">
        <v>2</v>
      </c>
      <c r="H1646" t="s">
        <v>201</v>
      </c>
      <c r="I1646" t="s">
        <v>196</v>
      </c>
      <c r="J1646">
        <v>10051694112</v>
      </c>
      <c r="K1646" s="10">
        <f>(C1646-VLOOKUP(H1646,Riders!$A$2:$E$8001,4,FALSE))/365</f>
        <v>32.673972602739724</v>
      </c>
    </row>
    <row r="1647" spans="1:11">
      <c r="A1647" t="s">
        <v>250</v>
      </c>
      <c r="B1647">
        <v>2020</v>
      </c>
      <c r="C1647" s="9">
        <v>43702</v>
      </c>
      <c r="D1647" t="s">
        <v>251</v>
      </c>
      <c r="E1647" t="s">
        <v>118</v>
      </c>
      <c r="F1647">
        <v>1</v>
      </c>
      <c r="G1647">
        <v>3</v>
      </c>
      <c r="H1647" t="s">
        <v>110</v>
      </c>
      <c r="I1647" t="s">
        <v>111</v>
      </c>
      <c r="J1647">
        <v>10009967641</v>
      </c>
      <c r="K1647" s="10">
        <f>(C1647-VLOOKUP(H1647,Riders!$A$2:$E$8001,4,FALSE))/365</f>
        <v>22.353424657534248</v>
      </c>
    </row>
    <row r="1648" spans="1:11">
      <c r="A1648" t="s">
        <v>250</v>
      </c>
      <c r="B1648">
        <v>2020</v>
      </c>
      <c r="C1648" s="9">
        <v>43702</v>
      </c>
      <c r="D1648" t="s">
        <v>251</v>
      </c>
      <c r="E1648" t="s">
        <v>118</v>
      </c>
      <c r="F1648">
        <v>1</v>
      </c>
      <c r="G1648">
        <v>4</v>
      </c>
      <c r="H1648" t="s">
        <v>195</v>
      </c>
      <c r="I1648" t="s">
        <v>196</v>
      </c>
      <c r="J1648">
        <v>10003100142</v>
      </c>
      <c r="K1648" s="10">
        <f>(C1648-VLOOKUP(H1648,Riders!$A$2:$E$8001,4,FALSE))/365</f>
        <v>33.446575342465756</v>
      </c>
    </row>
    <row r="1649" spans="1:11">
      <c r="A1649" t="s">
        <v>250</v>
      </c>
      <c r="B1649">
        <v>2020</v>
      </c>
      <c r="C1649" s="9">
        <v>43702</v>
      </c>
      <c r="D1649" t="s">
        <v>251</v>
      </c>
      <c r="E1649" t="s">
        <v>118</v>
      </c>
      <c r="F1649">
        <v>1</v>
      </c>
      <c r="G1649">
        <v>5</v>
      </c>
      <c r="H1649" t="s">
        <v>29</v>
      </c>
      <c r="I1649" t="s">
        <v>30</v>
      </c>
      <c r="J1649">
        <v>10010773549</v>
      </c>
      <c r="K1649" s="10">
        <f>(C1649-VLOOKUP(H1649,Riders!$A$2:$E$8001,4,FALSE))/365</f>
        <v>23.5013698630137</v>
      </c>
    </row>
    <row r="1650" spans="1:11">
      <c r="A1650" t="s">
        <v>250</v>
      </c>
      <c r="B1650">
        <v>2020</v>
      </c>
      <c r="C1650" s="9">
        <v>43702</v>
      </c>
      <c r="D1650" t="s">
        <v>251</v>
      </c>
      <c r="E1650" t="s">
        <v>118</v>
      </c>
      <c r="F1650">
        <v>1</v>
      </c>
      <c r="G1650">
        <v>6</v>
      </c>
      <c r="H1650" t="s">
        <v>255</v>
      </c>
      <c r="I1650" t="s">
        <v>30</v>
      </c>
      <c r="J1650">
        <v>10005964672</v>
      </c>
      <c r="K1650" s="10">
        <f>(C1650-VLOOKUP(H1650,Riders!$A$2:$E$8001,4,FALSE))/365</f>
        <v>29.660273972602738</v>
      </c>
    </row>
    <row r="1651" spans="1:11">
      <c r="A1651" t="s">
        <v>250</v>
      </c>
      <c r="B1651">
        <v>2020</v>
      </c>
      <c r="C1651" s="9">
        <v>43702</v>
      </c>
      <c r="D1651" t="s">
        <v>251</v>
      </c>
      <c r="E1651" t="s">
        <v>118</v>
      </c>
      <c r="F1651">
        <v>2</v>
      </c>
      <c r="G1651">
        <v>1</v>
      </c>
      <c r="H1651" t="s">
        <v>219</v>
      </c>
      <c r="I1651" t="s">
        <v>30</v>
      </c>
      <c r="J1651">
        <v>10008098470</v>
      </c>
      <c r="K1651" s="10">
        <f>(C1651-VLOOKUP(H1651,Riders!$A$2:$E$8001,4,FALSE))/365</f>
        <v>34.56712328767123</v>
      </c>
    </row>
    <row r="1652" spans="1:11">
      <c r="A1652" t="s">
        <v>250</v>
      </c>
      <c r="B1652">
        <v>2020</v>
      </c>
      <c r="C1652" s="9">
        <v>43702</v>
      </c>
      <c r="D1652" t="s">
        <v>251</v>
      </c>
      <c r="E1652" t="s">
        <v>118</v>
      </c>
      <c r="F1652">
        <v>2</v>
      </c>
      <c r="G1652">
        <v>2</v>
      </c>
      <c r="H1652" t="s">
        <v>193</v>
      </c>
      <c r="I1652" t="s">
        <v>30</v>
      </c>
      <c r="J1652">
        <v>10005964470</v>
      </c>
      <c r="K1652" s="10">
        <f>(C1652-VLOOKUP(H1652,Riders!$A$2:$E$8001,4,FALSE))/365</f>
        <v>30.449315068493149</v>
      </c>
    </row>
    <row r="1653" spans="1:11">
      <c r="A1653" t="s">
        <v>250</v>
      </c>
      <c r="B1653">
        <v>2020</v>
      </c>
      <c r="C1653" s="9">
        <v>43702</v>
      </c>
      <c r="D1653" t="s">
        <v>251</v>
      </c>
      <c r="E1653" t="s">
        <v>118</v>
      </c>
      <c r="F1653">
        <v>2</v>
      </c>
      <c r="G1653">
        <v>3</v>
      </c>
      <c r="H1653" t="s">
        <v>191</v>
      </c>
      <c r="I1653" t="s">
        <v>30</v>
      </c>
      <c r="J1653">
        <v>10005727327</v>
      </c>
      <c r="K1653" s="10">
        <f>(C1653-VLOOKUP(H1653,Riders!$A$2:$E$8001,4,FALSE))/365</f>
        <v>33.602739726027394</v>
      </c>
    </row>
    <row r="1654" spans="1:11">
      <c r="A1654" t="s">
        <v>250</v>
      </c>
      <c r="B1654">
        <v>2020</v>
      </c>
      <c r="C1654" s="9">
        <v>43702</v>
      </c>
      <c r="D1654" t="s">
        <v>251</v>
      </c>
      <c r="E1654" t="s">
        <v>118</v>
      </c>
      <c r="F1654">
        <v>2</v>
      </c>
      <c r="G1654">
        <v>4</v>
      </c>
      <c r="H1654" t="s">
        <v>217</v>
      </c>
      <c r="I1654" t="s">
        <v>22</v>
      </c>
      <c r="J1654">
        <v>10050887493</v>
      </c>
      <c r="K1654" s="10">
        <f>(C1654-VLOOKUP(H1654,Riders!$A$2:$E$8001,4,FALSE))/365</f>
        <v>36.032876712328765</v>
      </c>
    </row>
    <row r="1655" spans="1:11">
      <c r="A1655" t="s">
        <v>250</v>
      </c>
      <c r="B1655">
        <v>2020</v>
      </c>
      <c r="C1655" s="9">
        <v>43702</v>
      </c>
      <c r="D1655" t="s">
        <v>251</v>
      </c>
      <c r="E1655" t="s">
        <v>118</v>
      </c>
      <c r="F1655">
        <v>2</v>
      </c>
      <c r="G1655">
        <v>5</v>
      </c>
      <c r="H1655" t="s">
        <v>104</v>
      </c>
      <c r="I1655" t="s">
        <v>100</v>
      </c>
      <c r="J1655">
        <v>10006894559</v>
      </c>
      <c r="K1655" s="10">
        <f>(C1655-VLOOKUP(H1655,Riders!$A$2:$E$8001,4,FALSE))/365</f>
        <v>27.019178082191782</v>
      </c>
    </row>
    <row r="1656" spans="1:11">
      <c r="A1656" t="s">
        <v>250</v>
      </c>
      <c r="B1656">
        <v>2020</v>
      </c>
      <c r="C1656" s="9">
        <v>43702</v>
      </c>
      <c r="D1656" t="s">
        <v>251</v>
      </c>
      <c r="E1656" t="s">
        <v>118</v>
      </c>
      <c r="F1656">
        <v>2</v>
      </c>
      <c r="G1656">
        <v>6</v>
      </c>
      <c r="H1656" t="s">
        <v>113</v>
      </c>
      <c r="I1656" t="s">
        <v>100</v>
      </c>
      <c r="J1656">
        <v>10009009159</v>
      </c>
      <c r="K1656" s="10">
        <f>(C1656-VLOOKUP(H1656,Riders!$A$2:$E$8001,4,FALSE))/365</f>
        <v>24.536986301369861</v>
      </c>
    </row>
    <row r="1657" spans="1:11">
      <c r="A1657" t="s">
        <v>250</v>
      </c>
      <c r="B1657">
        <v>2020</v>
      </c>
      <c r="C1657" s="9">
        <v>43702</v>
      </c>
      <c r="D1657" t="s">
        <v>251</v>
      </c>
      <c r="E1657" t="s">
        <v>119</v>
      </c>
      <c r="F1657">
        <v>1</v>
      </c>
      <c r="G1657">
        <v>1</v>
      </c>
      <c r="H1657" t="s">
        <v>191</v>
      </c>
      <c r="I1657" t="s">
        <v>30</v>
      </c>
      <c r="J1657">
        <v>10005727327</v>
      </c>
      <c r="K1657" s="10">
        <f>(C1657-VLOOKUP(H1657,Riders!$A$2:$E$8001,4,FALSE))/365</f>
        <v>33.602739726027394</v>
      </c>
    </row>
    <row r="1658" spans="1:11">
      <c r="A1658" t="s">
        <v>250</v>
      </c>
      <c r="B1658">
        <v>2020</v>
      </c>
      <c r="C1658" s="9">
        <v>43702</v>
      </c>
      <c r="D1658" t="s">
        <v>251</v>
      </c>
      <c r="E1658" t="s">
        <v>119</v>
      </c>
      <c r="F1658">
        <v>1</v>
      </c>
      <c r="G1658">
        <v>2</v>
      </c>
      <c r="H1658" t="s">
        <v>193</v>
      </c>
      <c r="I1658" t="s">
        <v>30</v>
      </c>
      <c r="J1658">
        <v>10005964470</v>
      </c>
      <c r="K1658" s="10">
        <f>(C1658-VLOOKUP(H1658,Riders!$A$2:$E$8001,4,FALSE))/365</f>
        <v>30.449315068493149</v>
      </c>
    </row>
    <row r="1659" spans="1:11">
      <c r="A1659" t="s">
        <v>250</v>
      </c>
      <c r="B1659">
        <v>2020</v>
      </c>
      <c r="C1659" s="9">
        <v>43702</v>
      </c>
      <c r="D1659" t="s">
        <v>251</v>
      </c>
      <c r="E1659" t="s">
        <v>119</v>
      </c>
      <c r="F1659">
        <v>1</v>
      </c>
      <c r="G1659">
        <v>3</v>
      </c>
      <c r="H1659" t="s">
        <v>201</v>
      </c>
      <c r="I1659" t="s">
        <v>196</v>
      </c>
      <c r="J1659">
        <v>10051694112</v>
      </c>
      <c r="K1659" s="10">
        <f>(C1659-VLOOKUP(H1659,Riders!$A$2:$E$8001,4,FALSE))/365</f>
        <v>32.673972602739724</v>
      </c>
    </row>
    <row r="1660" spans="1:11">
      <c r="A1660" t="s">
        <v>250</v>
      </c>
      <c r="B1660">
        <v>2020</v>
      </c>
      <c r="C1660" s="9">
        <v>43702</v>
      </c>
      <c r="D1660" t="s">
        <v>251</v>
      </c>
      <c r="E1660" t="s">
        <v>119</v>
      </c>
      <c r="F1660">
        <v>1</v>
      </c>
      <c r="G1660">
        <v>4</v>
      </c>
      <c r="H1660" t="s">
        <v>110</v>
      </c>
      <c r="I1660" t="s">
        <v>111</v>
      </c>
      <c r="J1660">
        <v>10009967641</v>
      </c>
      <c r="K1660" s="10">
        <f>(C1660-VLOOKUP(H1660,Riders!$A$2:$E$8001,4,FALSE))/365</f>
        <v>22.353424657534248</v>
      </c>
    </row>
    <row r="1661" spans="1:11">
      <c r="A1661" t="s">
        <v>250</v>
      </c>
      <c r="B1661">
        <v>2020</v>
      </c>
      <c r="C1661" s="9">
        <v>43702</v>
      </c>
      <c r="D1661" t="s">
        <v>251</v>
      </c>
      <c r="E1661" t="s">
        <v>119</v>
      </c>
      <c r="F1661">
        <v>1</v>
      </c>
      <c r="G1661">
        <v>5</v>
      </c>
      <c r="H1661" t="s">
        <v>219</v>
      </c>
      <c r="I1661" t="s">
        <v>30</v>
      </c>
      <c r="J1661">
        <v>10008098470</v>
      </c>
      <c r="K1661" s="10">
        <f>(C1661-VLOOKUP(H1661,Riders!$A$2:$E$8001,4,FALSE))/365</f>
        <v>34.56712328767123</v>
      </c>
    </row>
    <row r="1662" spans="1:11">
      <c r="A1662" t="s">
        <v>250</v>
      </c>
      <c r="B1662">
        <v>2020</v>
      </c>
      <c r="C1662" s="9">
        <v>43702</v>
      </c>
      <c r="D1662" t="s">
        <v>251</v>
      </c>
      <c r="E1662" t="s">
        <v>119</v>
      </c>
      <c r="F1662">
        <v>1</v>
      </c>
      <c r="G1662">
        <v>6</v>
      </c>
      <c r="H1662" t="s">
        <v>95</v>
      </c>
      <c r="I1662" t="s">
        <v>28</v>
      </c>
      <c r="J1662">
        <v>10048325582</v>
      </c>
      <c r="K1662" s="10">
        <f>(C1662-VLOOKUP(H1662,Riders!$A$2:$E$8001,4,FALSE))/365</f>
        <v>27.580821917808219</v>
      </c>
    </row>
    <row r="1663" spans="1:11">
      <c r="A1663" t="s">
        <v>250</v>
      </c>
      <c r="B1663">
        <v>2020</v>
      </c>
      <c r="C1663" s="9">
        <v>43702</v>
      </c>
      <c r="D1663" t="s">
        <v>251</v>
      </c>
      <c r="E1663" t="s">
        <v>119</v>
      </c>
      <c r="F1663">
        <v>2</v>
      </c>
      <c r="G1663">
        <v>1</v>
      </c>
      <c r="H1663" t="s">
        <v>104</v>
      </c>
      <c r="I1663" t="s">
        <v>100</v>
      </c>
      <c r="J1663">
        <v>10006894559</v>
      </c>
      <c r="K1663" s="10">
        <f>(C1663-VLOOKUP(H1663,Riders!$A$2:$E$8001,4,FALSE))/365</f>
        <v>27.019178082191782</v>
      </c>
    </row>
    <row r="1664" spans="1:11">
      <c r="A1664" t="s">
        <v>250</v>
      </c>
      <c r="B1664">
        <v>2020</v>
      </c>
      <c r="C1664" s="9">
        <v>43702</v>
      </c>
      <c r="D1664" t="s">
        <v>251</v>
      </c>
      <c r="E1664" t="s">
        <v>119</v>
      </c>
      <c r="F1664">
        <v>2</v>
      </c>
      <c r="G1664">
        <v>2</v>
      </c>
      <c r="H1664" t="s">
        <v>113</v>
      </c>
      <c r="I1664" t="s">
        <v>100</v>
      </c>
      <c r="J1664">
        <v>10009009159</v>
      </c>
      <c r="K1664" s="10">
        <f>(C1664-VLOOKUP(H1664,Riders!$A$2:$E$8001,4,FALSE))/365</f>
        <v>24.536986301369861</v>
      </c>
    </row>
    <row r="1665" spans="1:11">
      <c r="A1665" t="s">
        <v>250</v>
      </c>
      <c r="B1665">
        <v>2020</v>
      </c>
      <c r="C1665" s="9">
        <v>43702</v>
      </c>
      <c r="D1665" t="s">
        <v>251</v>
      </c>
      <c r="E1665" t="s">
        <v>119</v>
      </c>
      <c r="F1665">
        <v>2</v>
      </c>
      <c r="G1665">
        <v>3</v>
      </c>
      <c r="H1665" t="s">
        <v>217</v>
      </c>
      <c r="I1665" t="s">
        <v>22</v>
      </c>
      <c r="J1665">
        <v>10050887493</v>
      </c>
      <c r="K1665" s="10">
        <f>(C1665-VLOOKUP(H1665,Riders!$A$2:$E$8001,4,FALSE))/365</f>
        <v>36.032876712328765</v>
      </c>
    </row>
    <row r="1666" spans="1:11">
      <c r="A1666" t="s">
        <v>250</v>
      </c>
      <c r="B1666">
        <v>2020</v>
      </c>
      <c r="C1666" s="9">
        <v>43702</v>
      </c>
      <c r="D1666" t="s">
        <v>251</v>
      </c>
      <c r="E1666" t="s">
        <v>119</v>
      </c>
      <c r="F1666">
        <v>2</v>
      </c>
      <c r="G1666">
        <v>4</v>
      </c>
      <c r="H1666" t="s">
        <v>29</v>
      </c>
      <c r="I1666" t="s">
        <v>30</v>
      </c>
      <c r="J1666">
        <v>10010773549</v>
      </c>
      <c r="K1666" s="10">
        <f>(C1666-VLOOKUP(H1666,Riders!$A$2:$E$8001,4,FALSE))/365</f>
        <v>23.5013698630137</v>
      </c>
    </row>
    <row r="1667" spans="1:11">
      <c r="A1667" t="s">
        <v>250</v>
      </c>
      <c r="B1667">
        <v>2020</v>
      </c>
      <c r="C1667" s="9">
        <v>43702</v>
      </c>
      <c r="D1667" t="s">
        <v>251</v>
      </c>
      <c r="E1667" t="s">
        <v>119</v>
      </c>
      <c r="F1667">
        <v>2</v>
      </c>
      <c r="G1667">
        <v>5</v>
      </c>
      <c r="H1667" t="s">
        <v>255</v>
      </c>
      <c r="I1667" t="s">
        <v>30</v>
      </c>
      <c r="J1667">
        <v>10005964672</v>
      </c>
      <c r="K1667" s="10">
        <f>(C1667-VLOOKUP(H1667,Riders!$A$2:$E$8001,4,FALSE))/365</f>
        <v>29.660273972602738</v>
      </c>
    </row>
    <row r="1668" spans="1:11">
      <c r="A1668" t="s">
        <v>250</v>
      </c>
      <c r="B1668">
        <v>2020</v>
      </c>
      <c r="C1668" s="9">
        <v>43702</v>
      </c>
      <c r="D1668" t="s">
        <v>251</v>
      </c>
      <c r="E1668" t="s">
        <v>119</v>
      </c>
      <c r="F1668">
        <v>2</v>
      </c>
      <c r="G1668">
        <v>6</v>
      </c>
      <c r="H1668" t="s">
        <v>195</v>
      </c>
      <c r="I1668" t="s">
        <v>196</v>
      </c>
      <c r="J1668">
        <v>10003100142</v>
      </c>
      <c r="K1668" s="10">
        <f>(C1668-VLOOKUP(H1668,Riders!$A$2:$E$8001,4,FALSE))/365</f>
        <v>33.446575342465756</v>
      </c>
    </row>
    <row r="1669" spans="1:11">
      <c r="A1669" t="s">
        <v>250</v>
      </c>
      <c r="B1669">
        <v>2020</v>
      </c>
      <c r="C1669" s="9">
        <v>43700</v>
      </c>
      <c r="D1669" t="s">
        <v>251</v>
      </c>
      <c r="E1669" t="s">
        <v>89</v>
      </c>
      <c r="F1669">
        <v>1</v>
      </c>
      <c r="G1669">
        <v>1</v>
      </c>
      <c r="H1669" t="s">
        <v>110</v>
      </c>
      <c r="I1669" t="s">
        <v>111</v>
      </c>
      <c r="J1669">
        <v>10009967641</v>
      </c>
      <c r="K1669" s="10">
        <f>(C1669-VLOOKUP(H1669,Riders!$A$2:$E$8001,4,FALSE))/365</f>
        <v>22.347945205479451</v>
      </c>
    </row>
    <row r="1670" spans="1:11">
      <c r="A1670" t="s">
        <v>250</v>
      </c>
      <c r="B1670">
        <v>2020</v>
      </c>
      <c r="C1670" s="9">
        <v>43700</v>
      </c>
      <c r="D1670" t="s">
        <v>251</v>
      </c>
      <c r="E1670" t="s">
        <v>89</v>
      </c>
      <c r="F1670">
        <v>1</v>
      </c>
      <c r="G1670">
        <v>2</v>
      </c>
      <c r="H1670" t="s">
        <v>191</v>
      </c>
      <c r="I1670" t="s">
        <v>30</v>
      </c>
      <c r="J1670">
        <v>10005727327</v>
      </c>
      <c r="K1670" s="10">
        <f>(C1670-VLOOKUP(H1670,Riders!$A$2:$E$8001,4,FALSE))/365</f>
        <v>33.597260273972601</v>
      </c>
    </row>
    <row r="1671" spans="1:11">
      <c r="A1671" t="s">
        <v>250</v>
      </c>
      <c r="B1671">
        <v>2020</v>
      </c>
      <c r="C1671" s="9">
        <v>43700</v>
      </c>
      <c r="D1671" t="s">
        <v>251</v>
      </c>
      <c r="E1671" t="s">
        <v>89</v>
      </c>
      <c r="F1671">
        <v>1</v>
      </c>
      <c r="G1671">
        <v>3</v>
      </c>
      <c r="H1671" t="s">
        <v>29</v>
      </c>
      <c r="I1671" t="s">
        <v>30</v>
      </c>
      <c r="J1671">
        <v>10010773549</v>
      </c>
      <c r="K1671" s="10">
        <f>(C1671-VLOOKUP(H1671,Riders!$A$2:$E$8001,4,FALSE))/365</f>
        <v>23.495890410958904</v>
      </c>
    </row>
    <row r="1672" spans="1:11">
      <c r="A1672" t="s">
        <v>250</v>
      </c>
      <c r="B1672">
        <v>2020</v>
      </c>
      <c r="C1672" s="9">
        <v>43700</v>
      </c>
      <c r="D1672" t="s">
        <v>251</v>
      </c>
      <c r="E1672" t="s">
        <v>89</v>
      </c>
      <c r="F1672">
        <v>1</v>
      </c>
      <c r="G1672">
        <v>4</v>
      </c>
      <c r="H1672" t="s">
        <v>240</v>
      </c>
      <c r="I1672" t="s">
        <v>100</v>
      </c>
      <c r="J1672">
        <v>10007811716</v>
      </c>
      <c r="K1672" s="10">
        <f>(C1672-VLOOKUP(H1672,Riders!$A$2:$E$8001,4,FALSE))/365</f>
        <v>26.487671232876714</v>
      </c>
    </row>
    <row r="1673" spans="1:11">
      <c r="A1673" t="s">
        <v>250</v>
      </c>
      <c r="B1673">
        <v>2020</v>
      </c>
      <c r="C1673" s="9">
        <v>43700</v>
      </c>
      <c r="D1673" t="s">
        <v>251</v>
      </c>
      <c r="E1673" t="s">
        <v>89</v>
      </c>
      <c r="F1673">
        <v>1</v>
      </c>
      <c r="G1673">
        <v>5</v>
      </c>
      <c r="H1673" t="s">
        <v>259</v>
      </c>
      <c r="I1673" t="s">
        <v>111</v>
      </c>
      <c r="J1673">
        <v>10007499292</v>
      </c>
      <c r="K1673" s="10">
        <f>(C1673-VLOOKUP(H1673,Riders!$A$2:$E$8001,4,FALSE))/365</f>
        <v>26.934246575342467</v>
      </c>
    </row>
    <row r="1674" spans="1:11">
      <c r="A1674" t="s">
        <v>250</v>
      </c>
      <c r="B1674">
        <v>2020</v>
      </c>
      <c r="C1674" s="9">
        <v>43700</v>
      </c>
      <c r="D1674" t="s">
        <v>251</v>
      </c>
      <c r="E1674" t="s">
        <v>89</v>
      </c>
      <c r="F1674">
        <v>1</v>
      </c>
      <c r="G1674">
        <v>6</v>
      </c>
      <c r="H1674" t="s">
        <v>141</v>
      </c>
      <c r="I1674" t="s">
        <v>93</v>
      </c>
      <c r="J1674">
        <v>10009181234</v>
      </c>
      <c r="K1674" s="10">
        <f>(C1674-VLOOKUP(H1674,Riders!$A$2:$E$8001,4,FALSE))/365</f>
        <v>24.389041095890413</v>
      </c>
    </row>
    <row r="1675" spans="1:11">
      <c r="A1675" t="s">
        <v>250</v>
      </c>
      <c r="B1675">
        <v>2020</v>
      </c>
      <c r="C1675" s="9">
        <v>43700</v>
      </c>
      <c r="D1675" t="s">
        <v>251</v>
      </c>
      <c r="E1675" t="s">
        <v>89</v>
      </c>
      <c r="F1675">
        <v>1</v>
      </c>
      <c r="G1675">
        <v>7</v>
      </c>
      <c r="H1675" t="s">
        <v>195</v>
      </c>
      <c r="I1675" t="s">
        <v>196</v>
      </c>
      <c r="J1675">
        <v>10003100142</v>
      </c>
      <c r="K1675" s="10">
        <f>(C1675-VLOOKUP(H1675,Riders!$A$2:$E$8001,4,FALSE))/365</f>
        <v>33.441095890410956</v>
      </c>
    </row>
    <row r="1676" spans="1:11">
      <c r="A1676" t="s">
        <v>250</v>
      </c>
      <c r="B1676">
        <v>2020</v>
      </c>
      <c r="C1676" s="9">
        <v>43700</v>
      </c>
      <c r="D1676" t="s">
        <v>251</v>
      </c>
      <c r="E1676" t="s">
        <v>89</v>
      </c>
      <c r="F1676">
        <v>2</v>
      </c>
      <c r="G1676">
        <v>1</v>
      </c>
      <c r="H1676" t="s">
        <v>193</v>
      </c>
      <c r="I1676" t="s">
        <v>30</v>
      </c>
      <c r="J1676">
        <v>10005964470</v>
      </c>
      <c r="K1676" s="10">
        <f>(C1676-VLOOKUP(H1676,Riders!$A$2:$E$8001,4,FALSE))/365</f>
        <v>30.443835616438356</v>
      </c>
    </row>
    <row r="1677" spans="1:11">
      <c r="A1677" t="s">
        <v>250</v>
      </c>
      <c r="B1677">
        <v>2020</v>
      </c>
      <c r="C1677" s="9">
        <v>43700</v>
      </c>
      <c r="D1677" t="s">
        <v>251</v>
      </c>
      <c r="E1677" t="s">
        <v>89</v>
      </c>
      <c r="F1677">
        <v>2</v>
      </c>
      <c r="G1677">
        <v>2</v>
      </c>
      <c r="H1677" t="s">
        <v>255</v>
      </c>
      <c r="I1677" t="s">
        <v>30</v>
      </c>
      <c r="J1677">
        <v>10005964672</v>
      </c>
      <c r="K1677" s="10">
        <f>(C1677-VLOOKUP(H1677,Riders!$A$2:$E$8001,4,FALSE))/365</f>
        <v>29.654794520547945</v>
      </c>
    </row>
    <row r="1678" spans="1:11">
      <c r="A1678" t="s">
        <v>250</v>
      </c>
      <c r="B1678">
        <v>2020</v>
      </c>
      <c r="C1678" s="9">
        <v>43700</v>
      </c>
      <c r="D1678" t="s">
        <v>251</v>
      </c>
      <c r="E1678" t="s">
        <v>89</v>
      </c>
      <c r="F1678">
        <v>2</v>
      </c>
      <c r="G1678">
        <v>3</v>
      </c>
      <c r="H1678" t="s">
        <v>217</v>
      </c>
      <c r="I1678" t="s">
        <v>22</v>
      </c>
      <c r="J1678">
        <v>10050887493</v>
      </c>
      <c r="K1678" s="10">
        <f>(C1678-VLOOKUP(H1678,Riders!$A$2:$E$8001,4,FALSE))/365</f>
        <v>36.027397260273972</v>
      </c>
    </row>
    <row r="1679" spans="1:11">
      <c r="A1679" t="s">
        <v>250</v>
      </c>
      <c r="B1679">
        <v>2020</v>
      </c>
      <c r="C1679" s="9">
        <v>43700</v>
      </c>
      <c r="D1679" t="s">
        <v>251</v>
      </c>
      <c r="E1679" t="s">
        <v>89</v>
      </c>
      <c r="F1679">
        <v>2</v>
      </c>
      <c r="G1679">
        <v>4</v>
      </c>
      <c r="H1679" t="s">
        <v>201</v>
      </c>
      <c r="I1679" t="s">
        <v>196</v>
      </c>
      <c r="J1679">
        <v>10051694112</v>
      </c>
      <c r="K1679" s="10">
        <f>(C1679-VLOOKUP(H1679,Riders!$A$2:$E$8001,4,FALSE))/365</f>
        <v>32.668493150684931</v>
      </c>
    </row>
    <row r="1680" spans="1:11">
      <c r="A1680" t="s">
        <v>250</v>
      </c>
      <c r="B1680">
        <v>2020</v>
      </c>
      <c r="C1680" s="9">
        <v>43700</v>
      </c>
      <c r="D1680" t="s">
        <v>251</v>
      </c>
      <c r="E1680" t="s">
        <v>89</v>
      </c>
      <c r="F1680">
        <v>2</v>
      </c>
      <c r="G1680">
        <v>5</v>
      </c>
      <c r="H1680" t="s">
        <v>261</v>
      </c>
      <c r="I1680" t="s">
        <v>114</v>
      </c>
      <c r="J1680">
        <v>10052265705</v>
      </c>
      <c r="K1680" s="10">
        <f>(C1680-VLOOKUP(H1680,Riders!$A$2:$E$8001,4,FALSE))/365</f>
        <v>26.383561643835616</v>
      </c>
    </row>
    <row r="1681" spans="1:11">
      <c r="A1681" t="s">
        <v>250</v>
      </c>
      <c r="B1681">
        <v>2020</v>
      </c>
      <c r="C1681" s="9">
        <v>43700</v>
      </c>
      <c r="D1681" t="s">
        <v>251</v>
      </c>
      <c r="E1681" t="s">
        <v>89</v>
      </c>
      <c r="F1681">
        <v>2</v>
      </c>
      <c r="G1681">
        <v>6</v>
      </c>
      <c r="H1681" t="s">
        <v>257</v>
      </c>
      <c r="I1681" t="s">
        <v>30</v>
      </c>
      <c r="J1681" t="e">
        <v>#N/A</v>
      </c>
      <c r="K1681" s="10">
        <f>(C1681-VLOOKUP(H1681,Riders!$A$2:$E$8001,4,FALSE))/365</f>
        <v>24.901369863013699</v>
      </c>
    </row>
    <row r="1682" spans="1:11">
      <c r="A1682" t="s">
        <v>250</v>
      </c>
      <c r="B1682">
        <v>2020</v>
      </c>
      <c r="C1682" s="9">
        <v>43700</v>
      </c>
      <c r="D1682" t="s">
        <v>251</v>
      </c>
      <c r="E1682" t="s">
        <v>89</v>
      </c>
      <c r="F1682">
        <v>2</v>
      </c>
      <c r="G1682">
        <v>7</v>
      </c>
      <c r="H1682" t="s">
        <v>65</v>
      </c>
      <c r="I1682" t="s">
        <v>30</v>
      </c>
      <c r="J1682">
        <v>10007827880</v>
      </c>
      <c r="K1682" s="10">
        <f>(C1682-VLOOKUP(H1682,Riders!$A$2:$E$8001,4,FALSE))/365</f>
        <v>25.82191780821918</v>
      </c>
    </row>
    <row r="1683" spans="1:11">
      <c r="A1683" t="s">
        <v>250</v>
      </c>
      <c r="B1683">
        <v>2020</v>
      </c>
      <c r="C1683" s="9">
        <v>43700</v>
      </c>
      <c r="D1683" t="s">
        <v>251</v>
      </c>
      <c r="E1683" t="s">
        <v>89</v>
      </c>
      <c r="F1683">
        <v>3</v>
      </c>
      <c r="G1683">
        <v>1</v>
      </c>
      <c r="H1683" t="s">
        <v>104</v>
      </c>
      <c r="I1683" t="s">
        <v>100</v>
      </c>
      <c r="J1683">
        <v>10006894559</v>
      </c>
      <c r="K1683" s="10">
        <f>(C1683-VLOOKUP(H1683,Riders!$A$2:$E$8001,4,FALSE))/365</f>
        <v>27.013698630136986</v>
      </c>
    </row>
    <row r="1684" spans="1:11">
      <c r="A1684" t="s">
        <v>250</v>
      </c>
      <c r="B1684">
        <v>2020</v>
      </c>
      <c r="C1684" s="9">
        <v>43700</v>
      </c>
      <c r="D1684" t="s">
        <v>251</v>
      </c>
      <c r="E1684" t="s">
        <v>89</v>
      </c>
      <c r="F1684">
        <v>3</v>
      </c>
      <c r="G1684">
        <v>2</v>
      </c>
      <c r="H1684" t="s">
        <v>113</v>
      </c>
      <c r="I1684" t="s">
        <v>100</v>
      </c>
      <c r="J1684">
        <v>10009009159</v>
      </c>
      <c r="K1684" s="10">
        <f>(C1684-VLOOKUP(H1684,Riders!$A$2:$E$8001,4,FALSE))/365</f>
        <v>24.531506849315068</v>
      </c>
    </row>
    <row r="1685" spans="1:11">
      <c r="A1685" t="s">
        <v>250</v>
      </c>
      <c r="B1685">
        <v>2020</v>
      </c>
      <c r="C1685" s="9">
        <v>43700</v>
      </c>
      <c r="D1685" t="s">
        <v>251</v>
      </c>
      <c r="E1685" t="s">
        <v>89</v>
      </c>
      <c r="F1685">
        <v>3</v>
      </c>
      <c r="G1685">
        <v>3</v>
      </c>
      <c r="H1685" t="s">
        <v>258</v>
      </c>
      <c r="I1685" t="s">
        <v>30</v>
      </c>
      <c r="J1685" t="e">
        <v>#N/A</v>
      </c>
      <c r="K1685" s="10">
        <f>(C1685-VLOOKUP(H1685,Riders!$A$2:$E$8001,4,FALSE))/365</f>
        <v>21.002739726027396</v>
      </c>
    </row>
    <row r="1686" spans="1:11">
      <c r="A1686" t="s">
        <v>250</v>
      </c>
      <c r="B1686">
        <v>2020</v>
      </c>
      <c r="C1686" s="9">
        <v>43700</v>
      </c>
      <c r="D1686" t="s">
        <v>251</v>
      </c>
      <c r="E1686" t="s">
        <v>89</v>
      </c>
      <c r="F1686">
        <v>3</v>
      </c>
      <c r="G1686">
        <v>4</v>
      </c>
      <c r="H1686" t="s">
        <v>184</v>
      </c>
      <c r="I1686" t="s">
        <v>93</v>
      </c>
      <c r="J1686">
        <v>10009181032</v>
      </c>
      <c r="K1686" s="10">
        <f>(C1686-VLOOKUP(H1686,Riders!$A$2:$E$8001,4,FALSE))/365</f>
        <v>24.654794520547945</v>
      </c>
    </row>
    <row r="1687" spans="1:11">
      <c r="A1687" t="s">
        <v>250</v>
      </c>
      <c r="B1687">
        <v>2020</v>
      </c>
      <c r="C1687" s="9">
        <v>43700</v>
      </c>
      <c r="D1687" t="s">
        <v>251</v>
      </c>
      <c r="E1687" t="s">
        <v>89</v>
      </c>
      <c r="F1687">
        <v>3</v>
      </c>
      <c r="G1687">
        <v>5</v>
      </c>
      <c r="H1687" t="s">
        <v>252</v>
      </c>
      <c r="I1687" t="s">
        <v>30</v>
      </c>
      <c r="J1687">
        <v>10005964571</v>
      </c>
      <c r="K1687" s="10">
        <f>(C1687-VLOOKUP(H1687,Riders!$A$2:$E$8001,4,FALSE))/365</f>
        <v>29.624657534246577</v>
      </c>
    </row>
    <row r="1688" spans="1:11">
      <c r="A1688" t="s">
        <v>250</v>
      </c>
      <c r="B1688">
        <v>2020</v>
      </c>
      <c r="C1688" s="9">
        <v>43700</v>
      </c>
      <c r="D1688" t="s">
        <v>251</v>
      </c>
      <c r="E1688" t="s">
        <v>89</v>
      </c>
      <c r="F1688">
        <v>3</v>
      </c>
      <c r="G1688">
        <v>6</v>
      </c>
      <c r="H1688" t="s">
        <v>227</v>
      </c>
      <c r="I1688" t="s">
        <v>150</v>
      </c>
      <c r="J1688">
        <v>10011155990</v>
      </c>
      <c r="K1688" s="10">
        <f>(C1688-VLOOKUP(H1688,Riders!$A$2:$E$8001,4,FALSE))/365</f>
        <v>21.495890410958904</v>
      </c>
    </row>
    <row r="1689" spans="1:11">
      <c r="A1689" t="s">
        <v>250</v>
      </c>
      <c r="B1689">
        <v>2020</v>
      </c>
      <c r="C1689" s="9">
        <v>43700</v>
      </c>
      <c r="D1689" t="s">
        <v>251</v>
      </c>
      <c r="E1689" t="s">
        <v>89</v>
      </c>
      <c r="F1689">
        <v>4</v>
      </c>
      <c r="G1689">
        <v>1</v>
      </c>
      <c r="H1689" t="s">
        <v>219</v>
      </c>
      <c r="I1689" t="s">
        <v>30</v>
      </c>
      <c r="J1689">
        <v>10008098470</v>
      </c>
      <c r="K1689" s="10">
        <f>(C1689-VLOOKUP(H1689,Riders!$A$2:$E$8001,4,FALSE))/365</f>
        <v>34.561643835616437</v>
      </c>
    </row>
    <row r="1690" spans="1:11">
      <c r="A1690" t="s">
        <v>250</v>
      </c>
      <c r="B1690">
        <v>2020</v>
      </c>
      <c r="C1690" s="9">
        <v>43700</v>
      </c>
      <c r="D1690" t="s">
        <v>251</v>
      </c>
      <c r="E1690" t="s">
        <v>89</v>
      </c>
      <c r="F1690">
        <v>4</v>
      </c>
      <c r="G1690">
        <v>2</v>
      </c>
      <c r="H1690" t="s">
        <v>123</v>
      </c>
      <c r="I1690" t="s">
        <v>111</v>
      </c>
      <c r="J1690">
        <v>10017950943</v>
      </c>
      <c r="K1690" s="10">
        <f>(C1690-VLOOKUP(H1690,Riders!$A$2:$E$8001,4,FALSE))/365</f>
        <v>22.534246575342465</v>
      </c>
    </row>
    <row r="1691" spans="1:11">
      <c r="A1691" t="s">
        <v>250</v>
      </c>
      <c r="B1691">
        <v>2020</v>
      </c>
      <c r="C1691" s="9">
        <v>43700</v>
      </c>
      <c r="D1691" t="s">
        <v>251</v>
      </c>
      <c r="E1691" t="s">
        <v>89</v>
      </c>
      <c r="F1691">
        <v>4</v>
      </c>
      <c r="G1691">
        <v>3</v>
      </c>
      <c r="H1691" t="s">
        <v>256</v>
      </c>
      <c r="I1691" t="s">
        <v>254</v>
      </c>
      <c r="J1691">
        <v>10010797393</v>
      </c>
      <c r="K1691" s="10">
        <f>(C1691-VLOOKUP(H1691,Riders!$A$2:$E$8001,4,FALSE))/365</f>
        <v>21.942465753424656</v>
      </c>
    </row>
    <row r="1692" spans="1:11">
      <c r="A1692" t="s">
        <v>250</v>
      </c>
      <c r="B1692">
        <v>2020</v>
      </c>
      <c r="C1692" s="9">
        <v>43700</v>
      </c>
      <c r="D1692" t="s">
        <v>251</v>
      </c>
      <c r="E1692" t="s">
        <v>89</v>
      </c>
      <c r="F1692">
        <v>4</v>
      </c>
      <c r="G1692">
        <v>4</v>
      </c>
      <c r="H1692" t="s">
        <v>178</v>
      </c>
      <c r="I1692" t="s">
        <v>30</v>
      </c>
      <c r="J1692">
        <v>10090680735</v>
      </c>
      <c r="K1692" s="10">
        <f>(C1692-VLOOKUP(H1692,Riders!$A$2:$E$8001,4,FALSE))/365</f>
        <v>26.92876712328767</v>
      </c>
    </row>
    <row r="1693" spans="1:11">
      <c r="A1693" t="s">
        <v>250</v>
      </c>
      <c r="B1693">
        <v>2020</v>
      </c>
      <c r="C1693" s="9">
        <v>43700</v>
      </c>
      <c r="D1693" t="s">
        <v>251</v>
      </c>
      <c r="E1693" t="s">
        <v>89</v>
      </c>
      <c r="F1693">
        <v>4</v>
      </c>
      <c r="G1693">
        <v>5</v>
      </c>
      <c r="H1693" t="s">
        <v>260</v>
      </c>
      <c r="I1693" t="s">
        <v>30</v>
      </c>
      <c r="J1693">
        <v>10010638961</v>
      </c>
      <c r="K1693" s="10">
        <f>(C1693-VLOOKUP(H1693,Riders!$A$2:$E$8001,4,FALSE))/365</f>
        <v>24.260273972602739</v>
      </c>
    </row>
    <row r="1694" spans="1:11">
      <c r="A1694" t="s">
        <v>250</v>
      </c>
      <c r="B1694">
        <v>2020</v>
      </c>
      <c r="C1694" s="9">
        <v>43700</v>
      </c>
      <c r="D1694" t="s">
        <v>251</v>
      </c>
      <c r="E1694" t="s">
        <v>89</v>
      </c>
      <c r="F1694">
        <v>4</v>
      </c>
      <c r="G1694">
        <v>6</v>
      </c>
      <c r="H1694" t="s">
        <v>253</v>
      </c>
      <c r="I1694" t="s">
        <v>254</v>
      </c>
      <c r="J1694">
        <v>10011164074</v>
      </c>
      <c r="K1694" s="10">
        <f>(C1694-VLOOKUP(H1694,Riders!$A$2:$E$8001,4,FALSE))/365</f>
        <v>20.884931506849316</v>
      </c>
    </row>
    <row r="1695" spans="1:11">
      <c r="A1695" t="s">
        <v>250</v>
      </c>
      <c r="B1695">
        <v>2020</v>
      </c>
      <c r="C1695" s="9">
        <v>43700</v>
      </c>
      <c r="D1695" t="s">
        <v>251</v>
      </c>
      <c r="E1695" t="s">
        <v>115</v>
      </c>
      <c r="F1695">
        <v>1</v>
      </c>
      <c r="G1695">
        <v>1</v>
      </c>
      <c r="H1695" t="s">
        <v>178</v>
      </c>
      <c r="I1695" t="s">
        <v>30</v>
      </c>
      <c r="J1695">
        <v>10090680735</v>
      </c>
      <c r="K1695" s="10">
        <f>(C1695-VLOOKUP(H1695,Riders!$A$2:$E$8001,4,FALSE))/365</f>
        <v>26.92876712328767</v>
      </c>
    </row>
    <row r="1696" spans="1:11">
      <c r="A1696" t="s">
        <v>250</v>
      </c>
      <c r="B1696">
        <v>2020</v>
      </c>
      <c r="C1696" s="9">
        <v>43700</v>
      </c>
      <c r="D1696" t="s">
        <v>251</v>
      </c>
      <c r="E1696" t="s">
        <v>115</v>
      </c>
      <c r="F1696">
        <v>1</v>
      </c>
      <c r="G1696">
        <v>2</v>
      </c>
      <c r="H1696" t="s">
        <v>195</v>
      </c>
      <c r="I1696" t="s">
        <v>196</v>
      </c>
      <c r="J1696">
        <v>10003100142</v>
      </c>
      <c r="K1696" s="10">
        <f>(C1696-VLOOKUP(H1696,Riders!$A$2:$E$8001,4,FALSE))/365</f>
        <v>33.441095890410956</v>
      </c>
    </row>
    <row r="1697" spans="1:11">
      <c r="A1697" t="s">
        <v>250</v>
      </c>
      <c r="B1697">
        <v>2020</v>
      </c>
      <c r="C1697" s="9">
        <v>43700</v>
      </c>
      <c r="D1697" t="s">
        <v>251</v>
      </c>
      <c r="E1697" t="s">
        <v>115</v>
      </c>
      <c r="F1697">
        <v>1</v>
      </c>
      <c r="G1697">
        <v>3</v>
      </c>
      <c r="H1697" t="s">
        <v>29</v>
      </c>
      <c r="I1697" t="s">
        <v>30</v>
      </c>
      <c r="J1697">
        <v>10010773549</v>
      </c>
      <c r="K1697" s="10">
        <f>(C1697-VLOOKUP(H1697,Riders!$A$2:$E$8001,4,FALSE))/365</f>
        <v>23.495890410958904</v>
      </c>
    </row>
    <row r="1698" spans="1:11">
      <c r="A1698" t="s">
        <v>250</v>
      </c>
      <c r="B1698">
        <v>2020</v>
      </c>
      <c r="C1698" s="9">
        <v>43700</v>
      </c>
      <c r="D1698" t="s">
        <v>251</v>
      </c>
      <c r="E1698" t="s">
        <v>115</v>
      </c>
      <c r="F1698">
        <v>1</v>
      </c>
      <c r="G1698">
        <v>4</v>
      </c>
      <c r="H1698" t="s">
        <v>252</v>
      </c>
      <c r="I1698" t="s">
        <v>30</v>
      </c>
      <c r="J1698">
        <v>10005964571</v>
      </c>
      <c r="K1698" s="10">
        <f>(C1698-VLOOKUP(H1698,Riders!$A$2:$E$8001,4,FALSE))/365</f>
        <v>29.624657534246577</v>
      </c>
    </row>
    <row r="1699" spans="1:11">
      <c r="A1699" t="s">
        <v>250</v>
      </c>
      <c r="B1699">
        <v>2020</v>
      </c>
      <c r="C1699" s="9">
        <v>43700</v>
      </c>
      <c r="D1699" t="s">
        <v>251</v>
      </c>
      <c r="E1699" t="s">
        <v>115</v>
      </c>
      <c r="F1699">
        <v>1</v>
      </c>
      <c r="G1699">
        <v>5</v>
      </c>
      <c r="H1699" t="s">
        <v>257</v>
      </c>
      <c r="I1699" t="s">
        <v>30</v>
      </c>
      <c r="J1699" t="e">
        <v>#N/A</v>
      </c>
      <c r="K1699" s="10">
        <f>(C1699-VLOOKUP(H1699,Riders!$A$2:$E$8001,4,FALSE))/365</f>
        <v>24.901369863013699</v>
      </c>
    </row>
    <row r="1700" spans="1:11">
      <c r="A1700" t="s">
        <v>250</v>
      </c>
      <c r="B1700">
        <v>2020</v>
      </c>
      <c r="C1700" s="9">
        <v>43700</v>
      </c>
      <c r="D1700" t="s">
        <v>251</v>
      </c>
      <c r="E1700" t="s">
        <v>115</v>
      </c>
      <c r="F1700">
        <v>2</v>
      </c>
      <c r="G1700">
        <v>1</v>
      </c>
      <c r="H1700" t="s">
        <v>217</v>
      </c>
      <c r="I1700" t="s">
        <v>22</v>
      </c>
      <c r="J1700">
        <v>10050887493</v>
      </c>
      <c r="K1700" s="10">
        <f>(C1700-VLOOKUP(H1700,Riders!$A$2:$E$8001,4,FALSE))/365</f>
        <v>36.027397260273972</v>
      </c>
    </row>
    <row r="1701" spans="1:11">
      <c r="A1701" t="s">
        <v>250</v>
      </c>
      <c r="B1701">
        <v>2020</v>
      </c>
      <c r="C1701" s="9">
        <v>43700</v>
      </c>
      <c r="D1701" t="s">
        <v>251</v>
      </c>
      <c r="E1701" t="s">
        <v>115</v>
      </c>
      <c r="F1701">
        <v>2</v>
      </c>
      <c r="G1701">
        <v>2</v>
      </c>
      <c r="H1701" t="s">
        <v>184</v>
      </c>
      <c r="I1701" t="s">
        <v>93</v>
      </c>
      <c r="J1701">
        <v>10009181032</v>
      </c>
      <c r="K1701" s="10">
        <f>(C1701-VLOOKUP(H1701,Riders!$A$2:$E$8001,4,FALSE))/365</f>
        <v>24.654794520547945</v>
      </c>
    </row>
    <row r="1702" spans="1:11">
      <c r="A1702" t="s">
        <v>250</v>
      </c>
      <c r="B1702">
        <v>2020</v>
      </c>
      <c r="C1702" s="9">
        <v>43700</v>
      </c>
      <c r="D1702" t="s">
        <v>251</v>
      </c>
      <c r="E1702" t="s">
        <v>115</v>
      </c>
      <c r="F1702">
        <v>2</v>
      </c>
      <c r="G1702">
        <v>3</v>
      </c>
      <c r="H1702" t="s">
        <v>141</v>
      </c>
      <c r="I1702" t="s">
        <v>93</v>
      </c>
      <c r="J1702">
        <v>10009181234</v>
      </c>
      <c r="K1702" s="10">
        <f>(C1702-VLOOKUP(H1702,Riders!$A$2:$E$8001,4,FALSE))/365</f>
        <v>24.389041095890413</v>
      </c>
    </row>
    <row r="1703" spans="1:11">
      <c r="A1703" t="s">
        <v>250</v>
      </c>
      <c r="B1703">
        <v>2020</v>
      </c>
      <c r="C1703" s="9">
        <v>43700</v>
      </c>
      <c r="D1703" t="s">
        <v>251</v>
      </c>
      <c r="E1703" t="s">
        <v>115</v>
      </c>
      <c r="F1703">
        <v>2</v>
      </c>
      <c r="G1703">
        <v>4</v>
      </c>
      <c r="H1703" t="s">
        <v>261</v>
      </c>
      <c r="I1703" t="s">
        <v>114</v>
      </c>
      <c r="J1703">
        <v>10052265705</v>
      </c>
      <c r="K1703" s="10">
        <f>(C1703-VLOOKUP(H1703,Riders!$A$2:$E$8001,4,FALSE))/365</f>
        <v>26.383561643835616</v>
      </c>
    </row>
    <row r="1704" spans="1:11">
      <c r="A1704" t="s">
        <v>250</v>
      </c>
      <c r="B1704">
        <v>2020</v>
      </c>
      <c r="C1704" s="9">
        <v>43700</v>
      </c>
      <c r="D1704" t="s">
        <v>251</v>
      </c>
      <c r="E1704" t="s">
        <v>115</v>
      </c>
      <c r="F1704">
        <v>3</v>
      </c>
      <c r="G1704">
        <v>1</v>
      </c>
      <c r="H1704" t="s">
        <v>253</v>
      </c>
      <c r="I1704" t="s">
        <v>254</v>
      </c>
      <c r="J1704">
        <v>10011164074</v>
      </c>
      <c r="K1704" s="10">
        <f>(C1704-VLOOKUP(H1704,Riders!$A$2:$E$8001,4,FALSE))/365</f>
        <v>20.884931506849316</v>
      </c>
    </row>
    <row r="1705" spans="1:11">
      <c r="A1705" t="s">
        <v>250</v>
      </c>
      <c r="B1705">
        <v>2020</v>
      </c>
      <c r="C1705" s="9">
        <v>43700</v>
      </c>
      <c r="D1705" t="s">
        <v>251</v>
      </c>
      <c r="E1705" t="s">
        <v>115</v>
      </c>
      <c r="F1705">
        <v>3</v>
      </c>
      <c r="G1705">
        <v>2</v>
      </c>
      <c r="H1705" t="s">
        <v>201</v>
      </c>
      <c r="I1705" t="s">
        <v>196</v>
      </c>
      <c r="J1705">
        <v>10051694112</v>
      </c>
      <c r="K1705" s="10">
        <f>(C1705-VLOOKUP(H1705,Riders!$A$2:$E$8001,4,FALSE))/365</f>
        <v>32.668493150684931</v>
      </c>
    </row>
    <row r="1706" spans="1:11">
      <c r="A1706" t="s">
        <v>250</v>
      </c>
      <c r="B1706">
        <v>2020</v>
      </c>
      <c r="C1706" s="9">
        <v>43700</v>
      </c>
      <c r="D1706" t="s">
        <v>251</v>
      </c>
      <c r="E1706" t="s">
        <v>115</v>
      </c>
      <c r="F1706">
        <v>3</v>
      </c>
      <c r="G1706">
        <v>3</v>
      </c>
      <c r="H1706" t="s">
        <v>259</v>
      </c>
      <c r="I1706" t="s">
        <v>111</v>
      </c>
      <c r="J1706">
        <v>10007499292</v>
      </c>
      <c r="K1706" s="10">
        <f>(C1706-VLOOKUP(H1706,Riders!$A$2:$E$8001,4,FALSE))/365</f>
        <v>26.934246575342467</v>
      </c>
    </row>
    <row r="1707" spans="1:11">
      <c r="A1707" t="s">
        <v>250</v>
      </c>
      <c r="B1707">
        <v>2020</v>
      </c>
      <c r="C1707" s="9">
        <v>43700</v>
      </c>
      <c r="D1707" t="s">
        <v>251</v>
      </c>
      <c r="E1707" t="s">
        <v>115</v>
      </c>
      <c r="F1707">
        <v>3</v>
      </c>
      <c r="G1707">
        <v>4</v>
      </c>
      <c r="H1707" t="s">
        <v>258</v>
      </c>
      <c r="I1707" t="s">
        <v>30</v>
      </c>
      <c r="J1707" t="e">
        <v>#N/A</v>
      </c>
      <c r="K1707" s="10">
        <f>(C1707-VLOOKUP(H1707,Riders!$A$2:$E$8001,4,FALSE))/365</f>
        <v>21.002739726027396</v>
      </c>
    </row>
    <row r="1708" spans="1:11">
      <c r="A1708" t="s">
        <v>250</v>
      </c>
      <c r="B1708">
        <v>2020</v>
      </c>
      <c r="C1708" s="9">
        <v>43700</v>
      </c>
      <c r="D1708" t="s">
        <v>251</v>
      </c>
      <c r="E1708" t="s">
        <v>115</v>
      </c>
      <c r="F1708">
        <v>4</v>
      </c>
      <c r="G1708">
        <v>1</v>
      </c>
      <c r="H1708" t="s">
        <v>240</v>
      </c>
      <c r="I1708" t="s">
        <v>100</v>
      </c>
      <c r="J1708">
        <v>10007811716</v>
      </c>
      <c r="K1708" s="10">
        <f>(C1708-VLOOKUP(H1708,Riders!$A$2:$E$8001,4,FALSE))/365</f>
        <v>26.487671232876714</v>
      </c>
    </row>
    <row r="1709" spans="1:11">
      <c r="A1709" t="s">
        <v>250</v>
      </c>
      <c r="B1709">
        <v>2020</v>
      </c>
      <c r="C1709" s="9">
        <v>43700</v>
      </c>
      <c r="D1709" t="s">
        <v>251</v>
      </c>
      <c r="E1709" t="s">
        <v>115</v>
      </c>
      <c r="F1709">
        <v>4</v>
      </c>
      <c r="G1709">
        <v>2</v>
      </c>
      <c r="H1709" t="s">
        <v>256</v>
      </c>
      <c r="I1709" t="s">
        <v>254</v>
      </c>
      <c r="J1709">
        <v>10010797393</v>
      </c>
      <c r="K1709" s="10">
        <f>(C1709-VLOOKUP(H1709,Riders!$A$2:$E$8001,4,FALSE))/365</f>
        <v>21.942465753424656</v>
      </c>
    </row>
    <row r="1710" spans="1:11">
      <c r="A1710" t="s">
        <v>250</v>
      </c>
      <c r="B1710">
        <v>2020</v>
      </c>
      <c r="C1710" s="9">
        <v>43700</v>
      </c>
      <c r="D1710" t="s">
        <v>251</v>
      </c>
      <c r="E1710" t="s">
        <v>115</v>
      </c>
      <c r="F1710">
        <v>4</v>
      </c>
      <c r="G1710">
        <v>3</v>
      </c>
      <c r="H1710" t="s">
        <v>227</v>
      </c>
      <c r="I1710" t="s">
        <v>150</v>
      </c>
      <c r="J1710">
        <v>10011155990</v>
      </c>
      <c r="K1710" s="10">
        <f>(C1710-VLOOKUP(H1710,Riders!$A$2:$E$8001,4,FALSE))/365</f>
        <v>21.495890410958904</v>
      </c>
    </row>
    <row r="1711" spans="1:11">
      <c r="A1711" t="s">
        <v>250</v>
      </c>
      <c r="B1711">
        <v>2020</v>
      </c>
      <c r="C1711" s="9">
        <v>43700</v>
      </c>
      <c r="D1711" t="s">
        <v>251</v>
      </c>
      <c r="E1711" t="s">
        <v>115</v>
      </c>
      <c r="F1711">
        <v>4</v>
      </c>
      <c r="G1711">
        <v>4</v>
      </c>
      <c r="H1711" t="s">
        <v>260</v>
      </c>
      <c r="I1711" t="s">
        <v>30</v>
      </c>
      <c r="J1711">
        <v>10010638961</v>
      </c>
      <c r="K1711" s="10">
        <f>(C1711-VLOOKUP(H1711,Riders!$A$2:$E$8001,4,FALSE))/365</f>
        <v>24.260273972602739</v>
      </c>
    </row>
    <row r="1712" spans="1:11">
      <c r="A1712" t="s">
        <v>250</v>
      </c>
      <c r="B1712">
        <v>2020</v>
      </c>
      <c r="C1712" s="9">
        <v>43700</v>
      </c>
      <c r="D1712" t="s">
        <v>251</v>
      </c>
      <c r="E1712" t="s">
        <v>115</v>
      </c>
      <c r="F1712">
        <v>4</v>
      </c>
      <c r="G1712">
        <v>5</v>
      </c>
      <c r="H1712" t="s">
        <v>65</v>
      </c>
      <c r="I1712" t="s">
        <v>30</v>
      </c>
      <c r="J1712">
        <v>10007827880</v>
      </c>
      <c r="K1712" s="10">
        <f>(C1712-VLOOKUP(H1712,Riders!$A$2:$E$8001,4,FALSE))/365</f>
        <v>25.82191780821918</v>
      </c>
    </row>
    <row r="1713" spans="1:11">
      <c r="A1713" t="s">
        <v>250</v>
      </c>
      <c r="B1713">
        <v>2020</v>
      </c>
      <c r="C1713" s="9">
        <v>43700</v>
      </c>
      <c r="D1713" t="s">
        <v>251</v>
      </c>
      <c r="E1713" t="s">
        <v>117</v>
      </c>
      <c r="F1713">
        <v>1</v>
      </c>
      <c r="G1713">
        <v>1</v>
      </c>
      <c r="H1713" t="s">
        <v>219</v>
      </c>
      <c r="I1713" t="s">
        <v>30</v>
      </c>
      <c r="J1713">
        <v>10008098470</v>
      </c>
      <c r="K1713" s="10">
        <f>(C1713-VLOOKUP(H1713,Riders!$A$2:$E$8001,4,FALSE))/365</f>
        <v>34.561643835616437</v>
      </c>
    </row>
    <row r="1714" spans="1:11">
      <c r="A1714" t="s">
        <v>250</v>
      </c>
      <c r="B1714">
        <v>2020</v>
      </c>
      <c r="C1714" s="9">
        <v>43700</v>
      </c>
      <c r="D1714" t="s">
        <v>251</v>
      </c>
      <c r="E1714" t="s">
        <v>117</v>
      </c>
      <c r="F1714">
        <v>1</v>
      </c>
      <c r="G1714">
        <v>2</v>
      </c>
      <c r="H1714" t="s">
        <v>113</v>
      </c>
      <c r="I1714" t="s">
        <v>100</v>
      </c>
      <c r="J1714">
        <v>10009009159</v>
      </c>
      <c r="K1714" s="10">
        <f>(C1714-VLOOKUP(H1714,Riders!$A$2:$E$8001,4,FALSE))/365</f>
        <v>24.531506849315068</v>
      </c>
    </row>
    <row r="1715" spans="1:11">
      <c r="A1715" t="s">
        <v>250</v>
      </c>
      <c r="B1715">
        <v>2020</v>
      </c>
      <c r="C1715" s="9">
        <v>43700</v>
      </c>
      <c r="D1715" t="s">
        <v>251</v>
      </c>
      <c r="E1715" t="s">
        <v>117</v>
      </c>
      <c r="F1715">
        <v>1</v>
      </c>
      <c r="G1715">
        <v>3</v>
      </c>
      <c r="H1715" t="s">
        <v>178</v>
      </c>
      <c r="I1715" t="s">
        <v>30</v>
      </c>
      <c r="J1715">
        <v>10090680735</v>
      </c>
      <c r="K1715" s="10">
        <f>(C1715-VLOOKUP(H1715,Riders!$A$2:$E$8001,4,FALSE))/365</f>
        <v>26.92876712328767</v>
      </c>
    </row>
    <row r="1716" spans="1:11">
      <c r="A1716" t="s">
        <v>250</v>
      </c>
      <c r="B1716">
        <v>2020</v>
      </c>
      <c r="C1716" s="9">
        <v>43700</v>
      </c>
      <c r="D1716" t="s">
        <v>251</v>
      </c>
      <c r="E1716" t="s">
        <v>117</v>
      </c>
      <c r="F1716">
        <v>1</v>
      </c>
      <c r="G1716">
        <v>4</v>
      </c>
      <c r="H1716" t="s">
        <v>110</v>
      </c>
      <c r="I1716" t="s">
        <v>111</v>
      </c>
      <c r="J1716">
        <v>10009967641</v>
      </c>
      <c r="K1716" s="10">
        <f>(C1716-VLOOKUP(H1716,Riders!$A$2:$E$8001,4,FALSE))/365</f>
        <v>22.347945205479451</v>
      </c>
    </row>
    <row r="1717" spans="1:11">
      <c r="A1717" t="s">
        <v>250</v>
      </c>
      <c r="B1717">
        <v>2020</v>
      </c>
      <c r="C1717" s="9">
        <v>43700</v>
      </c>
      <c r="D1717" t="s">
        <v>251</v>
      </c>
      <c r="E1717" t="s">
        <v>117</v>
      </c>
      <c r="F1717">
        <v>1</v>
      </c>
      <c r="G1717">
        <v>5</v>
      </c>
      <c r="H1717" t="s">
        <v>255</v>
      </c>
      <c r="I1717" t="s">
        <v>30</v>
      </c>
      <c r="J1717">
        <v>10005964672</v>
      </c>
      <c r="K1717" s="10">
        <f>(C1717-VLOOKUP(H1717,Riders!$A$2:$E$8001,4,FALSE))/365</f>
        <v>29.654794520547945</v>
      </c>
    </row>
    <row r="1718" spans="1:11">
      <c r="A1718" t="s">
        <v>250</v>
      </c>
      <c r="B1718">
        <v>2020</v>
      </c>
      <c r="C1718" s="9">
        <v>43700</v>
      </c>
      <c r="D1718" t="s">
        <v>251</v>
      </c>
      <c r="E1718" t="s">
        <v>117</v>
      </c>
      <c r="F1718">
        <v>1</v>
      </c>
      <c r="G1718">
        <v>6</v>
      </c>
      <c r="H1718" t="s">
        <v>240</v>
      </c>
      <c r="I1718" t="s">
        <v>100</v>
      </c>
      <c r="J1718">
        <v>10007811716</v>
      </c>
      <c r="K1718" s="10">
        <f>(C1718-VLOOKUP(H1718,Riders!$A$2:$E$8001,4,FALSE))/365</f>
        <v>26.487671232876714</v>
      </c>
    </row>
    <row r="1719" spans="1:11">
      <c r="A1719" t="s">
        <v>250</v>
      </c>
      <c r="B1719">
        <v>2020</v>
      </c>
      <c r="C1719" s="9">
        <v>43700</v>
      </c>
      <c r="D1719" t="s">
        <v>251</v>
      </c>
      <c r="E1719" t="s">
        <v>117</v>
      </c>
      <c r="F1719">
        <v>2</v>
      </c>
      <c r="G1719">
        <v>1</v>
      </c>
      <c r="H1719" t="s">
        <v>193</v>
      </c>
      <c r="I1719" t="s">
        <v>30</v>
      </c>
      <c r="J1719">
        <v>10005964470</v>
      </c>
      <c r="K1719" s="10">
        <f>(C1719-VLOOKUP(H1719,Riders!$A$2:$E$8001,4,FALSE))/365</f>
        <v>30.443835616438356</v>
      </c>
    </row>
    <row r="1720" spans="1:11">
      <c r="A1720" t="s">
        <v>250</v>
      </c>
      <c r="B1720">
        <v>2020</v>
      </c>
      <c r="C1720" s="9">
        <v>43700</v>
      </c>
      <c r="D1720" t="s">
        <v>251</v>
      </c>
      <c r="E1720" t="s">
        <v>117</v>
      </c>
      <c r="F1720">
        <v>2</v>
      </c>
      <c r="G1720">
        <v>2</v>
      </c>
      <c r="H1720" t="s">
        <v>104</v>
      </c>
      <c r="I1720" t="s">
        <v>100</v>
      </c>
      <c r="J1720">
        <v>10006894559</v>
      </c>
      <c r="K1720" s="10">
        <f>(C1720-VLOOKUP(H1720,Riders!$A$2:$E$8001,4,FALSE))/365</f>
        <v>27.013698630136986</v>
      </c>
    </row>
    <row r="1721" spans="1:11">
      <c r="A1721" t="s">
        <v>250</v>
      </c>
      <c r="B1721">
        <v>2020</v>
      </c>
      <c r="C1721" s="9">
        <v>43700</v>
      </c>
      <c r="D1721" t="s">
        <v>251</v>
      </c>
      <c r="E1721" t="s">
        <v>117</v>
      </c>
      <c r="F1721">
        <v>2</v>
      </c>
      <c r="G1721">
        <v>3</v>
      </c>
      <c r="H1721" t="s">
        <v>191</v>
      </c>
      <c r="I1721" t="s">
        <v>30</v>
      </c>
      <c r="J1721">
        <v>10005727327</v>
      </c>
      <c r="K1721" s="10">
        <f>(C1721-VLOOKUP(H1721,Riders!$A$2:$E$8001,4,FALSE))/365</f>
        <v>33.597260273972601</v>
      </c>
    </row>
    <row r="1722" spans="1:11">
      <c r="A1722" t="s">
        <v>250</v>
      </c>
      <c r="B1722">
        <v>2020</v>
      </c>
      <c r="C1722" s="9">
        <v>43700</v>
      </c>
      <c r="D1722" t="s">
        <v>251</v>
      </c>
      <c r="E1722" t="s">
        <v>117</v>
      </c>
      <c r="F1722">
        <v>2</v>
      </c>
      <c r="G1722">
        <v>4</v>
      </c>
      <c r="H1722" t="s">
        <v>123</v>
      </c>
      <c r="I1722" t="s">
        <v>111</v>
      </c>
      <c r="J1722">
        <v>10017950943</v>
      </c>
      <c r="K1722" s="10">
        <f>(C1722-VLOOKUP(H1722,Riders!$A$2:$E$8001,4,FALSE))/365</f>
        <v>22.534246575342465</v>
      </c>
    </row>
    <row r="1723" spans="1:11">
      <c r="A1723" t="s">
        <v>250</v>
      </c>
      <c r="B1723">
        <v>2020</v>
      </c>
      <c r="C1723" s="9">
        <v>43700</v>
      </c>
      <c r="D1723" t="s">
        <v>251</v>
      </c>
      <c r="E1723" t="s">
        <v>117</v>
      </c>
      <c r="F1723">
        <v>2</v>
      </c>
      <c r="G1723">
        <v>5</v>
      </c>
      <c r="H1723" t="s">
        <v>217</v>
      </c>
      <c r="I1723" t="s">
        <v>22</v>
      </c>
      <c r="J1723">
        <v>10050887493</v>
      </c>
      <c r="K1723" s="10">
        <f>(C1723-VLOOKUP(H1723,Riders!$A$2:$E$8001,4,FALSE))/365</f>
        <v>36.027397260273972</v>
      </c>
    </row>
    <row r="1724" spans="1:11">
      <c r="A1724" t="s">
        <v>250</v>
      </c>
      <c r="B1724">
        <v>2020</v>
      </c>
      <c r="C1724" s="9">
        <v>43700</v>
      </c>
      <c r="D1724" t="s">
        <v>251</v>
      </c>
      <c r="E1724" t="s">
        <v>117</v>
      </c>
      <c r="F1724">
        <v>2</v>
      </c>
      <c r="G1724">
        <v>6</v>
      </c>
      <c r="H1724" t="s">
        <v>253</v>
      </c>
      <c r="I1724" t="s">
        <v>254</v>
      </c>
      <c r="J1724">
        <v>10011164074</v>
      </c>
      <c r="K1724" s="10">
        <f>(C1724-VLOOKUP(H1724,Riders!$A$2:$E$8001,4,FALSE))/365</f>
        <v>20.884931506849316</v>
      </c>
    </row>
    <row r="1725" spans="1:11">
      <c r="A1725" t="s">
        <v>250</v>
      </c>
      <c r="B1725">
        <v>2020</v>
      </c>
      <c r="C1725" s="9">
        <v>43700</v>
      </c>
      <c r="D1725" t="s">
        <v>251</v>
      </c>
      <c r="E1725" t="s">
        <v>119</v>
      </c>
      <c r="F1725">
        <v>1</v>
      </c>
      <c r="G1725">
        <v>1</v>
      </c>
      <c r="H1725" t="s">
        <v>219</v>
      </c>
      <c r="I1725" t="s">
        <v>30</v>
      </c>
      <c r="J1725">
        <v>10008098470</v>
      </c>
      <c r="K1725" s="10">
        <f>(C1725-VLOOKUP(H1725,Riders!$A$2:$E$8001,4,FALSE))/365</f>
        <v>34.561643835616437</v>
      </c>
    </row>
    <row r="1726" spans="1:11">
      <c r="A1726" t="s">
        <v>250</v>
      </c>
      <c r="B1726">
        <v>2020</v>
      </c>
      <c r="C1726" s="9">
        <v>43700</v>
      </c>
      <c r="D1726" t="s">
        <v>251</v>
      </c>
      <c r="E1726" t="s">
        <v>119</v>
      </c>
      <c r="F1726">
        <v>1</v>
      </c>
      <c r="G1726">
        <v>2</v>
      </c>
      <c r="H1726" t="s">
        <v>193</v>
      </c>
      <c r="I1726" t="s">
        <v>30</v>
      </c>
      <c r="J1726">
        <v>10005964470</v>
      </c>
      <c r="K1726" s="10">
        <f>(C1726-VLOOKUP(H1726,Riders!$A$2:$E$8001,4,FALSE))/365</f>
        <v>30.443835616438356</v>
      </c>
    </row>
    <row r="1727" spans="1:11">
      <c r="A1727" t="s">
        <v>250</v>
      </c>
      <c r="B1727">
        <v>2020</v>
      </c>
      <c r="C1727" s="9">
        <v>43700</v>
      </c>
      <c r="D1727" t="s">
        <v>251</v>
      </c>
      <c r="E1727" t="s">
        <v>119</v>
      </c>
      <c r="F1727">
        <v>1</v>
      </c>
      <c r="G1727">
        <v>3</v>
      </c>
      <c r="H1727" t="s">
        <v>113</v>
      </c>
      <c r="I1727" t="s">
        <v>100</v>
      </c>
      <c r="J1727">
        <v>10009009159</v>
      </c>
      <c r="K1727" s="10">
        <f>(C1727-VLOOKUP(H1727,Riders!$A$2:$E$8001,4,FALSE))/365</f>
        <v>24.531506849315068</v>
      </c>
    </row>
    <row r="1728" spans="1:11">
      <c r="A1728" t="s">
        <v>250</v>
      </c>
      <c r="B1728">
        <v>2020</v>
      </c>
      <c r="C1728" s="9">
        <v>43700</v>
      </c>
      <c r="D1728" t="s">
        <v>251</v>
      </c>
      <c r="E1728" t="s">
        <v>119</v>
      </c>
      <c r="F1728">
        <v>1</v>
      </c>
      <c r="G1728">
        <v>4</v>
      </c>
      <c r="H1728" t="s">
        <v>104</v>
      </c>
      <c r="I1728" t="s">
        <v>100</v>
      </c>
      <c r="J1728">
        <v>10006894559</v>
      </c>
      <c r="K1728" s="10">
        <f>(C1728-VLOOKUP(H1728,Riders!$A$2:$E$8001,4,FALSE))/365</f>
        <v>27.013698630136986</v>
      </c>
    </row>
    <row r="1729" spans="1:11">
      <c r="A1729" t="s">
        <v>250</v>
      </c>
      <c r="B1729">
        <v>2020</v>
      </c>
      <c r="C1729" s="9">
        <v>43700</v>
      </c>
      <c r="D1729" t="s">
        <v>251</v>
      </c>
      <c r="E1729" t="s">
        <v>119</v>
      </c>
      <c r="F1729">
        <v>1</v>
      </c>
      <c r="G1729">
        <v>5</v>
      </c>
      <c r="H1729" t="s">
        <v>191</v>
      </c>
      <c r="I1729" t="s">
        <v>30</v>
      </c>
      <c r="J1729">
        <v>10005727327</v>
      </c>
      <c r="K1729" s="10">
        <f>(C1729-VLOOKUP(H1729,Riders!$A$2:$E$8001,4,FALSE))/365</f>
        <v>33.597260273972601</v>
      </c>
    </row>
    <row r="1730" spans="1:11">
      <c r="A1730" t="s">
        <v>250</v>
      </c>
      <c r="B1730">
        <v>2020</v>
      </c>
      <c r="C1730" s="9">
        <v>43700</v>
      </c>
      <c r="D1730" t="s">
        <v>251</v>
      </c>
      <c r="E1730" t="s">
        <v>119</v>
      </c>
      <c r="F1730">
        <v>1</v>
      </c>
      <c r="G1730">
        <v>6</v>
      </c>
      <c r="H1730" t="s">
        <v>178</v>
      </c>
      <c r="I1730" t="s">
        <v>30</v>
      </c>
      <c r="J1730">
        <v>10090680735</v>
      </c>
      <c r="K1730" s="10">
        <f>(C1730-VLOOKUP(H1730,Riders!$A$2:$E$8001,4,FALSE))/365</f>
        <v>26.92876712328767</v>
      </c>
    </row>
    <row r="1731" spans="1:11">
      <c r="A1731" t="s">
        <v>250</v>
      </c>
      <c r="B1731">
        <v>2020</v>
      </c>
      <c r="C1731" s="9">
        <v>43700</v>
      </c>
      <c r="D1731" t="s">
        <v>251</v>
      </c>
      <c r="E1731" t="s">
        <v>119</v>
      </c>
      <c r="F1731">
        <v>2</v>
      </c>
      <c r="G1731">
        <v>1</v>
      </c>
      <c r="H1731" t="s">
        <v>110</v>
      </c>
      <c r="I1731" t="s">
        <v>111</v>
      </c>
      <c r="J1731">
        <v>10009967641</v>
      </c>
      <c r="K1731" s="10">
        <f>(C1731-VLOOKUP(H1731,Riders!$A$2:$E$8001,4,FALSE))/365</f>
        <v>22.347945205479451</v>
      </c>
    </row>
    <row r="1732" spans="1:11">
      <c r="A1732" t="s">
        <v>250</v>
      </c>
      <c r="B1732">
        <v>2020</v>
      </c>
      <c r="C1732" s="9">
        <v>43700</v>
      </c>
      <c r="D1732" t="s">
        <v>251</v>
      </c>
      <c r="E1732" t="s">
        <v>119</v>
      </c>
      <c r="F1732">
        <v>2</v>
      </c>
      <c r="G1732">
        <v>2</v>
      </c>
      <c r="H1732" t="s">
        <v>217</v>
      </c>
      <c r="I1732" t="s">
        <v>22</v>
      </c>
      <c r="J1732">
        <v>10050887493</v>
      </c>
      <c r="K1732" s="10">
        <f>(C1732-VLOOKUP(H1732,Riders!$A$2:$E$8001,4,FALSE))/365</f>
        <v>36.027397260273972</v>
      </c>
    </row>
    <row r="1733" spans="1:11">
      <c r="A1733" t="s">
        <v>250</v>
      </c>
      <c r="B1733">
        <v>2020</v>
      </c>
      <c r="C1733" s="9">
        <v>43700</v>
      </c>
      <c r="D1733" t="s">
        <v>251</v>
      </c>
      <c r="E1733" t="s">
        <v>119</v>
      </c>
      <c r="F1733">
        <v>2</v>
      </c>
      <c r="G1733">
        <v>3</v>
      </c>
      <c r="H1733" t="s">
        <v>123</v>
      </c>
      <c r="I1733" t="s">
        <v>111</v>
      </c>
      <c r="J1733">
        <v>10017950943</v>
      </c>
      <c r="K1733" s="10">
        <f>(C1733-VLOOKUP(H1733,Riders!$A$2:$E$8001,4,FALSE))/365</f>
        <v>22.534246575342465</v>
      </c>
    </row>
    <row r="1734" spans="1:11">
      <c r="A1734" t="s">
        <v>250</v>
      </c>
      <c r="B1734">
        <v>2020</v>
      </c>
      <c r="C1734" s="9">
        <v>43700</v>
      </c>
      <c r="D1734" t="s">
        <v>251</v>
      </c>
      <c r="E1734" t="s">
        <v>119</v>
      </c>
      <c r="F1734">
        <v>2</v>
      </c>
      <c r="G1734">
        <v>4</v>
      </c>
      <c r="H1734" t="s">
        <v>253</v>
      </c>
      <c r="I1734" t="s">
        <v>254</v>
      </c>
      <c r="J1734">
        <v>10011164074</v>
      </c>
      <c r="K1734" s="10">
        <f>(C1734-VLOOKUP(H1734,Riders!$A$2:$E$8001,4,FALSE))/365</f>
        <v>20.884931506849316</v>
      </c>
    </row>
    <row r="1735" spans="1:11">
      <c r="A1735" t="s">
        <v>250</v>
      </c>
      <c r="B1735">
        <v>2020</v>
      </c>
      <c r="C1735" s="9">
        <v>43700</v>
      </c>
      <c r="D1735" t="s">
        <v>251</v>
      </c>
      <c r="E1735" t="s">
        <v>119</v>
      </c>
      <c r="F1735">
        <v>2</v>
      </c>
      <c r="G1735">
        <v>5</v>
      </c>
      <c r="H1735" t="s">
        <v>255</v>
      </c>
      <c r="I1735" t="s">
        <v>30</v>
      </c>
      <c r="J1735">
        <v>10005964672</v>
      </c>
      <c r="K1735" s="10">
        <f>(C1735-VLOOKUP(H1735,Riders!$A$2:$E$8001,4,FALSE))/365</f>
        <v>29.654794520547945</v>
      </c>
    </row>
    <row r="1736" spans="1:11">
      <c r="A1736" t="s">
        <v>250</v>
      </c>
      <c r="B1736">
        <v>2020</v>
      </c>
      <c r="C1736" s="9">
        <v>43700</v>
      </c>
      <c r="D1736" t="s">
        <v>251</v>
      </c>
      <c r="E1736" t="s">
        <v>119</v>
      </c>
      <c r="F1736">
        <v>2</v>
      </c>
      <c r="G1736">
        <v>6</v>
      </c>
      <c r="H1736" t="s">
        <v>240</v>
      </c>
      <c r="I1736" t="s">
        <v>100</v>
      </c>
      <c r="J1736">
        <v>10007811716</v>
      </c>
      <c r="K1736" s="10">
        <f>(C1736-VLOOKUP(H1736,Riders!$A$2:$E$8001,4,FALSE))/365</f>
        <v>26.487671232876714</v>
      </c>
    </row>
    <row r="1737" spans="1:11">
      <c r="A1737" t="s">
        <v>220</v>
      </c>
      <c r="B1737">
        <v>2019</v>
      </c>
      <c r="C1737" s="9">
        <v>43561</v>
      </c>
      <c r="D1737" t="s">
        <v>262</v>
      </c>
      <c r="E1737" t="s">
        <v>89</v>
      </c>
      <c r="F1737">
        <v>1</v>
      </c>
      <c r="G1737">
        <v>1</v>
      </c>
      <c r="H1737" t="s">
        <v>263</v>
      </c>
      <c r="I1737" t="s">
        <v>100</v>
      </c>
      <c r="J1737">
        <v>10009009462</v>
      </c>
      <c r="K1737" s="10">
        <f>(C1737-VLOOKUP(H1737,Riders!$A$2:$E$8001,4,FALSE))/365</f>
        <v>23.742465753424657</v>
      </c>
    </row>
    <row r="1738" spans="1:11">
      <c r="A1738" t="s">
        <v>220</v>
      </c>
      <c r="B1738">
        <v>2019</v>
      </c>
      <c r="C1738" s="9">
        <v>43561</v>
      </c>
      <c r="D1738" t="s">
        <v>262</v>
      </c>
      <c r="E1738" t="s">
        <v>89</v>
      </c>
      <c r="F1738">
        <v>1</v>
      </c>
      <c r="G1738">
        <v>2</v>
      </c>
      <c r="H1738" t="s">
        <v>175</v>
      </c>
      <c r="I1738" t="s">
        <v>100</v>
      </c>
      <c r="J1738">
        <v>10010664829</v>
      </c>
      <c r="K1738" s="10">
        <f>(C1738-VLOOKUP(H1738,Riders!$A$2:$E$8001,4,FALSE))/365</f>
        <v>21.010958904109589</v>
      </c>
    </row>
    <row r="1739" spans="1:11">
      <c r="A1739" t="s">
        <v>220</v>
      </c>
      <c r="B1739">
        <v>2019</v>
      </c>
      <c r="C1739" s="9">
        <v>43561</v>
      </c>
      <c r="D1739" t="s">
        <v>262</v>
      </c>
      <c r="E1739" t="s">
        <v>89</v>
      </c>
      <c r="F1739">
        <v>1</v>
      </c>
      <c r="G1739">
        <v>3</v>
      </c>
      <c r="H1739" t="s">
        <v>240</v>
      </c>
      <c r="I1739" t="s">
        <v>100</v>
      </c>
      <c r="J1739">
        <v>10007811716</v>
      </c>
      <c r="K1739" s="10">
        <f>(C1739-VLOOKUP(H1739,Riders!$A$2:$E$8001,4,FALSE))/365</f>
        <v>26.106849315068494</v>
      </c>
    </row>
    <row r="1740" spans="1:11">
      <c r="A1740" t="s">
        <v>220</v>
      </c>
      <c r="B1740">
        <v>2019</v>
      </c>
      <c r="C1740" s="9">
        <v>43561</v>
      </c>
      <c r="D1740" t="s">
        <v>262</v>
      </c>
      <c r="E1740" t="s">
        <v>89</v>
      </c>
      <c r="F1740">
        <v>1</v>
      </c>
      <c r="G1740">
        <v>4</v>
      </c>
      <c r="H1740" t="s">
        <v>112</v>
      </c>
      <c r="I1740" t="s">
        <v>100</v>
      </c>
      <c r="J1740">
        <v>10055349695</v>
      </c>
      <c r="K1740" s="10">
        <f>(C1740-VLOOKUP(H1740,Riders!$A$2:$E$8001,4,FALSE))/365</f>
        <v>19.150684931506849</v>
      </c>
    </row>
    <row r="1741" spans="1:11">
      <c r="A1741" t="s">
        <v>220</v>
      </c>
      <c r="B1741">
        <v>2019</v>
      </c>
      <c r="C1741" s="9">
        <v>43561</v>
      </c>
      <c r="D1741" t="s">
        <v>262</v>
      </c>
      <c r="E1741" t="s">
        <v>89</v>
      </c>
      <c r="F1741">
        <v>1</v>
      </c>
      <c r="G1741">
        <v>5</v>
      </c>
      <c r="H1741" t="s">
        <v>236</v>
      </c>
      <c r="I1741" t="s">
        <v>100</v>
      </c>
      <c r="J1741">
        <v>10055348887</v>
      </c>
      <c r="K1741" s="10">
        <f>(C1741-VLOOKUP(H1741,Riders!$A$2:$E$8001,4,FALSE))/365</f>
        <v>18.830136986301369</v>
      </c>
    </row>
    <row r="1742" spans="1:11">
      <c r="A1742" t="s">
        <v>220</v>
      </c>
      <c r="B1742">
        <v>2019</v>
      </c>
      <c r="C1742" s="9">
        <v>43561</v>
      </c>
      <c r="D1742" t="s">
        <v>262</v>
      </c>
      <c r="E1742" t="s">
        <v>89</v>
      </c>
      <c r="F1742">
        <v>1</v>
      </c>
      <c r="G1742">
        <v>6</v>
      </c>
      <c r="H1742" t="s">
        <v>238</v>
      </c>
      <c r="I1742" t="s">
        <v>100</v>
      </c>
      <c r="J1742" t="e">
        <v>#N/A</v>
      </c>
      <c r="K1742" s="10">
        <f>(C1742-VLOOKUP(H1742,Riders!$A$2:$E$8001,4,FALSE))/365</f>
        <v>19.975342465753425</v>
      </c>
    </row>
    <row r="1743" spans="1:11">
      <c r="A1743" t="s">
        <v>220</v>
      </c>
      <c r="B1743">
        <v>2019</v>
      </c>
      <c r="C1743" s="9">
        <v>43561</v>
      </c>
      <c r="D1743" t="s">
        <v>262</v>
      </c>
      <c r="E1743" t="s">
        <v>89</v>
      </c>
      <c r="F1743">
        <v>1</v>
      </c>
      <c r="G1743">
        <v>7</v>
      </c>
      <c r="H1743" t="s">
        <v>264</v>
      </c>
      <c r="I1743" t="s">
        <v>100</v>
      </c>
      <c r="J1743" t="e">
        <v>#N/A</v>
      </c>
      <c r="K1743" s="10">
        <f>(C1743-VLOOKUP(H1743,Riders!$A$2:$E$8001,4,FALSE))/365</f>
        <v>24.460273972602739</v>
      </c>
    </row>
    <row r="1744" spans="1:11">
      <c r="A1744" t="s">
        <v>220</v>
      </c>
      <c r="B1744">
        <v>2019</v>
      </c>
      <c r="C1744" s="9">
        <v>43561</v>
      </c>
      <c r="D1744" t="s">
        <v>262</v>
      </c>
      <c r="E1744" t="s">
        <v>89</v>
      </c>
      <c r="F1744">
        <v>2</v>
      </c>
      <c r="G1744">
        <v>1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24.016438356164382</v>
      </c>
    </row>
    <row r="1745" spans="1:11">
      <c r="A1745" t="s">
        <v>220</v>
      </c>
      <c r="B1745">
        <v>2019</v>
      </c>
      <c r="C1745" s="9">
        <v>43561</v>
      </c>
      <c r="D1745" t="s">
        <v>262</v>
      </c>
      <c r="E1745" t="s">
        <v>89</v>
      </c>
      <c r="F1745">
        <v>2</v>
      </c>
      <c r="G1745">
        <v>2</v>
      </c>
      <c r="H1745" t="s">
        <v>99</v>
      </c>
      <c r="I1745" t="s">
        <v>100</v>
      </c>
      <c r="J1745">
        <v>10015145724</v>
      </c>
      <c r="K1745" s="10">
        <f>(C1745-VLOOKUP(H1745,Riders!$A$2:$E$8001,4,FALSE))/365</f>
        <v>19.983561643835618</v>
      </c>
    </row>
    <row r="1746" spans="1:11">
      <c r="A1746" t="s">
        <v>220</v>
      </c>
      <c r="B1746">
        <v>2019</v>
      </c>
      <c r="C1746" s="9">
        <v>43561</v>
      </c>
      <c r="D1746" t="s">
        <v>262</v>
      </c>
      <c r="E1746" t="s">
        <v>89</v>
      </c>
      <c r="F1746">
        <v>2</v>
      </c>
      <c r="G1746">
        <v>3</v>
      </c>
      <c r="H1746" t="s">
        <v>203</v>
      </c>
      <c r="I1746" t="s">
        <v>100</v>
      </c>
      <c r="J1746">
        <v>10011146694</v>
      </c>
      <c r="K1746" s="10">
        <f>(C1746-VLOOKUP(H1746,Riders!$A$2:$E$8001,4,FALSE))/365</f>
        <v>20.087671232876712</v>
      </c>
    </row>
    <row r="1747" spans="1:11">
      <c r="A1747" t="s">
        <v>220</v>
      </c>
      <c r="B1747">
        <v>2019</v>
      </c>
      <c r="C1747" s="9">
        <v>43561</v>
      </c>
      <c r="D1747" t="s">
        <v>262</v>
      </c>
      <c r="E1747" t="s">
        <v>89</v>
      </c>
      <c r="F1747">
        <v>2</v>
      </c>
      <c r="G1747">
        <v>4</v>
      </c>
      <c r="H1747" t="s">
        <v>265</v>
      </c>
      <c r="I1747" t="s">
        <v>100</v>
      </c>
      <c r="J1747">
        <v>10010791030</v>
      </c>
      <c r="K1747" s="10">
        <f>(C1747-VLOOKUP(H1747,Riders!$A$2:$E$8001,4,FALSE))/365</f>
        <v>24.632876712328766</v>
      </c>
    </row>
    <row r="1748" spans="1:11">
      <c r="A1748" t="s">
        <v>220</v>
      </c>
      <c r="B1748">
        <v>2019</v>
      </c>
      <c r="C1748" s="9">
        <v>43561</v>
      </c>
      <c r="D1748" t="s">
        <v>262</v>
      </c>
      <c r="E1748" t="s">
        <v>89</v>
      </c>
      <c r="F1748">
        <v>2</v>
      </c>
      <c r="G1748">
        <v>5</v>
      </c>
      <c r="H1748" t="s">
        <v>266</v>
      </c>
      <c r="I1748" t="s">
        <v>267</v>
      </c>
      <c r="J1748">
        <v>10007051274</v>
      </c>
      <c r="K1748" s="10">
        <f>(C1748-VLOOKUP(H1748,Riders!$A$2:$E$8001,4,FALSE))/365</f>
        <v>26.339726027397262</v>
      </c>
    </row>
    <row r="1749" spans="1:11">
      <c r="A1749" t="s">
        <v>220</v>
      </c>
      <c r="B1749">
        <v>2019</v>
      </c>
      <c r="C1749" s="9">
        <v>43561</v>
      </c>
      <c r="D1749" t="s">
        <v>262</v>
      </c>
      <c r="E1749" t="s">
        <v>89</v>
      </c>
      <c r="F1749">
        <v>2</v>
      </c>
      <c r="G1749">
        <v>6</v>
      </c>
      <c r="H1749" t="s">
        <v>268</v>
      </c>
      <c r="I1749" t="s">
        <v>267</v>
      </c>
      <c r="J1749">
        <v>10010794262</v>
      </c>
      <c r="K1749" s="10">
        <f>(C1749-VLOOKUP(H1749,Riders!$A$2:$E$8001,4,FALSE))/365</f>
        <v>20.282191780821918</v>
      </c>
    </row>
    <row r="1750" spans="1:11">
      <c r="A1750" t="s">
        <v>220</v>
      </c>
      <c r="B1750">
        <v>2019</v>
      </c>
      <c r="C1750" s="9">
        <v>43561</v>
      </c>
      <c r="D1750" t="s">
        <v>262</v>
      </c>
      <c r="E1750" t="s">
        <v>115</v>
      </c>
      <c r="F1750">
        <v>1</v>
      </c>
      <c r="G1750">
        <v>1</v>
      </c>
      <c r="H1750" t="s">
        <v>240</v>
      </c>
      <c r="I1750" t="s">
        <v>267</v>
      </c>
      <c r="J1750">
        <v>10007811716</v>
      </c>
      <c r="K1750" s="10">
        <f>(C1750-VLOOKUP(H1750,Riders!$A$2:$E$8001,4,FALSE))/365</f>
        <v>26.106849315068494</v>
      </c>
    </row>
    <row r="1751" spans="1:11">
      <c r="A1751" t="s">
        <v>220</v>
      </c>
      <c r="B1751">
        <v>2019</v>
      </c>
      <c r="C1751" s="9">
        <v>43561</v>
      </c>
      <c r="D1751" t="s">
        <v>262</v>
      </c>
      <c r="E1751" t="s">
        <v>115</v>
      </c>
      <c r="F1751">
        <v>1</v>
      </c>
      <c r="G1751">
        <v>2</v>
      </c>
      <c r="H1751" t="s">
        <v>265</v>
      </c>
      <c r="I1751" t="s">
        <v>100</v>
      </c>
      <c r="J1751">
        <v>10010791030</v>
      </c>
      <c r="K1751" s="10">
        <f>(C1751-VLOOKUP(H1751,Riders!$A$2:$E$8001,4,FALSE))/365</f>
        <v>24.632876712328766</v>
      </c>
    </row>
    <row r="1752" spans="1:11">
      <c r="A1752" t="s">
        <v>220</v>
      </c>
      <c r="B1752">
        <v>2019</v>
      </c>
      <c r="C1752" s="9">
        <v>43561</v>
      </c>
      <c r="D1752" t="s">
        <v>262</v>
      </c>
      <c r="E1752" t="s">
        <v>115</v>
      </c>
      <c r="F1752">
        <v>1</v>
      </c>
      <c r="G1752">
        <v>3</v>
      </c>
      <c r="H1752" t="s">
        <v>236</v>
      </c>
      <c r="I1752" t="s">
        <v>100</v>
      </c>
      <c r="J1752">
        <v>10055348887</v>
      </c>
      <c r="K1752" s="10">
        <f>(C1752-VLOOKUP(H1752,Riders!$A$2:$E$8001,4,FALSE))/365</f>
        <v>18.830136986301369</v>
      </c>
    </row>
    <row r="1753" spans="1:11">
      <c r="A1753" t="s">
        <v>220</v>
      </c>
      <c r="B1753">
        <v>2019</v>
      </c>
      <c r="C1753" s="9">
        <v>43561</v>
      </c>
      <c r="D1753" t="s">
        <v>262</v>
      </c>
      <c r="E1753" t="s">
        <v>115</v>
      </c>
      <c r="F1753">
        <v>1</v>
      </c>
      <c r="G1753">
        <v>4</v>
      </c>
      <c r="H1753" t="s">
        <v>238</v>
      </c>
      <c r="I1753" t="s">
        <v>100</v>
      </c>
      <c r="J1753" t="e">
        <v>#N/A</v>
      </c>
      <c r="K1753" s="10">
        <f>(C1753-VLOOKUP(H1753,Riders!$A$2:$E$8001,4,FALSE))/365</f>
        <v>19.975342465753425</v>
      </c>
    </row>
    <row r="1754" spans="1:11">
      <c r="A1754" t="s">
        <v>220</v>
      </c>
      <c r="B1754">
        <v>2019</v>
      </c>
      <c r="C1754" s="9">
        <v>43561</v>
      </c>
      <c r="D1754" t="s">
        <v>262</v>
      </c>
      <c r="E1754" t="s">
        <v>115</v>
      </c>
      <c r="F1754">
        <v>1</v>
      </c>
      <c r="G1754">
        <v>5</v>
      </c>
      <c r="H1754" t="s">
        <v>268</v>
      </c>
      <c r="I1754" t="s">
        <v>267</v>
      </c>
      <c r="J1754">
        <v>10010794262</v>
      </c>
      <c r="K1754" s="10">
        <f>(C1754-VLOOKUP(H1754,Riders!$A$2:$E$8001,4,FALSE))/365</f>
        <v>20.282191780821918</v>
      </c>
    </row>
    <row r="1755" spans="1:11">
      <c r="A1755" t="s">
        <v>220</v>
      </c>
      <c r="B1755">
        <v>2019</v>
      </c>
      <c r="C1755" s="9">
        <v>43561</v>
      </c>
      <c r="D1755" t="s">
        <v>262</v>
      </c>
      <c r="E1755" t="s">
        <v>115</v>
      </c>
      <c r="F1755">
        <v>2</v>
      </c>
      <c r="G1755">
        <v>1</v>
      </c>
      <c r="H1755" t="s">
        <v>203</v>
      </c>
      <c r="I1755" t="s">
        <v>100</v>
      </c>
      <c r="J1755">
        <v>10011146694</v>
      </c>
      <c r="K1755" s="10">
        <f>(C1755-VLOOKUP(H1755,Riders!$A$2:$E$8001,4,FALSE))/365</f>
        <v>20.087671232876712</v>
      </c>
    </row>
    <row r="1756" spans="1:11">
      <c r="A1756" t="s">
        <v>220</v>
      </c>
      <c r="B1756">
        <v>2019</v>
      </c>
      <c r="C1756" s="9">
        <v>43561</v>
      </c>
      <c r="D1756" t="s">
        <v>262</v>
      </c>
      <c r="E1756" t="s">
        <v>115</v>
      </c>
      <c r="F1756">
        <v>2</v>
      </c>
      <c r="G1756">
        <v>2</v>
      </c>
      <c r="H1756" t="s">
        <v>266</v>
      </c>
      <c r="I1756" t="s">
        <v>267</v>
      </c>
      <c r="J1756">
        <v>10007051274</v>
      </c>
      <c r="K1756" s="10">
        <f>(C1756-VLOOKUP(H1756,Riders!$A$2:$E$8001,4,FALSE))/365</f>
        <v>26.339726027397262</v>
      </c>
    </row>
    <row r="1757" spans="1:11">
      <c r="A1757" t="s">
        <v>220</v>
      </c>
      <c r="B1757">
        <v>2019</v>
      </c>
      <c r="C1757" s="9">
        <v>43561</v>
      </c>
      <c r="D1757" t="s">
        <v>262</v>
      </c>
      <c r="E1757" t="s">
        <v>115</v>
      </c>
      <c r="F1757">
        <v>2</v>
      </c>
      <c r="G1757">
        <v>3</v>
      </c>
      <c r="H1757" t="s">
        <v>112</v>
      </c>
      <c r="I1757" t="s">
        <v>100</v>
      </c>
      <c r="J1757">
        <v>10055349695</v>
      </c>
      <c r="K1757" s="10">
        <f>(C1757-VLOOKUP(H1757,Riders!$A$2:$E$8001,4,FALSE))/365</f>
        <v>19.150684931506849</v>
      </c>
    </row>
    <row r="1758" spans="1:11">
      <c r="A1758" t="s">
        <v>220</v>
      </c>
      <c r="B1758">
        <v>2019</v>
      </c>
      <c r="C1758" s="9">
        <v>43561</v>
      </c>
      <c r="D1758" t="s">
        <v>262</v>
      </c>
      <c r="E1758" t="s">
        <v>115</v>
      </c>
      <c r="F1758">
        <v>2</v>
      </c>
      <c r="G1758">
        <v>4</v>
      </c>
      <c r="H1758" t="s">
        <v>264</v>
      </c>
      <c r="I1758" t="s">
        <v>100</v>
      </c>
      <c r="J1758" t="e">
        <v>#N/A</v>
      </c>
      <c r="K1758" s="10">
        <f>(C1758-VLOOKUP(H1758,Riders!$A$2:$E$8001,4,FALSE))/365</f>
        <v>24.460273972602739</v>
      </c>
    </row>
    <row r="1759" spans="1:11">
      <c r="A1759" t="s">
        <v>220</v>
      </c>
      <c r="B1759">
        <v>2019</v>
      </c>
      <c r="C1759" s="9">
        <v>43561</v>
      </c>
      <c r="D1759" t="s">
        <v>262</v>
      </c>
      <c r="E1759" t="s">
        <v>119</v>
      </c>
      <c r="F1759">
        <v>1</v>
      </c>
      <c r="G1759">
        <v>1</v>
      </c>
      <c r="H1759" t="s">
        <v>229</v>
      </c>
      <c r="I1759" t="s">
        <v>100</v>
      </c>
      <c r="J1759">
        <v>10009009260</v>
      </c>
      <c r="K1759" s="10">
        <f>(C1759-VLOOKUP(H1759,Riders!$A$2:$E$8001,4,FALSE))/365</f>
        <v>24.016438356164382</v>
      </c>
    </row>
    <row r="1760" spans="1:11">
      <c r="A1760" t="s">
        <v>220</v>
      </c>
      <c r="B1760">
        <v>2019</v>
      </c>
      <c r="C1760" s="9">
        <v>43561</v>
      </c>
      <c r="D1760" t="s">
        <v>262</v>
      </c>
      <c r="E1760" t="s">
        <v>119</v>
      </c>
      <c r="F1760">
        <v>1</v>
      </c>
      <c r="G1760">
        <v>2</v>
      </c>
      <c r="H1760" t="s">
        <v>203</v>
      </c>
      <c r="I1760" t="s">
        <v>100</v>
      </c>
      <c r="J1760">
        <v>10011146694</v>
      </c>
      <c r="K1760" s="10">
        <f>(C1760-VLOOKUP(H1760,Riders!$A$2:$E$8001,4,FALSE))/365</f>
        <v>20.087671232876712</v>
      </c>
    </row>
    <row r="1761" spans="1:11">
      <c r="A1761" t="s">
        <v>220</v>
      </c>
      <c r="B1761">
        <v>2019</v>
      </c>
      <c r="C1761" s="9">
        <v>43561</v>
      </c>
      <c r="D1761" t="s">
        <v>262</v>
      </c>
      <c r="E1761" t="s">
        <v>119</v>
      </c>
      <c r="F1761">
        <v>1</v>
      </c>
      <c r="G1761">
        <v>3</v>
      </c>
      <c r="H1761" t="s">
        <v>99</v>
      </c>
      <c r="I1761" t="s">
        <v>100</v>
      </c>
      <c r="J1761">
        <v>10015145724</v>
      </c>
      <c r="K1761" s="10">
        <f>(C1761-VLOOKUP(H1761,Riders!$A$2:$E$8001,4,FALSE))/365</f>
        <v>19.983561643835618</v>
      </c>
    </row>
    <row r="1762" spans="1:11">
      <c r="A1762" t="s">
        <v>220</v>
      </c>
      <c r="B1762">
        <v>2019</v>
      </c>
      <c r="C1762" s="9">
        <v>43561</v>
      </c>
      <c r="D1762" t="s">
        <v>262</v>
      </c>
      <c r="E1762" t="s">
        <v>119</v>
      </c>
      <c r="F1762">
        <v>1</v>
      </c>
      <c r="G1762">
        <v>4</v>
      </c>
      <c r="H1762" t="s">
        <v>240</v>
      </c>
      <c r="I1762" t="s">
        <v>100</v>
      </c>
      <c r="J1762">
        <v>10007811716</v>
      </c>
      <c r="K1762" s="10">
        <f>(C1762-VLOOKUP(H1762,Riders!$A$2:$E$8001,4,FALSE))/365</f>
        <v>26.106849315068494</v>
      </c>
    </row>
    <row r="1763" spans="1:11">
      <c r="A1763" t="s">
        <v>220</v>
      </c>
      <c r="B1763">
        <v>2019</v>
      </c>
      <c r="C1763" s="9">
        <v>43561</v>
      </c>
      <c r="D1763" t="s">
        <v>262</v>
      </c>
      <c r="E1763" t="s">
        <v>119</v>
      </c>
      <c r="F1763">
        <v>1</v>
      </c>
      <c r="G1763">
        <v>5</v>
      </c>
      <c r="H1763" t="s">
        <v>263</v>
      </c>
      <c r="I1763" t="s">
        <v>100</v>
      </c>
      <c r="J1763">
        <v>10009009462</v>
      </c>
      <c r="K1763" s="10">
        <f>(C1763-VLOOKUP(H1763,Riders!$A$2:$E$8001,4,FALSE))/365</f>
        <v>23.742465753424657</v>
      </c>
    </row>
    <row r="1764" spans="1:11">
      <c r="A1764" t="s">
        <v>220</v>
      </c>
      <c r="B1764">
        <v>2019</v>
      </c>
      <c r="C1764" s="9">
        <v>43561</v>
      </c>
      <c r="D1764" t="s">
        <v>262</v>
      </c>
      <c r="E1764" t="s">
        <v>119</v>
      </c>
      <c r="F1764">
        <v>1</v>
      </c>
      <c r="G1764">
        <v>6</v>
      </c>
      <c r="H1764" t="s">
        <v>175</v>
      </c>
      <c r="I1764" t="s">
        <v>100</v>
      </c>
      <c r="J1764">
        <v>10010664829</v>
      </c>
      <c r="K1764" s="10">
        <f>(C1764-VLOOKUP(H1764,Riders!$A$2:$E$8001,4,FALSE))/365</f>
        <v>21.010958904109589</v>
      </c>
    </row>
    <row r="1765" spans="1:11">
      <c r="A1765" t="s">
        <v>220</v>
      </c>
      <c r="B1765">
        <v>2019</v>
      </c>
      <c r="C1765" s="9">
        <v>43561</v>
      </c>
      <c r="D1765" t="s">
        <v>262</v>
      </c>
      <c r="E1765" t="s">
        <v>119</v>
      </c>
      <c r="F1765">
        <v>2</v>
      </c>
      <c r="G1765">
        <v>1</v>
      </c>
      <c r="H1765" t="s">
        <v>268</v>
      </c>
      <c r="I1765" t="s">
        <v>267</v>
      </c>
      <c r="J1765">
        <v>10010794262</v>
      </c>
      <c r="K1765" s="10">
        <f>(C1765-VLOOKUP(H1765,Riders!$A$2:$E$8001,4,FALSE))/365</f>
        <v>20.282191780821918</v>
      </c>
    </row>
    <row r="1766" spans="1:11">
      <c r="A1766" t="s">
        <v>220</v>
      </c>
      <c r="B1766">
        <v>2019</v>
      </c>
      <c r="C1766" s="9">
        <v>43561</v>
      </c>
      <c r="D1766" t="s">
        <v>262</v>
      </c>
      <c r="E1766" t="s">
        <v>119</v>
      </c>
      <c r="F1766">
        <v>2</v>
      </c>
      <c r="G1766">
        <v>2</v>
      </c>
      <c r="H1766" t="s">
        <v>112</v>
      </c>
      <c r="I1766" t="s">
        <v>100</v>
      </c>
      <c r="J1766">
        <v>10055349695</v>
      </c>
      <c r="K1766" s="10">
        <f>(C1766-VLOOKUP(H1766,Riders!$A$2:$E$8001,4,FALSE))/365</f>
        <v>19.150684931506849</v>
      </c>
    </row>
    <row r="1767" spans="1:11">
      <c r="A1767" t="s">
        <v>220</v>
      </c>
      <c r="B1767">
        <v>2019</v>
      </c>
      <c r="C1767" s="9">
        <v>43561</v>
      </c>
      <c r="D1767" t="s">
        <v>262</v>
      </c>
      <c r="E1767" t="s">
        <v>119</v>
      </c>
      <c r="F1767">
        <v>2</v>
      </c>
      <c r="G1767">
        <v>3</v>
      </c>
      <c r="H1767" t="s">
        <v>236</v>
      </c>
      <c r="I1767" t="s">
        <v>100</v>
      </c>
      <c r="J1767">
        <v>10055348887</v>
      </c>
      <c r="K1767" s="10">
        <f>(C1767-VLOOKUP(H1767,Riders!$A$2:$E$8001,4,FALSE))/365</f>
        <v>18.830136986301369</v>
      </c>
    </row>
    <row r="1768" spans="1:11">
      <c r="A1768" t="s">
        <v>220</v>
      </c>
      <c r="B1768">
        <v>2019</v>
      </c>
      <c r="C1768" s="9">
        <v>43561</v>
      </c>
      <c r="D1768" t="s">
        <v>262</v>
      </c>
      <c r="E1768" t="s">
        <v>119</v>
      </c>
      <c r="F1768">
        <v>2</v>
      </c>
      <c r="G1768">
        <v>4</v>
      </c>
      <c r="H1768" t="s">
        <v>264</v>
      </c>
      <c r="I1768" t="s">
        <v>100</v>
      </c>
      <c r="J1768" t="e">
        <v>#N/A</v>
      </c>
      <c r="K1768" s="10">
        <f>(C1768-VLOOKUP(H1768,Riders!$A$2:$E$8001,4,FALSE))/365</f>
        <v>24.460273972602739</v>
      </c>
    </row>
    <row r="1769" spans="1:11">
      <c r="A1769" t="s">
        <v>220</v>
      </c>
      <c r="B1769">
        <v>2019</v>
      </c>
      <c r="C1769" s="9">
        <v>43561</v>
      </c>
      <c r="D1769" t="s">
        <v>262</v>
      </c>
      <c r="E1769" t="s">
        <v>119</v>
      </c>
      <c r="F1769">
        <v>2</v>
      </c>
      <c r="G1769">
        <v>5</v>
      </c>
      <c r="H1769" t="s">
        <v>265</v>
      </c>
      <c r="I1769" t="s">
        <v>100</v>
      </c>
      <c r="J1769">
        <v>10010791030</v>
      </c>
      <c r="K1769" s="10">
        <f>(C1769-VLOOKUP(H1769,Riders!$A$2:$E$8001,4,FALSE))/365</f>
        <v>24.632876712328766</v>
      </c>
    </row>
    <row r="1770" spans="1:11">
      <c r="A1770" t="s">
        <v>220</v>
      </c>
      <c r="B1770">
        <v>2019</v>
      </c>
      <c r="C1770" s="9">
        <v>43561</v>
      </c>
      <c r="D1770" t="s">
        <v>262</v>
      </c>
      <c r="E1770" t="s">
        <v>119</v>
      </c>
      <c r="F1770">
        <v>2</v>
      </c>
      <c r="G1770">
        <v>6</v>
      </c>
      <c r="H1770" t="s">
        <v>266</v>
      </c>
      <c r="I1770" t="s">
        <v>267</v>
      </c>
      <c r="J1770">
        <v>10007051274</v>
      </c>
      <c r="K1770" s="10">
        <f>(C1770-VLOOKUP(H1770,Riders!$A$2:$E$8001,4,FALSE))/365</f>
        <v>26.339726027397262</v>
      </c>
    </row>
    <row r="1771" spans="1:11">
      <c r="A1771" t="s">
        <v>220</v>
      </c>
      <c r="B1771">
        <v>2019</v>
      </c>
      <c r="C1771" s="9">
        <v>43561</v>
      </c>
      <c r="D1771" t="s">
        <v>262</v>
      </c>
      <c r="E1771" t="s">
        <v>119</v>
      </c>
      <c r="F1771">
        <v>2</v>
      </c>
      <c r="G1771">
        <v>9</v>
      </c>
      <c r="H1771" t="s">
        <v>238</v>
      </c>
      <c r="I1771" t="s">
        <v>100</v>
      </c>
      <c r="J1771" t="e">
        <v>#N/A</v>
      </c>
      <c r="K1771" s="10">
        <f>(C1771-VLOOKUP(H1771,Riders!$A$2:$E$8001,4,FALSE))/365</f>
        <v>19.975342465753425</v>
      </c>
    </row>
    <row r="1772" spans="1:11">
      <c r="A1772" t="s">
        <v>220</v>
      </c>
      <c r="B1772">
        <v>2019</v>
      </c>
      <c r="C1772" s="9">
        <v>43560</v>
      </c>
      <c r="D1772" t="s">
        <v>262</v>
      </c>
      <c r="E1772" t="s">
        <v>89</v>
      </c>
      <c r="F1772">
        <v>1</v>
      </c>
      <c r="G1772">
        <v>1</v>
      </c>
      <c r="H1772" t="s">
        <v>269</v>
      </c>
      <c r="I1772" t="s">
        <v>100</v>
      </c>
      <c r="J1772">
        <v>10072107558</v>
      </c>
      <c r="K1772" s="10">
        <f>(C1772-VLOOKUP(H1772,Riders!$A$2:$E$8001,4,FALSE))/365</f>
        <v>17.854794520547944</v>
      </c>
    </row>
    <row r="1773" spans="1:11">
      <c r="A1773" t="s">
        <v>220</v>
      </c>
      <c r="B1773">
        <v>2019</v>
      </c>
      <c r="C1773" s="9">
        <v>43560</v>
      </c>
      <c r="D1773" t="s">
        <v>262</v>
      </c>
      <c r="E1773" t="s">
        <v>89</v>
      </c>
      <c r="F1773">
        <v>1</v>
      </c>
      <c r="G1773">
        <v>2</v>
      </c>
      <c r="H1773" t="s">
        <v>270</v>
      </c>
      <c r="I1773" t="s">
        <v>100</v>
      </c>
      <c r="J1773" t="e">
        <v>#N/A</v>
      </c>
      <c r="K1773" s="10">
        <f>(C1773-VLOOKUP(H1773,Riders!$A$2:$E$8001,4,FALSE))/365</f>
        <v>17.254794520547946</v>
      </c>
    </row>
    <row r="1774" spans="1:11">
      <c r="A1774" t="s">
        <v>220</v>
      </c>
      <c r="B1774">
        <v>2019</v>
      </c>
      <c r="C1774" s="9">
        <v>43560</v>
      </c>
      <c r="D1774" t="s">
        <v>262</v>
      </c>
      <c r="E1774" t="s">
        <v>89</v>
      </c>
      <c r="F1774">
        <v>1</v>
      </c>
      <c r="G1774">
        <v>3</v>
      </c>
      <c r="H1774" t="s">
        <v>271</v>
      </c>
      <c r="I1774" t="s">
        <v>100</v>
      </c>
      <c r="J1774">
        <v>10075185084</v>
      </c>
      <c r="K1774" s="10">
        <f>(C1774-VLOOKUP(H1774,Riders!$A$2:$E$8001,4,FALSE))/365</f>
        <v>17.882191780821916</v>
      </c>
    </row>
    <row r="1775" spans="1:11">
      <c r="A1775" t="s">
        <v>220</v>
      </c>
      <c r="B1775">
        <v>2019</v>
      </c>
      <c r="C1775" s="9">
        <v>43560</v>
      </c>
      <c r="D1775" t="s">
        <v>262</v>
      </c>
      <c r="E1775" t="s">
        <v>89</v>
      </c>
      <c r="F1775">
        <v>1</v>
      </c>
      <c r="G1775">
        <v>4</v>
      </c>
      <c r="H1775" t="s">
        <v>272</v>
      </c>
      <c r="I1775" t="s">
        <v>100</v>
      </c>
      <c r="J1775">
        <v>10075184680</v>
      </c>
      <c r="K1775" s="10">
        <f>(C1775-VLOOKUP(H1775,Riders!$A$2:$E$8001,4,FALSE))/365</f>
        <v>17.402739726027399</v>
      </c>
    </row>
    <row r="1776" spans="1:11">
      <c r="A1776" t="s">
        <v>220</v>
      </c>
      <c r="B1776">
        <v>2019</v>
      </c>
      <c r="C1776" s="9">
        <v>43560</v>
      </c>
      <c r="D1776" t="s">
        <v>262</v>
      </c>
      <c r="E1776" t="s">
        <v>89</v>
      </c>
      <c r="F1776">
        <v>1</v>
      </c>
      <c r="G1776">
        <v>5</v>
      </c>
      <c r="H1776" t="s">
        <v>273</v>
      </c>
      <c r="I1776" t="s">
        <v>100</v>
      </c>
      <c r="J1776" t="e">
        <v>#N/A</v>
      </c>
      <c r="K1776" s="10" t="e">
        <f>(C1776-VLOOKUP(H1776,Riders!$A$2:$E$8001,4,FALSE))/365</f>
        <v>#N/A</v>
      </c>
    </row>
    <row r="1777" spans="1:11">
      <c r="A1777" t="s">
        <v>220</v>
      </c>
      <c r="B1777">
        <v>2019</v>
      </c>
      <c r="C1777" s="9">
        <v>43560</v>
      </c>
      <c r="D1777" t="s">
        <v>262</v>
      </c>
      <c r="E1777" t="s">
        <v>89</v>
      </c>
      <c r="F1777">
        <v>2</v>
      </c>
      <c r="G1777">
        <v>1</v>
      </c>
      <c r="H1777" t="s">
        <v>274</v>
      </c>
      <c r="I1777" t="s">
        <v>100</v>
      </c>
      <c r="J1777">
        <v>10075184882</v>
      </c>
      <c r="K1777" s="10">
        <f>(C1777-VLOOKUP(H1777,Riders!$A$2:$E$8001,4,FALSE))/365</f>
        <v>17.383561643835616</v>
      </c>
    </row>
    <row r="1778" spans="1:11">
      <c r="A1778" t="s">
        <v>220</v>
      </c>
      <c r="B1778">
        <v>2019</v>
      </c>
      <c r="C1778" s="9">
        <v>43560</v>
      </c>
      <c r="D1778" t="s">
        <v>262</v>
      </c>
      <c r="E1778" t="s">
        <v>89</v>
      </c>
      <c r="F1778">
        <v>2</v>
      </c>
      <c r="G1778">
        <v>2</v>
      </c>
      <c r="H1778" t="s">
        <v>275</v>
      </c>
      <c r="I1778" t="s">
        <v>100</v>
      </c>
      <c r="J1778" t="e">
        <v>#N/A</v>
      </c>
      <c r="K1778" s="10" t="e">
        <f>(C1778-VLOOKUP(H1778,Riders!$A$2:$E$8001,4,FALSE))/365</f>
        <v>#N/A</v>
      </c>
    </row>
    <row r="1779" spans="1:11">
      <c r="A1779" t="s">
        <v>220</v>
      </c>
      <c r="B1779">
        <v>2019</v>
      </c>
      <c r="C1779" s="9">
        <v>43560</v>
      </c>
      <c r="D1779" t="s">
        <v>262</v>
      </c>
      <c r="E1779" t="s">
        <v>89</v>
      </c>
      <c r="F1779">
        <v>2</v>
      </c>
      <c r="G1779">
        <v>3</v>
      </c>
      <c r="H1779" t="s">
        <v>276</v>
      </c>
      <c r="I1779" t="s">
        <v>100</v>
      </c>
      <c r="J1779" t="e">
        <v>#N/A</v>
      </c>
      <c r="K1779" s="10" t="e">
        <f>(C1779-VLOOKUP(H1779,Riders!$A$2:$E$8001,4,FALSE))/365</f>
        <v>#N/A</v>
      </c>
    </row>
    <row r="1780" spans="1:11">
      <c r="A1780" t="s">
        <v>220</v>
      </c>
      <c r="B1780">
        <v>2019</v>
      </c>
      <c r="C1780" s="9">
        <v>43560</v>
      </c>
      <c r="D1780" t="s">
        <v>262</v>
      </c>
      <c r="E1780" t="s">
        <v>89</v>
      </c>
      <c r="F1780">
        <v>2</v>
      </c>
      <c r="G1780">
        <v>4</v>
      </c>
      <c r="H1780" t="s">
        <v>277</v>
      </c>
      <c r="I1780" t="s">
        <v>100</v>
      </c>
      <c r="J1780">
        <v>10086832057</v>
      </c>
      <c r="K1780" s="10">
        <f>(C1780-VLOOKUP(H1780,Riders!$A$2:$E$8001,4,FALSE))/365</f>
        <v>16.594520547945205</v>
      </c>
    </row>
    <row r="1781" spans="1:11">
      <c r="A1781" t="s">
        <v>220</v>
      </c>
      <c r="B1781">
        <v>2019</v>
      </c>
      <c r="C1781" s="9">
        <v>43560</v>
      </c>
      <c r="D1781" t="s">
        <v>262</v>
      </c>
      <c r="E1781" t="s">
        <v>89</v>
      </c>
      <c r="F1781">
        <v>2</v>
      </c>
      <c r="G1781">
        <v>5</v>
      </c>
      <c r="H1781" t="s">
        <v>278</v>
      </c>
      <c r="I1781" t="s">
        <v>100</v>
      </c>
      <c r="J1781" t="e">
        <v>#N/A</v>
      </c>
      <c r="K1781" s="10" t="e">
        <f>(C1781-VLOOKUP(H1781,Riders!$A$2:$E$8001,4,FALSE))/365</f>
        <v>#N/A</v>
      </c>
    </row>
    <row r="1782" spans="1:11">
      <c r="A1782" t="s">
        <v>220</v>
      </c>
      <c r="B1782">
        <v>2019</v>
      </c>
      <c r="C1782" s="9">
        <v>43560</v>
      </c>
      <c r="D1782" t="s">
        <v>262</v>
      </c>
      <c r="E1782" t="s">
        <v>115</v>
      </c>
      <c r="F1782">
        <v>1</v>
      </c>
      <c r="G1782">
        <v>1</v>
      </c>
      <c r="H1782" t="s">
        <v>271</v>
      </c>
      <c r="I1782" t="s">
        <v>100</v>
      </c>
      <c r="J1782">
        <v>10075185084</v>
      </c>
      <c r="K1782" s="10">
        <f>(C1782-VLOOKUP(H1782,Riders!$A$2:$E$8001,4,FALSE))/365</f>
        <v>17.882191780821916</v>
      </c>
    </row>
    <row r="1783" spans="1:11">
      <c r="A1783" t="s">
        <v>220</v>
      </c>
      <c r="B1783">
        <v>2019</v>
      </c>
      <c r="C1783" s="9">
        <v>43560</v>
      </c>
      <c r="D1783" t="s">
        <v>262</v>
      </c>
      <c r="E1783" t="s">
        <v>119</v>
      </c>
      <c r="F1783">
        <v>1</v>
      </c>
      <c r="G1783">
        <v>1</v>
      </c>
      <c r="H1783" t="s">
        <v>274</v>
      </c>
      <c r="I1783" t="s">
        <v>100</v>
      </c>
      <c r="J1783">
        <v>10075184882</v>
      </c>
      <c r="K1783" s="10">
        <f>(C1783-VLOOKUP(H1783,Riders!$A$2:$E$8001,4,FALSE))/365</f>
        <v>17.383561643835616</v>
      </c>
    </row>
    <row r="1784" spans="1:11">
      <c r="A1784" t="s">
        <v>220</v>
      </c>
      <c r="B1784">
        <v>2019</v>
      </c>
      <c r="C1784" s="9">
        <v>43560</v>
      </c>
      <c r="D1784" t="s">
        <v>262</v>
      </c>
      <c r="E1784" t="s">
        <v>115</v>
      </c>
      <c r="F1784">
        <v>1</v>
      </c>
      <c r="G1784">
        <v>2</v>
      </c>
      <c r="H1784" t="s">
        <v>272</v>
      </c>
      <c r="I1784" t="s">
        <v>100</v>
      </c>
      <c r="J1784">
        <v>10075184680</v>
      </c>
      <c r="K1784" s="10">
        <f>(C1784-VLOOKUP(H1784,Riders!$A$2:$E$8001,4,FALSE))/365</f>
        <v>17.402739726027399</v>
      </c>
    </row>
    <row r="1785" spans="1:11">
      <c r="A1785" t="s">
        <v>220</v>
      </c>
      <c r="B1785">
        <v>2019</v>
      </c>
      <c r="C1785" s="9">
        <v>43560</v>
      </c>
      <c r="D1785" t="s">
        <v>262</v>
      </c>
      <c r="E1785" t="s">
        <v>119</v>
      </c>
      <c r="F1785">
        <v>1</v>
      </c>
      <c r="G1785">
        <v>2</v>
      </c>
      <c r="H1785" t="s">
        <v>269</v>
      </c>
      <c r="I1785" t="s">
        <v>100</v>
      </c>
      <c r="J1785">
        <v>10072107558</v>
      </c>
      <c r="K1785" s="10">
        <f>(C1785-VLOOKUP(H1785,Riders!$A$2:$E$8001,4,FALSE))/365</f>
        <v>17.854794520547944</v>
      </c>
    </row>
    <row r="1786" spans="1:11">
      <c r="A1786" t="s">
        <v>220</v>
      </c>
      <c r="B1786">
        <v>2019</v>
      </c>
      <c r="C1786" s="9">
        <v>43560</v>
      </c>
      <c r="D1786" t="s">
        <v>262</v>
      </c>
      <c r="E1786" t="s">
        <v>115</v>
      </c>
      <c r="F1786">
        <v>1</v>
      </c>
      <c r="G1786">
        <v>3</v>
      </c>
      <c r="H1786" t="s">
        <v>277</v>
      </c>
      <c r="I1786" t="s">
        <v>100</v>
      </c>
      <c r="J1786">
        <v>10086832057</v>
      </c>
      <c r="K1786" s="10">
        <f>(C1786-VLOOKUP(H1786,Riders!$A$2:$E$8001,4,FALSE))/365</f>
        <v>16.594520547945205</v>
      </c>
    </row>
    <row r="1787" spans="1:11">
      <c r="A1787" t="s">
        <v>220</v>
      </c>
      <c r="B1787">
        <v>2019</v>
      </c>
      <c r="C1787" s="9">
        <v>43560</v>
      </c>
      <c r="D1787" t="s">
        <v>262</v>
      </c>
      <c r="E1787" t="s">
        <v>119</v>
      </c>
      <c r="F1787">
        <v>1</v>
      </c>
      <c r="G1787">
        <v>3</v>
      </c>
      <c r="H1787" t="s">
        <v>275</v>
      </c>
      <c r="I1787" t="s">
        <v>100</v>
      </c>
      <c r="J1787" t="e">
        <v>#N/A</v>
      </c>
      <c r="K1787" s="10" t="e">
        <f>(C1787-VLOOKUP(H1787,Riders!$A$2:$E$8001,4,FALSE))/365</f>
        <v>#N/A</v>
      </c>
    </row>
    <row r="1788" spans="1:11">
      <c r="A1788" t="s">
        <v>220</v>
      </c>
      <c r="B1788">
        <v>2019</v>
      </c>
      <c r="C1788" s="9">
        <v>43560</v>
      </c>
      <c r="D1788" t="s">
        <v>262</v>
      </c>
      <c r="E1788" t="s">
        <v>115</v>
      </c>
      <c r="F1788">
        <v>1</v>
      </c>
      <c r="G1788">
        <v>4</v>
      </c>
      <c r="H1788" t="s">
        <v>276</v>
      </c>
      <c r="I1788" t="s">
        <v>100</v>
      </c>
      <c r="J1788" t="e">
        <v>#N/A</v>
      </c>
      <c r="K1788" s="10" t="e">
        <f>(C1788-VLOOKUP(H1788,Riders!$A$2:$E$8001,4,FALSE))/365</f>
        <v>#N/A</v>
      </c>
    </row>
    <row r="1789" spans="1:11">
      <c r="A1789" t="s">
        <v>220</v>
      </c>
      <c r="B1789">
        <v>2019</v>
      </c>
      <c r="C1789" s="9">
        <v>43560</v>
      </c>
      <c r="D1789" t="s">
        <v>262</v>
      </c>
      <c r="E1789" t="s">
        <v>119</v>
      </c>
      <c r="F1789">
        <v>1</v>
      </c>
      <c r="G1789">
        <v>4</v>
      </c>
      <c r="H1789" t="s">
        <v>271</v>
      </c>
      <c r="I1789" t="s">
        <v>100</v>
      </c>
      <c r="J1789">
        <v>10075185084</v>
      </c>
      <c r="K1789" s="10">
        <f>(C1789-VLOOKUP(H1789,Riders!$A$2:$E$8001,4,FALSE))/365</f>
        <v>17.882191780821916</v>
      </c>
    </row>
    <row r="1790" spans="1:11">
      <c r="A1790" t="s">
        <v>220</v>
      </c>
      <c r="B1790">
        <v>2019</v>
      </c>
      <c r="C1790" s="9">
        <v>43560</v>
      </c>
      <c r="D1790" t="s">
        <v>262</v>
      </c>
      <c r="E1790" t="s">
        <v>115</v>
      </c>
      <c r="F1790">
        <v>1</v>
      </c>
      <c r="G1790">
        <v>5</v>
      </c>
      <c r="H1790" t="s">
        <v>273</v>
      </c>
      <c r="I1790" t="s">
        <v>100</v>
      </c>
      <c r="J1790" t="e">
        <v>#N/A</v>
      </c>
      <c r="K1790" s="10" t="e">
        <f>(C1790-VLOOKUP(H1790,Riders!$A$2:$E$8001,4,FALSE))/365</f>
        <v>#N/A</v>
      </c>
    </row>
    <row r="1791" spans="1:11">
      <c r="A1791" t="s">
        <v>220</v>
      </c>
      <c r="B1791">
        <v>2019</v>
      </c>
      <c r="C1791" s="9">
        <v>43560</v>
      </c>
      <c r="D1791" t="s">
        <v>262</v>
      </c>
      <c r="E1791" t="s">
        <v>119</v>
      </c>
      <c r="F1791">
        <v>1</v>
      </c>
      <c r="G1791">
        <v>5</v>
      </c>
      <c r="H1791" t="s">
        <v>272</v>
      </c>
      <c r="I1791" t="s">
        <v>100</v>
      </c>
      <c r="J1791">
        <v>10075184680</v>
      </c>
      <c r="K1791" s="10">
        <f>(C1791-VLOOKUP(H1791,Riders!$A$2:$E$8001,4,FALSE))/365</f>
        <v>17.402739726027399</v>
      </c>
    </row>
    <row r="1792" spans="1:11">
      <c r="A1792" t="s">
        <v>220</v>
      </c>
      <c r="B1792">
        <v>2019</v>
      </c>
      <c r="C1792" s="9">
        <v>43560</v>
      </c>
      <c r="D1792" t="s">
        <v>262</v>
      </c>
      <c r="E1792" t="s">
        <v>115</v>
      </c>
      <c r="F1792">
        <v>1</v>
      </c>
      <c r="G1792">
        <v>6</v>
      </c>
      <c r="H1792" t="s">
        <v>278</v>
      </c>
      <c r="I1792" t="s">
        <v>100</v>
      </c>
      <c r="J1792" t="e">
        <v>#N/A</v>
      </c>
      <c r="K1792" s="10" t="e">
        <f>(C1792-VLOOKUP(H1792,Riders!$A$2:$E$8001,4,FALSE))/365</f>
        <v>#N/A</v>
      </c>
    </row>
    <row r="1793" spans="1:11">
      <c r="A1793" t="s">
        <v>220</v>
      </c>
      <c r="B1793">
        <v>2019</v>
      </c>
      <c r="C1793" s="9">
        <v>43560</v>
      </c>
      <c r="D1793" t="s">
        <v>262</v>
      </c>
      <c r="E1793" t="s">
        <v>119</v>
      </c>
      <c r="F1793">
        <v>1</v>
      </c>
      <c r="G1793">
        <v>6</v>
      </c>
      <c r="H1793" t="s">
        <v>270</v>
      </c>
      <c r="I1793" t="s">
        <v>100</v>
      </c>
      <c r="J1793" t="e">
        <v>#N/A</v>
      </c>
      <c r="K1793" s="10">
        <f>(C1793-VLOOKUP(H1793,Riders!$A$2:$E$8001,4,FALSE))/365</f>
        <v>17.254794520547946</v>
      </c>
    </row>
    <row r="1794" spans="1:11">
      <c r="A1794" t="s">
        <v>220</v>
      </c>
      <c r="B1794">
        <v>2019</v>
      </c>
      <c r="C1794" s="9">
        <v>43560</v>
      </c>
      <c r="D1794" t="s">
        <v>262</v>
      </c>
      <c r="E1794" t="s">
        <v>119</v>
      </c>
      <c r="F1794">
        <v>2</v>
      </c>
      <c r="G1794">
        <v>1</v>
      </c>
      <c r="H1794" t="s">
        <v>276</v>
      </c>
      <c r="I1794" t="s">
        <v>100</v>
      </c>
      <c r="J1794" t="e">
        <v>#N/A</v>
      </c>
      <c r="K1794" s="10" t="e">
        <f>(C1794-VLOOKUP(H1794,Riders!$A$2:$E$8001,4,FALSE))/365</f>
        <v>#N/A</v>
      </c>
    </row>
    <row r="1795" spans="1:11">
      <c r="A1795" t="s">
        <v>220</v>
      </c>
      <c r="B1795">
        <v>2019</v>
      </c>
      <c r="C1795" s="9">
        <v>43560</v>
      </c>
      <c r="D1795" t="s">
        <v>262</v>
      </c>
      <c r="E1795" t="s">
        <v>119</v>
      </c>
      <c r="F1795">
        <v>2</v>
      </c>
      <c r="G1795">
        <v>2</v>
      </c>
      <c r="H1795" t="s">
        <v>277</v>
      </c>
      <c r="I1795" t="s">
        <v>100</v>
      </c>
      <c r="J1795">
        <v>10086832057</v>
      </c>
      <c r="K1795" s="10">
        <f>(C1795-VLOOKUP(H1795,Riders!$A$2:$E$8001,4,FALSE))/365</f>
        <v>16.594520547945205</v>
      </c>
    </row>
    <row r="1796" spans="1:11">
      <c r="A1796" t="s">
        <v>220</v>
      </c>
      <c r="B1796">
        <v>2019</v>
      </c>
      <c r="C1796" s="9">
        <v>43560</v>
      </c>
      <c r="D1796" t="s">
        <v>262</v>
      </c>
      <c r="E1796" t="s">
        <v>119</v>
      </c>
      <c r="F1796">
        <v>2</v>
      </c>
      <c r="G1796">
        <v>3</v>
      </c>
      <c r="H1796" t="s">
        <v>278</v>
      </c>
      <c r="I1796" t="s">
        <v>100</v>
      </c>
      <c r="J1796" t="e">
        <v>#N/A</v>
      </c>
      <c r="K1796" s="10" t="e">
        <f>(C1796-VLOOKUP(H1796,Riders!$A$2:$E$8001,4,FALSE))/365</f>
        <v>#N/A</v>
      </c>
    </row>
    <row r="1797" spans="1:11">
      <c r="A1797" t="s">
        <v>220</v>
      </c>
      <c r="B1797">
        <v>2019</v>
      </c>
      <c r="C1797" s="9">
        <v>43560</v>
      </c>
      <c r="D1797" t="s">
        <v>262</v>
      </c>
      <c r="E1797" t="s">
        <v>119</v>
      </c>
      <c r="F1797">
        <v>2</v>
      </c>
      <c r="G1797">
        <v>4</v>
      </c>
      <c r="H1797" t="s">
        <v>273</v>
      </c>
      <c r="I1797" t="s">
        <v>100</v>
      </c>
      <c r="J1797" t="e">
        <v>#N/A</v>
      </c>
      <c r="K1797" s="10" t="e">
        <f>(C1797-VLOOKUP(H1797,Riders!$A$2:$E$8001,4,FALSE))/365</f>
        <v>#N/A</v>
      </c>
    </row>
    <row r="1798" spans="1:11">
      <c r="A1798" t="s">
        <v>279</v>
      </c>
      <c r="B1798">
        <v>2019</v>
      </c>
      <c r="C1798" s="9">
        <v>43524</v>
      </c>
      <c r="D1798" t="s">
        <v>19</v>
      </c>
      <c r="E1798" t="s">
        <v>89</v>
      </c>
      <c r="F1798">
        <v>1</v>
      </c>
      <c r="G1798">
        <v>1</v>
      </c>
      <c r="H1798" t="s">
        <v>95</v>
      </c>
      <c r="I1798" t="s">
        <v>28</v>
      </c>
      <c r="J1798">
        <v>10048325582</v>
      </c>
      <c r="K1798" s="10">
        <f>(C1798-VLOOKUP(H1798,Riders!$A$2:$E$8001,4,FALSE))/365</f>
        <v>27.093150684931508</v>
      </c>
    </row>
    <row r="1799" spans="1:11">
      <c r="A1799" t="s">
        <v>279</v>
      </c>
      <c r="B1799">
        <v>2019</v>
      </c>
      <c r="C1799" s="9">
        <v>43524</v>
      </c>
      <c r="D1799" t="s">
        <v>19</v>
      </c>
      <c r="E1799" t="s">
        <v>89</v>
      </c>
      <c r="F1799">
        <v>1</v>
      </c>
      <c r="G1799">
        <v>2</v>
      </c>
      <c r="H1799" t="s">
        <v>211</v>
      </c>
      <c r="I1799" t="s">
        <v>40</v>
      </c>
      <c r="J1799">
        <v>10006422895</v>
      </c>
      <c r="K1799" s="10">
        <f>(C1799-VLOOKUP(H1799,Riders!$A$2:$E$8001,4,FALSE))/365</f>
        <v>27.775342465753425</v>
      </c>
    </row>
    <row r="1800" spans="1:11">
      <c r="A1800" t="s">
        <v>279</v>
      </c>
      <c r="B1800">
        <v>2019</v>
      </c>
      <c r="C1800" s="9">
        <v>43524</v>
      </c>
      <c r="D1800" t="s">
        <v>19</v>
      </c>
      <c r="E1800" t="s">
        <v>89</v>
      </c>
      <c r="F1800">
        <v>1</v>
      </c>
      <c r="G1800">
        <v>3</v>
      </c>
      <c r="H1800" t="s">
        <v>280</v>
      </c>
      <c r="I1800" t="s">
        <v>222</v>
      </c>
      <c r="J1800">
        <v>10008108574</v>
      </c>
      <c r="K1800" s="10">
        <f>(C1800-VLOOKUP(H1800,Riders!$A$2:$E$8001,4,FALSE))/365</f>
        <v>24.813698630136987</v>
      </c>
    </row>
    <row r="1801" spans="1:11">
      <c r="A1801" t="s">
        <v>279</v>
      </c>
      <c r="B1801">
        <v>2019</v>
      </c>
      <c r="C1801" s="9">
        <v>43524</v>
      </c>
      <c r="D1801" t="s">
        <v>19</v>
      </c>
      <c r="E1801" t="s">
        <v>89</v>
      </c>
      <c r="F1801">
        <v>1</v>
      </c>
      <c r="G1801">
        <v>4</v>
      </c>
      <c r="H1801" t="s">
        <v>206</v>
      </c>
      <c r="I1801" t="s">
        <v>56</v>
      </c>
      <c r="J1801">
        <v>10007828183</v>
      </c>
      <c r="K1801" s="10">
        <f>(C1801-VLOOKUP(H1801,Riders!$A$2:$E$8001,4,FALSE))/365</f>
        <v>25.435616438356163</v>
      </c>
    </row>
    <row r="1802" spans="1:11">
      <c r="A1802" t="s">
        <v>279</v>
      </c>
      <c r="B1802">
        <v>2019</v>
      </c>
      <c r="C1802" s="9">
        <v>43524</v>
      </c>
      <c r="D1802" t="s">
        <v>19</v>
      </c>
      <c r="E1802" t="s">
        <v>89</v>
      </c>
      <c r="F1802">
        <v>1</v>
      </c>
      <c r="G1802">
        <v>5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34.079452054794523</v>
      </c>
    </row>
    <row r="1803" spans="1:11">
      <c r="A1803" t="s">
        <v>279</v>
      </c>
      <c r="B1803">
        <v>2019</v>
      </c>
      <c r="C1803" s="9">
        <v>43524</v>
      </c>
      <c r="D1803" t="s">
        <v>19</v>
      </c>
      <c r="E1803" t="s">
        <v>89</v>
      </c>
      <c r="F1803">
        <v>2</v>
      </c>
      <c r="G1803">
        <v>1</v>
      </c>
      <c r="H1803" t="s">
        <v>193</v>
      </c>
      <c r="I1803" t="s">
        <v>30</v>
      </c>
      <c r="J1803">
        <v>10005964470</v>
      </c>
      <c r="K1803" s="10">
        <f>(C1803-VLOOKUP(H1803,Riders!$A$2:$E$8001,4,FALSE))/365</f>
        <v>29.961643835616439</v>
      </c>
    </row>
    <row r="1804" spans="1:11">
      <c r="A1804" t="s">
        <v>279</v>
      </c>
      <c r="B1804">
        <v>2019</v>
      </c>
      <c r="C1804" s="9">
        <v>43524</v>
      </c>
      <c r="D1804" t="s">
        <v>19</v>
      </c>
      <c r="E1804" t="s">
        <v>89</v>
      </c>
      <c r="F1804">
        <v>2</v>
      </c>
      <c r="G1804">
        <v>2</v>
      </c>
      <c r="H1804" t="s">
        <v>218</v>
      </c>
      <c r="I1804" t="s">
        <v>33</v>
      </c>
      <c r="J1804">
        <v>10005782695</v>
      </c>
      <c r="K1804" s="10">
        <f>(C1804-VLOOKUP(H1804,Riders!$A$2:$E$8001,4,FALSE))/365</f>
        <v>29.654794520547945</v>
      </c>
    </row>
    <row r="1805" spans="1:11">
      <c r="A1805" t="s">
        <v>279</v>
      </c>
      <c r="B1805">
        <v>2019</v>
      </c>
      <c r="C1805" s="9">
        <v>43524</v>
      </c>
      <c r="D1805" t="s">
        <v>19</v>
      </c>
      <c r="E1805" t="s">
        <v>89</v>
      </c>
      <c r="F1805">
        <v>2</v>
      </c>
      <c r="G1805">
        <v>3</v>
      </c>
      <c r="H1805" t="s">
        <v>172</v>
      </c>
      <c r="I1805" t="s">
        <v>35</v>
      </c>
      <c r="J1805">
        <v>10006552534</v>
      </c>
      <c r="K1805" s="10">
        <f>(C1805-VLOOKUP(H1805,Riders!$A$2:$E$8001,4,FALSE))/365</f>
        <v>28.805479452054794</v>
      </c>
    </row>
    <row r="1806" spans="1:11">
      <c r="A1806" t="s">
        <v>279</v>
      </c>
      <c r="B1806">
        <v>2019</v>
      </c>
      <c r="C1806" s="9">
        <v>43524</v>
      </c>
      <c r="D1806" t="s">
        <v>19</v>
      </c>
      <c r="E1806" t="s">
        <v>89</v>
      </c>
      <c r="F1806">
        <v>2</v>
      </c>
      <c r="G1806">
        <v>4</v>
      </c>
      <c r="H1806" t="s">
        <v>91</v>
      </c>
      <c r="I1806" t="s">
        <v>50</v>
      </c>
      <c r="J1806">
        <v>10009150215</v>
      </c>
      <c r="K1806" s="10">
        <f>(C1806-VLOOKUP(H1806,Riders!$A$2:$E$8001,4,FALSE))/365</f>
        <v>23.273972602739725</v>
      </c>
    </row>
    <row r="1807" spans="1:11">
      <c r="A1807" t="s">
        <v>279</v>
      </c>
      <c r="B1807">
        <v>2019</v>
      </c>
      <c r="C1807" s="9">
        <v>43524</v>
      </c>
      <c r="D1807" t="s">
        <v>19</v>
      </c>
      <c r="E1807" t="s">
        <v>89</v>
      </c>
      <c r="F1807">
        <v>2</v>
      </c>
      <c r="G1807">
        <v>5</v>
      </c>
      <c r="H1807" t="s">
        <v>66</v>
      </c>
      <c r="I1807" t="s">
        <v>28</v>
      </c>
      <c r="J1807">
        <v>10006379247</v>
      </c>
      <c r="K1807" s="10">
        <f>(C1807-VLOOKUP(H1807,Riders!$A$2:$E$8001,4,FALSE))/365</f>
        <v>28.92876712328767</v>
      </c>
    </row>
    <row r="1808" spans="1:11">
      <c r="A1808" t="s">
        <v>279</v>
      </c>
      <c r="B1808">
        <v>2019</v>
      </c>
      <c r="C1808" s="9">
        <v>43524</v>
      </c>
      <c r="D1808" t="s">
        <v>19</v>
      </c>
      <c r="E1808" t="s">
        <v>89</v>
      </c>
      <c r="F1808">
        <v>3</v>
      </c>
      <c r="G1808">
        <v>1</v>
      </c>
      <c r="H1808" t="s">
        <v>104</v>
      </c>
      <c r="I1808" t="s">
        <v>100</v>
      </c>
      <c r="J1808">
        <v>10006894559</v>
      </c>
      <c r="K1808" s="10">
        <f>(C1808-VLOOKUP(H1808,Riders!$A$2:$E$8001,4,FALSE))/365</f>
        <v>26.531506849315068</v>
      </c>
    </row>
    <row r="1809" spans="1:11">
      <c r="A1809" t="s">
        <v>279</v>
      </c>
      <c r="B1809">
        <v>2019</v>
      </c>
      <c r="C1809" s="9">
        <v>43524</v>
      </c>
      <c r="D1809" t="s">
        <v>19</v>
      </c>
      <c r="E1809" t="s">
        <v>89</v>
      </c>
      <c r="F1809">
        <v>3</v>
      </c>
      <c r="G1809">
        <v>2</v>
      </c>
      <c r="H1809" t="s">
        <v>191</v>
      </c>
      <c r="I1809" t="s">
        <v>30</v>
      </c>
      <c r="J1809">
        <v>10005727327</v>
      </c>
      <c r="K1809" s="10">
        <f>(C1809-VLOOKUP(H1809,Riders!$A$2:$E$8001,4,FALSE))/365</f>
        <v>33.115068493150687</v>
      </c>
    </row>
    <row r="1810" spans="1:11">
      <c r="A1810" t="s">
        <v>279</v>
      </c>
      <c r="B1810">
        <v>2019</v>
      </c>
      <c r="C1810" s="9">
        <v>43524</v>
      </c>
      <c r="D1810" t="s">
        <v>19</v>
      </c>
      <c r="E1810" t="s">
        <v>89</v>
      </c>
      <c r="F1810">
        <v>3</v>
      </c>
      <c r="G1810">
        <v>3</v>
      </c>
      <c r="H1810" t="s">
        <v>98</v>
      </c>
      <c r="I1810" t="s">
        <v>42</v>
      </c>
      <c r="J1810">
        <v>10010830840</v>
      </c>
      <c r="K1810" s="10">
        <f>(C1810-VLOOKUP(H1810,Riders!$A$2:$E$8001,4,FALSE))/365</f>
        <v>20.350684931506848</v>
      </c>
    </row>
    <row r="1811" spans="1:11">
      <c r="A1811" t="s">
        <v>279</v>
      </c>
      <c r="B1811">
        <v>2019</v>
      </c>
      <c r="C1811" s="9">
        <v>43524</v>
      </c>
      <c r="D1811" t="s">
        <v>19</v>
      </c>
      <c r="E1811" t="s">
        <v>89</v>
      </c>
      <c r="F1811">
        <v>3</v>
      </c>
      <c r="G1811">
        <v>4</v>
      </c>
      <c r="H1811" t="s">
        <v>151</v>
      </c>
      <c r="I1811" t="s">
        <v>152</v>
      </c>
      <c r="J1811">
        <v>10004717719</v>
      </c>
      <c r="K1811" s="10">
        <f>(C1811-VLOOKUP(H1811,Riders!$A$2:$E$8001,4,FALSE))/365</f>
        <v>30.243835616438357</v>
      </c>
    </row>
    <row r="1812" spans="1:11">
      <c r="A1812" t="s">
        <v>279</v>
      </c>
      <c r="B1812">
        <v>2019</v>
      </c>
      <c r="C1812" s="9">
        <v>43524</v>
      </c>
      <c r="D1812" t="s">
        <v>19</v>
      </c>
      <c r="E1812" t="s">
        <v>89</v>
      </c>
      <c r="F1812">
        <v>3</v>
      </c>
      <c r="G1812">
        <v>5</v>
      </c>
      <c r="H1812" t="s">
        <v>213</v>
      </c>
      <c r="I1812" t="s">
        <v>32</v>
      </c>
      <c r="J1812">
        <v>10009307435</v>
      </c>
      <c r="K1812" s="10">
        <f>(C1812-VLOOKUP(H1812,Riders!$A$2:$E$8001,4,FALSE))/365</f>
        <v>26.912328767123288</v>
      </c>
    </row>
    <row r="1813" spans="1:11">
      <c r="A1813" t="s">
        <v>279</v>
      </c>
      <c r="B1813">
        <v>2019</v>
      </c>
      <c r="C1813" s="9">
        <v>43524</v>
      </c>
      <c r="D1813" t="s">
        <v>19</v>
      </c>
      <c r="E1813" t="s">
        <v>89</v>
      </c>
      <c r="F1813">
        <v>3</v>
      </c>
      <c r="G1813">
        <v>6</v>
      </c>
      <c r="H1813" t="s">
        <v>217</v>
      </c>
      <c r="I1813" t="s">
        <v>22</v>
      </c>
      <c r="J1813">
        <v>10050887493</v>
      </c>
      <c r="K1813" s="10">
        <f>(C1813-VLOOKUP(H1813,Riders!$A$2:$E$8001,4,FALSE))/365</f>
        <v>35.545205479452058</v>
      </c>
    </row>
    <row r="1814" spans="1:11">
      <c r="A1814" t="s">
        <v>279</v>
      </c>
      <c r="B1814">
        <v>2019</v>
      </c>
      <c r="C1814" s="9">
        <v>43524</v>
      </c>
      <c r="D1814" t="s">
        <v>19</v>
      </c>
      <c r="E1814" t="s">
        <v>89</v>
      </c>
      <c r="F1814">
        <v>4</v>
      </c>
      <c r="G1814">
        <v>1</v>
      </c>
      <c r="H1814" t="s">
        <v>97</v>
      </c>
      <c r="I1814" t="s">
        <v>26</v>
      </c>
      <c r="J1814">
        <v>10010678569</v>
      </c>
      <c r="K1814" s="10">
        <f>(C1814-VLOOKUP(H1814,Riders!$A$2:$E$8001,4,FALSE))/365</f>
        <v>21.87945205479452</v>
      </c>
    </row>
    <row r="1815" spans="1:11">
      <c r="A1815" t="s">
        <v>279</v>
      </c>
      <c r="B1815">
        <v>2019</v>
      </c>
      <c r="C1815" s="9">
        <v>43524</v>
      </c>
      <c r="D1815" t="s">
        <v>19</v>
      </c>
      <c r="E1815" t="s">
        <v>89</v>
      </c>
      <c r="F1815">
        <v>4</v>
      </c>
      <c r="G1815">
        <v>2</v>
      </c>
      <c r="H1815" t="s">
        <v>52</v>
      </c>
      <c r="I1815" t="s">
        <v>40</v>
      </c>
      <c r="J1815">
        <v>10004612534</v>
      </c>
      <c r="K1815" s="10">
        <f>(C1815-VLOOKUP(H1815,Riders!$A$2:$E$8001,4,FALSE))/365</f>
        <v>31.758904109589039</v>
      </c>
    </row>
    <row r="1816" spans="1:11">
      <c r="A1816" t="s">
        <v>279</v>
      </c>
      <c r="B1816">
        <v>2019</v>
      </c>
      <c r="C1816" s="9">
        <v>43524</v>
      </c>
      <c r="D1816" t="s">
        <v>19</v>
      </c>
      <c r="E1816" t="s">
        <v>89</v>
      </c>
      <c r="F1816">
        <v>4</v>
      </c>
      <c r="G1816">
        <v>3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31.169863013698631</v>
      </c>
    </row>
    <row r="1817" spans="1:11">
      <c r="A1817" t="s">
        <v>279</v>
      </c>
      <c r="B1817">
        <v>2019</v>
      </c>
      <c r="C1817" s="9">
        <v>43524</v>
      </c>
      <c r="D1817" t="s">
        <v>19</v>
      </c>
      <c r="E1817" t="s">
        <v>89</v>
      </c>
      <c r="F1817">
        <v>4</v>
      </c>
      <c r="G1817">
        <v>4</v>
      </c>
      <c r="H1817" t="s">
        <v>181</v>
      </c>
      <c r="I1817" t="s">
        <v>32</v>
      </c>
      <c r="J1817">
        <v>10007212639</v>
      </c>
      <c r="K1817" s="10">
        <f>(C1817-VLOOKUP(H1817,Riders!$A$2:$E$8001,4,FALSE))/365</f>
        <v>27.673972602739727</v>
      </c>
    </row>
    <row r="1818" spans="1:11">
      <c r="A1818" t="s">
        <v>279</v>
      </c>
      <c r="B1818">
        <v>2019</v>
      </c>
      <c r="C1818" s="9">
        <v>43524</v>
      </c>
      <c r="D1818" t="s">
        <v>19</v>
      </c>
      <c r="E1818" t="s">
        <v>89</v>
      </c>
      <c r="F1818">
        <v>4</v>
      </c>
      <c r="G1818">
        <v>5</v>
      </c>
      <c r="H1818" t="s">
        <v>48</v>
      </c>
      <c r="I1818" t="s">
        <v>42</v>
      </c>
      <c r="J1818">
        <v>10009039774</v>
      </c>
      <c r="K1818" s="10">
        <f>(C1818-VLOOKUP(H1818,Riders!$A$2:$E$8001,4,FALSE))/365</f>
        <v>24.627397260273973</v>
      </c>
    </row>
    <row r="1819" spans="1:11">
      <c r="A1819" t="s">
        <v>279</v>
      </c>
      <c r="B1819">
        <v>2019</v>
      </c>
      <c r="C1819" s="9">
        <v>43524</v>
      </c>
      <c r="D1819" t="s">
        <v>19</v>
      </c>
      <c r="E1819" t="s">
        <v>89</v>
      </c>
      <c r="F1819">
        <v>4</v>
      </c>
      <c r="G1819">
        <v>6</v>
      </c>
      <c r="H1819" t="s">
        <v>60</v>
      </c>
      <c r="I1819" t="s">
        <v>61</v>
      </c>
      <c r="J1819">
        <v>10007351671</v>
      </c>
      <c r="K1819" s="10">
        <f>(C1819-VLOOKUP(H1819,Riders!$A$2:$E$8001,4,FALSE))/365</f>
        <v>29.273972602739725</v>
      </c>
    </row>
    <row r="1820" spans="1:11">
      <c r="A1820" t="s">
        <v>279</v>
      </c>
      <c r="B1820">
        <v>2019</v>
      </c>
      <c r="C1820" s="9">
        <v>43524</v>
      </c>
      <c r="D1820" t="s">
        <v>19</v>
      </c>
      <c r="E1820" t="s">
        <v>89</v>
      </c>
      <c r="F1820">
        <v>5</v>
      </c>
      <c r="G1820">
        <v>1</v>
      </c>
      <c r="H1820" t="s">
        <v>38</v>
      </c>
      <c r="I1820" t="s">
        <v>28</v>
      </c>
      <c r="J1820">
        <v>10009178002</v>
      </c>
      <c r="K1820" s="10">
        <f>(C1820-VLOOKUP(H1820,Riders!$A$2:$E$8001,4,FALSE))/365</f>
        <v>23.12054794520548</v>
      </c>
    </row>
    <row r="1821" spans="1:11">
      <c r="A1821" t="s">
        <v>279</v>
      </c>
      <c r="B1821">
        <v>2019</v>
      </c>
      <c r="C1821" s="9">
        <v>43524</v>
      </c>
      <c r="D1821" t="s">
        <v>19</v>
      </c>
      <c r="E1821" t="s">
        <v>89</v>
      </c>
      <c r="F1821">
        <v>5</v>
      </c>
      <c r="G1821">
        <v>2</v>
      </c>
      <c r="H1821" t="s">
        <v>110</v>
      </c>
      <c r="I1821" t="s">
        <v>111</v>
      </c>
      <c r="J1821">
        <v>10009967641</v>
      </c>
      <c r="K1821" s="10">
        <f>(C1821-VLOOKUP(H1821,Riders!$A$2:$E$8001,4,FALSE))/365</f>
        <v>21.865753424657534</v>
      </c>
    </row>
    <row r="1822" spans="1:11">
      <c r="A1822" t="s">
        <v>279</v>
      </c>
      <c r="B1822">
        <v>2019</v>
      </c>
      <c r="C1822" s="9">
        <v>43524</v>
      </c>
      <c r="D1822" t="s">
        <v>19</v>
      </c>
      <c r="E1822" t="s">
        <v>89</v>
      </c>
      <c r="F1822">
        <v>5</v>
      </c>
      <c r="G1822">
        <v>3</v>
      </c>
      <c r="H1822" t="s">
        <v>216</v>
      </c>
      <c r="I1822" t="s">
        <v>44</v>
      </c>
      <c r="J1822">
        <v>10006902239</v>
      </c>
      <c r="K1822" s="10">
        <f>(C1822-VLOOKUP(H1822,Riders!$A$2:$E$8001,4,FALSE))/365</f>
        <v>27.673972602739727</v>
      </c>
    </row>
    <row r="1823" spans="1:11">
      <c r="A1823" t="s">
        <v>279</v>
      </c>
      <c r="B1823">
        <v>2019</v>
      </c>
      <c r="C1823" s="9">
        <v>43524</v>
      </c>
      <c r="D1823" t="s">
        <v>19</v>
      </c>
      <c r="E1823" t="s">
        <v>89</v>
      </c>
      <c r="F1823">
        <v>5</v>
      </c>
      <c r="G1823">
        <v>4</v>
      </c>
      <c r="H1823" t="s">
        <v>198</v>
      </c>
      <c r="I1823" t="s">
        <v>22</v>
      </c>
      <c r="J1823">
        <v>10006900421</v>
      </c>
      <c r="K1823" s="10">
        <f>(C1823-VLOOKUP(H1823,Riders!$A$2:$E$8001,4,FALSE))/365</f>
        <v>26.227397260273971</v>
      </c>
    </row>
    <row r="1824" spans="1:11">
      <c r="A1824" t="s">
        <v>279</v>
      </c>
      <c r="B1824">
        <v>2019</v>
      </c>
      <c r="C1824" s="9">
        <v>43524</v>
      </c>
      <c r="D1824" t="s">
        <v>19</v>
      </c>
      <c r="E1824" t="s">
        <v>89</v>
      </c>
      <c r="F1824">
        <v>5</v>
      </c>
      <c r="G1824">
        <v>5</v>
      </c>
      <c r="H1824" t="s">
        <v>101</v>
      </c>
      <c r="I1824" t="s">
        <v>102</v>
      </c>
      <c r="J1824">
        <v>10009010876</v>
      </c>
      <c r="K1824" s="10">
        <f>(C1824-VLOOKUP(H1824,Riders!$A$2:$E$8001,4,FALSE))/365</f>
        <v>25.093150684931508</v>
      </c>
    </row>
    <row r="1825" spans="1:11">
      <c r="A1825" t="s">
        <v>279</v>
      </c>
      <c r="B1825">
        <v>2019</v>
      </c>
      <c r="C1825" s="9">
        <v>43524</v>
      </c>
      <c r="D1825" t="s">
        <v>19</v>
      </c>
      <c r="E1825" t="s">
        <v>89</v>
      </c>
      <c r="F1825">
        <v>5</v>
      </c>
      <c r="G1825">
        <v>6</v>
      </c>
      <c r="H1825" t="s">
        <v>263</v>
      </c>
      <c r="I1825" t="s">
        <v>100</v>
      </c>
      <c r="J1825">
        <v>10009009462</v>
      </c>
      <c r="K1825" s="10">
        <f>(C1825-VLOOKUP(H1825,Riders!$A$2:$E$8001,4,FALSE))/365</f>
        <v>23.641095890410959</v>
      </c>
    </row>
    <row r="1826" spans="1:11">
      <c r="A1826" t="s">
        <v>279</v>
      </c>
      <c r="B1826">
        <v>2019</v>
      </c>
      <c r="C1826" s="9">
        <v>43524</v>
      </c>
      <c r="D1826" t="s">
        <v>19</v>
      </c>
      <c r="E1826" t="s">
        <v>115</v>
      </c>
      <c r="F1826">
        <v>1</v>
      </c>
      <c r="G1826">
        <v>1</v>
      </c>
      <c r="H1826" t="s">
        <v>198</v>
      </c>
      <c r="I1826" t="s">
        <v>22</v>
      </c>
      <c r="J1826">
        <v>10006900421</v>
      </c>
      <c r="K1826" s="10">
        <f>(C1826-VLOOKUP(H1826,Riders!$A$2:$E$8001,4,FALSE))/365</f>
        <v>26.227397260273971</v>
      </c>
    </row>
    <row r="1827" spans="1:11">
      <c r="A1827" t="s">
        <v>279</v>
      </c>
      <c r="B1827">
        <v>2019</v>
      </c>
      <c r="C1827" s="9">
        <v>43524</v>
      </c>
      <c r="D1827" t="s">
        <v>19</v>
      </c>
      <c r="E1827" t="s">
        <v>115</v>
      </c>
      <c r="F1827">
        <v>1</v>
      </c>
      <c r="G1827">
        <v>2</v>
      </c>
      <c r="H1827" t="s">
        <v>217</v>
      </c>
      <c r="I1827" t="s">
        <v>22</v>
      </c>
      <c r="J1827">
        <v>10050887493</v>
      </c>
      <c r="K1827" s="10">
        <f>(C1827-VLOOKUP(H1827,Riders!$A$2:$E$8001,4,FALSE))/365</f>
        <v>35.545205479452058</v>
      </c>
    </row>
    <row r="1828" spans="1:11">
      <c r="A1828" t="s">
        <v>279</v>
      </c>
      <c r="B1828">
        <v>2019</v>
      </c>
      <c r="C1828" s="9">
        <v>43524</v>
      </c>
      <c r="D1828" t="s">
        <v>19</v>
      </c>
      <c r="E1828" t="s">
        <v>115</v>
      </c>
      <c r="F1828">
        <v>1</v>
      </c>
      <c r="G1828">
        <v>3</v>
      </c>
      <c r="H1828" t="s">
        <v>181</v>
      </c>
      <c r="I1828" t="s">
        <v>32</v>
      </c>
      <c r="J1828">
        <v>10007212639</v>
      </c>
      <c r="K1828" s="10">
        <f>(C1828-VLOOKUP(H1828,Riders!$A$2:$E$8001,4,FALSE))/365</f>
        <v>27.673972602739727</v>
      </c>
    </row>
    <row r="1829" spans="1:11">
      <c r="A1829" t="s">
        <v>279</v>
      </c>
      <c r="B1829">
        <v>2019</v>
      </c>
      <c r="C1829" s="9">
        <v>43524</v>
      </c>
      <c r="D1829" t="s">
        <v>19</v>
      </c>
      <c r="E1829" t="s">
        <v>115</v>
      </c>
      <c r="F1829">
        <v>1</v>
      </c>
      <c r="G1829">
        <v>4</v>
      </c>
      <c r="H1829" t="s">
        <v>280</v>
      </c>
      <c r="I1829" t="s">
        <v>222</v>
      </c>
      <c r="J1829">
        <v>10008108574</v>
      </c>
      <c r="K1829" s="10">
        <f>(C1829-VLOOKUP(H1829,Riders!$A$2:$E$8001,4,FALSE))/365</f>
        <v>24.813698630136987</v>
      </c>
    </row>
    <row r="1830" spans="1:11">
      <c r="A1830" t="s">
        <v>279</v>
      </c>
      <c r="B1830">
        <v>2019</v>
      </c>
      <c r="C1830" s="9">
        <v>43524</v>
      </c>
      <c r="D1830" t="s">
        <v>19</v>
      </c>
      <c r="E1830" t="s">
        <v>115</v>
      </c>
      <c r="F1830">
        <v>2</v>
      </c>
      <c r="G1830">
        <v>1</v>
      </c>
      <c r="H1830" t="s">
        <v>151</v>
      </c>
      <c r="I1830" t="s">
        <v>152</v>
      </c>
      <c r="J1830">
        <v>10004717719</v>
      </c>
      <c r="K1830" s="10">
        <f>(C1830-VLOOKUP(H1830,Riders!$A$2:$E$8001,4,FALSE))/365</f>
        <v>30.243835616438357</v>
      </c>
    </row>
    <row r="1831" spans="1:11">
      <c r="A1831" t="s">
        <v>279</v>
      </c>
      <c r="B1831">
        <v>2019</v>
      </c>
      <c r="C1831" s="9">
        <v>43524</v>
      </c>
      <c r="D1831" t="s">
        <v>19</v>
      </c>
      <c r="E1831" t="s">
        <v>115</v>
      </c>
      <c r="F1831">
        <v>2</v>
      </c>
      <c r="G1831">
        <v>2</v>
      </c>
      <c r="H1831" t="s">
        <v>60</v>
      </c>
      <c r="I1831" t="s">
        <v>61</v>
      </c>
      <c r="J1831">
        <v>10007351671</v>
      </c>
      <c r="K1831" s="10">
        <f>(C1831-VLOOKUP(H1831,Riders!$A$2:$E$8001,4,FALSE))/365</f>
        <v>29.273972602739725</v>
      </c>
    </row>
    <row r="1832" spans="1:11">
      <c r="A1832" t="s">
        <v>279</v>
      </c>
      <c r="B1832">
        <v>2019</v>
      </c>
      <c r="C1832" s="9">
        <v>43524</v>
      </c>
      <c r="D1832" t="s">
        <v>19</v>
      </c>
      <c r="E1832" t="s">
        <v>115</v>
      </c>
      <c r="F1832">
        <v>2</v>
      </c>
      <c r="G1832">
        <v>3</v>
      </c>
      <c r="H1832" t="s">
        <v>101</v>
      </c>
      <c r="I1832" t="s">
        <v>102</v>
      </c>
      <c r="J1832">
        <v>10009010876</v>
      </c>
      <c r="K1832" s="10">
        <f>(C1832-VLOOKUP(H1832,Riders!$A$2:$E$8001,4,FALSE))/365</f>
        <v>25.093150684931508</v>
      </c>
    </row>
    <row r="1833" spans="1:11">
      <c r="A1833" t="s">
        <v>279</v>
      </c>
      <c r="B1833">
        <v>2019</v>
      </c>
      <c r="C1833" s="9">
        <v>43524</v>
      </c>
      <c r="D1833" t="s">
        <v>19</v>
      </c>
      <c r="E1833" t="s">
        <v>115</v>
      </c>
      <c r="F1833">
        <v>2</v>
      </c>
      <c r="G1833">
        <v>4</v>
      </c>
      <c r="H1833" t="s">
        <v>172</v>
      </c>
      <c r="I1833" t="s">
        <v>35</v>
      </c>
      <c r="J1833">
        <v>10006552534</v>
      </c>
      <c r="K1833" s="10">
        <f>(C1833-VLOOKUP(H1833,Riders!$A$2:$E$8001,4,FALSE))/365</f>
        <v>28.805479452054794</v>
      </c>
    </row>
    <row r="1834" spans="1:11">
      <c r="A1834" t="s">
        <v>279</v>
      </c>
      <c r="B1834">
        <v>2019</v>
      </c>
      <c r="C1834" s="9">
        <v>43524</v>
      </c>
      <c r="D1834" t="s">
        <v>19</v>
      </c>
      <c r="E1834" t="s">
        <v>115</v>
      </c>
      <c r="F1834">
        <v>2</v>
      </c>
      <c r="G1834">
        <v>5</v>
      </c>
      <c r="H1834" t="s">
        <v>206</v>
      </c>
      <c r="I1834" t="s">
        <v>56</v>
      </c>
      <c r="J1834">
        <v>10007828183</v>
      </c>
      <c r="K1834" s="10">
        <f>(C1834-VLOOKUP(H1834,Riders!$A$2:$E$8001,4,FALSE))/365</f>
        <v>25.435616438356163</v>
      </c>
    </row>
    <row r="1835" spans="1:11">
      <c r="A1835" t="s">
        <v>279</v>
      </c>
      <c r="B1835">
        <v>2019</v>
      </c>
      <c r="C1835" s="9">
        <v>43524</v>
      </c>
      <c r="D1835" t="s">
        <v>19</v>
      </c>
      <c r="E1835" t="s">
        <v>115</v>
      </c>
      <c r="F1835">
        <v>3</v>
      </c>
      <c r="G1835">
        <v>1</v>
      </c>
      <c r="H1835" t="s">
        <v>219</v>
      </c>
      <c r="I1835" t="s">
        <v>30</v>
      </c>
      <c r="J1835">
        <v>10008098470</v>
      </c>
      <c r="K1835" s="10">
        <f>(C1835-VLOOKUP(H1835,Riders!$A$2:$E$8001,4,FALSE))/365</f>
        <v>34.079452054794523</v>
      </c>
    </row>
    <row r="1836" spans="1:11">
      <c r="A1836" t="s">
        <v>279</v>
      </c>
      <c r="B1836">
        <v>2019</v>
      </c>
      <c r="C1836" s="9">
        <v>43524</v>
      </c>
      <c r="D1836" t="s">
        <v>19</v>
      </c>
      <c r="E1836" t="s">
        <v>115</v>
      </c>
      <c r="F1836">
        <v>3</v>
      </c>
      <c r="G1836">
        <v>2</v>
      </c>
      <c r="H1836" t="s">
        <v>263</v>
      </c>
      <c r="I1836" t="s">
        <v>100</v>
      </c>
      <c r="J1836">
        <v>10009009462</v>
      </c>
      <c r="K1836" s="10">
        <f>(C1836-VLOOKUP(H1836,Riders!$A$2:$E$8001,4,FALSE))/365</f>
        <v>23.641095890410959</v>
      </c>
    </row>
    <row r="1837" spans="1:11">
      <c r="A1837" t="s">
        <v>279</v>
      </c>
      <c r="B1837">
        <v>2019</v>
      </c>
      <c r="C1837" s="9">
        <v>43524</v>
      </c>
      <c r="D1837" t="s">
        <v>19</v>
      </c>
      <c r="E1837" t="s">
        <v>115</v>
      </c>
      <c r="F1837">
        <v>3</v>
      </c>
      <c r="G1837">
        <v>3</v>
      </c>
      <c r="H1837" t="s">
        <v>48</v>
      </c>
      <c r="I1837" t="s">
        <v>42</v>
      </c>
      <c r="J1837">
        <v>10009039774</v>
      </c>
      <c r="K1837" s="10">
        <f>(C1837-VLOOKUP(H1837,Riders!$A$2:$E$8001,4,FALSE))/365</f>
        <v>24.627397260273973</v>
      </c>
    </row>
    <row r="1838" spans="1:11">
      <c r="A1838" t="s">
        <v>279</v>
      </c>
      <c r="B1838">
        <v>2019</v>
      </c>
      <c r="C1838" s="9">
        <v>43524</v>
      </c>
      <c r="D1838" t="s">
        <v>19</v>
      </c>
      <c r="E1838" t="s">
        <v>115</v>
      </c>
      <c r="F1838">
        <v>3</v>
      </c>
      <c r="G1838">
        <v>4</v>
      </c>
      <c r="H1838" t="s">
        <v>66</v>
      </c>
      <c r="I1838" t="s">
        <v>28</v>
      </c>
      <c r="J1838">
        <v>10006379247</v>
      </c>
      <c r="K1838" s="10">
        <f>(C1838-VLOOKUP(H1838,Riders!$A$2:$E$8001,4,FALSE))/365</f>
        <v>28.92876712328767</v>
      </c>
    </row>
    <row r="1839" spans="1:11">
      <c r="A1839" t="s">
        <v>279</v>
      </c>
      <c r="B1839">
        <v>2019</v>
      </c>
      <c r="C1839" s="9">
        <v>43524</v>
      </c>
      <c r="D1839" t="s">
        <v>19</v>
      </c>
      <c r="E1839" t="s">
        <v>115</v>
      </c>
      <c r="F1839">
        <v>3</v>
      </c>
      <c r="G1839">
        <v>5</v>
      </c>
      <c r="H1839" t="s">
        <v>98</v>
      </c>
      <c r="I1839" t="s">
        <v>42</v>
      </c>
      <c r="J1839">
        <v>10010830840</v>
      </c>
      <c r="K1839" s="10">
        <f>(C1839-VLOOKUP(H1839,Riders!$A$2:$E$8001,4,FALSE))/365</f>
        <v>20.350684931506848</v>
      </c>
    </row>
    <row r="1840" spans="1:11">
      <c r="A1840" t="s">
        <v>279</v>
      </c>
      <c r="B1840">
        <v>2019</v>
      </c>
      <c r="C1840" s="9">
        <v>43524</v>
      </c>
      <c r="D1840" t="s">
        <v>19</v>
      </c>
      <c r="E1840" t="s">
        <v>115</v>
      </c>
      <c r="F1840">
        <v>4</v>
      </c>
      <c r="G1840">
        <v>1</v>
      </c>
      <c r="H1840" t="s">
        <v>216</v>
      </c>
      <c r="I1840" t="s">
        <v>44</v>
      </c>
      <c r="J1840">
        <v>10006902239</v>
      </c>
      <c r="K1840" s="10">
        <f>(C1840-VLOOKUP(H1840,Riders!$A$2:$E$8001,4,FALSE))/365</f>
        <v>27.673972602739727</v>
      </c>
    </row>
    <row r="1841" spans="1:11">
      <c r="A1841" t="s">
        <v>279</v>
      </c>
      <c r="B1841">
        <v>2019</v>
      </c>
      <c r="C1841" s="9">
        <v>43524</v>
      </c>
      <c r="D1841" t="s">
        <v>19</v>
      </c>
      <c r="E1841" t="s">
        <v>115</v>
      </c>
      <c r="F1841">
        <v>4</v>
      </c>
      <c r="G1841">
        <v>2</v>
      </c>
      <c r="H1841" t="s">
        <v>194</v>
      </c>
      <c r="I1841" t="s">
        <v>50</v>
      </c>
      <c r="J1841">
        <v>10004868370</v>
      </c>
      <c r="K1841" s="10">
        <f>(C1841-VLOOKUP(H1841,Riders!$A$2:$E$8001,4,FALSE))/365</f>
        <v>31.169863013698631</v>
      </c>
    </row>
    <row r="1842" spans="1:11">
      <c r="A1842" t="s">
        <v>279</v>
      </c>
      <c r="B1842">
        <v>2019</v>
      </c>
      <c r="C1842" s="9">
        <v>43524</v>
      </c>
      <c r="D1842" t="s">
        <v>19</v>
      </c>
      <c r="E1842" t="s">
        <v>115</v>
      </c>
      <c r="F1842">
        <v>4</v>
      </c>
      <c r="G1842">
        <v>3</v>
      </c>
      <c r="H1842" t="s">
        <v>91</v>
      </c>
      <c r="I1842" t="s">
        <v>50</v>
      </c>
      <c r="J1842">
        <v>10009150215</v>
      </c>
      <c r="K1842" s="10">
        <f>(C1842-VLOOKUP(H1842,Riders!$A$2:$E$8001,4,FALSE))/365</f>
        <v>23.273972602739725</v>
      </c>
    </row>
    <row r="1843" spans="1:11">
      <c r="A1843" t="s">
        <v>279</v>
      </c>
      <c r="B1843">
        <v>2019</v>
      </c>
      <c r="C1843" s="9">
        <v>43524</v>
      </c>
      <c r="D1843" t="s">
        <v>19</v>
      </c>
      <c r="E1843" t="s">
        <v>115</v>
      </c>
      <c r="F1843">
        <v>4</v>
      </c>
      <c r="G1843">
        <v>3</v>
      </c>
      <c r="H1843" t="s">
        <v>213</v>
      </c>
      <c r="I1843" t="s">
        <v>32</v>
      </c>
      <c r="J1843">
        <v>10009307435</v>
      </c>
      <c r="K1843" s="10">
        <f>(C1843-VLOOKUP(H1843,Riders!$A$2:$E$8001,4,FALSE))/365</f>
        <v>26.912328767123288</v>
      </c>
    </row>
    <row r="1844" spans="1:11">
      <c r="A1844" t="s">
        <v>279</v>
      </c>
      <c r="B1844">
        <v>2019</v>
      </c>
      <c r="C1844" s="9">
        <v>43524</v>
      </c>
      <c r="D1844" t="s">
        <v>19</v>
      </c>
      <c r="E1844" t="s">
        <v>117</v>
      </c>
      <c r="F1844">
        <v>1</v>
      </c>
      <c r="G1844">
        <v>1</v>
      </c>
      <c r="H1844" t="s">
        <v>95</v>
      </c>
      <c r="I1844" t="s">
        <v>28</v>
      </c>
      <c r="J1844">
        <v>10048325582</v>
      </c>
      <c r="K1844" s="10">
        <f>(C1844-VLOOKUP(H1844,Riders!$A$2:$E$8001,4,FALSE))/365</f>
        <v>27.093150684931508</v>
      </c>
    </row>
    <row r="1845" spans="1:11">
      <c r="A1845" t="s">
        <v>279</v>
      </c>
      <c r="B1845">
        <v>2019</v>
      </c>
      <c r="C1845" s="9">
        <v>43524</v>
      </c>
      <c r="D1845" t="s">
        <v>19</v>
      </c>
      <c r="E1845" t="s">
        <v>117</v>
      </c>
      <c r="F1845">
        <v>1</v>
      </c>
      <c r="G1845">
        <v>2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21.87945205479452</v>
      </c>
    </row>
    <row r="1846" spans="1:11">
      <c r="A1846" t="s">
        <v>279</v>
      </c>
      <c r="B1846">
        <v>2019</v>
      </c>
      <c r="C1846" s="9">
        <v>43524</v>
      </c>
      <c r="D1846" t="s">
        <v>19</v>
      </c>
      <c r="E1846" t="s">
        <v>117</v>
      </c>
      <c r="F1846">
        <v>1</v>
      </c>
      <c r="G1846">
        <v>3</v>
      </c>
      <c r="H1846" t="s">
        <v>194</v>
      </c>
      <c r="I1846" t="s">
        <v>50</v>
      </c>
      <c r="J1846">
        <v>10004868370</v>
      </c>
      <c r="K1846" s="10">
        <f>(C1846-VLOOKUP(H1846,Riders!$A$2:$E$8001,4,FALSE))/365</f>
        <v>31.169863013698631</v>
      </c>
    </row>
    <row r="1847" spans="1:11">
      <c r="A1847" t="s">
        <v>279</v>
      </c>
      <c r="B1847">
        <v>2019</v>
      </c>
      <c r="C1847" s="9">
        <v>43524</v>
      </c>
      <c r="D1847" t="s">
        <v>19</v>
      </c>
      <c r="E1847" t="s">
        <v>117</v>
      </c>
      <c r="F1847">
        <v>1</v>
      </c>
      <c r="G1847">
        <v>4</v>
      </c>
      <c r="H1847" t="s">
        <v>219</v>
      </c>
      <c r="I1847" t="s">
        <v>30</v>
      </c>
      <c r="J1847">
        <v>10008098470</v>
      </c>
      <c r="K1847" s="10">
        <f>(C1847-VLOOKUP(H1847,Riders!$A$2:$E$8001,4,FALSE))/365</f>
        <v>34.079452054794523</v>
      </c>
    </row>
    <row r="1848" spans="1:11">
      <c r="A1848" t="s">
        <v>279</v>
      </c>
      <c r="B1848">
        <v>2019</v>
      </c>
      <c r="C1848" s="9">
        <v>43524</v>
      </c>
      <c r="D1848" t="s">
        <v>19</v>
      </c>
      <c r="E1848" t="s">
        <v>117</v>
      </c>
      <c r="F1848">
        <v>1</v>
      </c>
      <c r="G1848">
        <v>5</v>
      </c>
      <c r="H1848" t="s">
        <v>218</v>
      </c>
      <c r="I1848" t="s">
        <v>33</v>
      </c>
      <c r="J1848">
        <v>10005782695</v>
      </c>
      <c r="K1848" s="10">
        <f>(C1848-VLOOKUP(H1848,Riders!$A$2:$E$8001,4,FALSE))/365</f>
        <v>29.654794520547945</v>
      </c>
    </row>
    <row r="1849" spans="1:11">
      <c r="A1849" t="s">
        <v>279</v>
      </c>
      <c r="B1849">
        <v>2019</v>
      </c>
      <c r="C1849" s="9">
        <v>43524</v>
      </c>
      <c r="D1849" t="s">
        <v>19</v>
      </c>
      <c r="E1849" t="s">
        <v>117</v>
      </c>
      <c r="F1849">
        <v>1</v>
      </c>
      <c r="G1849">
        <v>6</v>
      </c>
      <c r="H1849" t="s">
        <v>151</v>
      </c>
      <c r="I1849" t="s">
        <v>152</v>
      </c>
      <c r="J1849">
        <v>10004717719</v>
      </c>
      <c r="K1849" s="10">
        <f>(C1849-VLOOKUP(H1849,Riders!$A$2:$E$8001,4,FALSE))/365</f>
        <v>30.243835616438357</v>
      </c>
    </row>
    <row r="1850" spans="1:11">
      <c r="A1850" t="s">
        <v>279</v>
      </c>
      <c r="B1850">
        <v>2019</v>
      </c>
      <c r="C1850" s="9">
        <v>43524</v>
      </c>
      <c r="D1850" t="s">
        <v>19</v>
      </c>
      <c r="E1850" t="s">
        <v>117</v>
      </c>
      <c r="F1850">
        <v>2</v>
      </c>
      <c r="G1850">
        <v>1</v>
      </c>
      <c r="H1850" t="s">
        <v>198</v>
      </c>
      <c r="I1850" t="s">
        <v>22</v>
      </c>
      <c r="J1850">
        <v>10006900421</v>
      </c>
      <c r="K1850" s="10">
        <f>(C1850-VLOOKUP(H1850,Riders!$A$2:$E$8001,4,FALSE))/365</f>
        <v>26.227397260273971</v>
      </c>
    </row>
    <row r="1851" spans="1:11">
      <c r="A1851" t="s">
        <v>279</v>
      </c>
      <c r="B1851">
        <v>2019</v>
      </c>
      <c r="C1851" s="9">
        <v>43524</v>
      </c>
      <c r="D1851" t="s">
        <v>19</v>
      </c>
      <c r="E1851" t="s">
        <v>117</v>
      </c>
      <c r="F1851">
        <v>2</v>
      </c>
      <c r="G1851">
        <v>2</v>
      </c>
      <c r="H1851" t="s">
        <v>191</v>
      </c>
      <c r="I1851" t="s">
        <v>30</v>
      </c>
      <c r="J1851">
        <v>10005727327</v>
      </c>
      <c r="K1851" s="10">
        <f>(C1851-VLOOKUP(H1851,Riders!$A$2:$E$8001,4,FALSE))/365</f>
        <v>33.115068493150687</v>
      </c>
    </row>
    <row r="1852" spans="1:11">
      <c r="A1852" t="s">
        <v>279</v>
      </c>
      <c r="B1852">
        <v>2019</v>
      </c>
      <c r="C1852" s="9">
        <v>43524</v>
      </c>
      <c r="D1852" t="s">
        <v>19</v>
      </c>
      <c r="E1852" t="s">
        <v>117</v>
      </c>
      <c r="F1852">
        <v>2</v>
      </c>
      <c r="G1852">
        <v>3</v>
      </c>
      <c r="H1852" t="s">
        <v>216</v>
      </c>
      <c r="I1852" t="s">
        <v>44</v>
      </c>
      <c r="J1852">
        <v>10006902239</v>
      </c>
      <c r="K1852" s="10">
        <f>(C1852-VLOOKUP(H1852,Riders!$A$2:$E$8001,4,FALSE))/365</f>
        <v>27.673972602739727</v>
      </c>
    </row>
    <row r="1853" spans="1:11">
      <c r="A1853" t="s">
        <v>279</v>
      </c>
      <c r="B1853">
        <v>2019</v>
      </c>
      <c r="C1853" s="9">
        <v>43524</v>
      </c>
      <c r="D1853" t="s">
        <v>19</v>
      </c>
      <c r="E1853" t="s">
        <v>117</v>
      </c>
      <c r="F1853">
        <v>2</v>
      </c>
      <c r="G1853">
        <v>4</v>
      </c>
      <c r="H1853" t="s">
        <v>193</v>
      </c>
      <c r="I1853" t="s">
        <v>30</v>
      </c>
      <c r="J1853">
        <v>10005964470</v>
      </c>
      <c r="K1853" s="10">
        <f>(C1853-VLOOKUP(H1853,Riders!$A$2:$E$8001,4,FALSE))/365</f>
        <v>29.961643835616439</v>
      </c>
    </row>
    <row r="1854" spans="1:11">
      <c r="A1854" t="s">
        <v>279</v>
      </c>
      <c r="B1854">
        <v>2019</v>
      </c>
      <c r="C1854" s="9">
        <v>43524</v>
      </c>
      <c r="D1854" t="s">
        <v>19</v>
      </c>
      <c r="E1854" t="s">
        <v>117</v>
      </c>
      <c r="F1854">
        <v>2</v>
      </c>
      <c r="G1854">
        <v>5</v>
      </c>
      <c r="H1854" t="s">
        <v>38</v>
      </c>
      <c r="I1854" t="s">
        <v>28</v>
      </c>
      <c r="J1854">
        <v>10009178002</v>
      </c>
      <c r="K1854" s="10">
        <f>(C1854-VLOOKUP(H1854,Riders!$A$2:$E$8001,4,FALSE))/365</f>
        <v>23.12054794520548</v>
      </c>
    </row>
    <row r="1855" spans="1:11">
      <c r="A1855" t="s">
        <v>279</v>
      </c>
      <c r="B1855">
        <v>2019</v>
      </c>
      <c r="C1855" s="9">
        <v>43524</v>
      </c>
      <c r="D1855" t="s">
        <v>19</v>
      </c>
      <c r="E1855" t="s">
        <v>117</v>
      </c>
      <c r="F1855">
        <v>2</v>
      </c>
      <c r="G1855">
        <v>6</v>
      </c>
      <c r="H1855" t="s">
        <v>263</v>
      </c>
      <c r="I1855" t="s">
        <v>100</v>
      </c>
      <c r="J1855">
        <v>10009009462</v>
      </c>
      <c r="K1855" s="10">
        <f>(C1855-VLOOKUP(H1855,Riders!$A$2:$E$8001,4,FALSE))/365</f>
        <v>23.641095890410959</v>
      </c>
    </row>
    <row r="1856" spans="1:11">
      <c r="A1856" t="s">
        <v>279</v>
      </c>
      <c r="B1856">
        <v>2019</v>
      </c>
      <c r="C1856" s="9">
        <v>43524</v>
      </c>
      <c r="D1856" t="s">
        <v>19</v>
      </c>
      <c r="E1856" t="s">
        <v>117</v>
      </c>
      <c r="F1856">
        <v>3</v>
      </c>
      <c r="G1856">
        <v>1</v>
      </c>
      <c r="H1856" t="s">
        <v>104</v>
      </c>
      <c r="I1856" t="s">
        <v>100</v>
      </c>
      <c r="J1856">
        <v>10006894559</v>
      </c>
      <c r="K1856" s="10">
        <f>(C1856-VLOOKUP(H1856,Riders!$A$2:$E$8001,4,FALSE))/365</f>
        <v>26.531506849315068</v>
      </c>
    </row>
    <row r="1857" spans="1:11">
      <c r="A1857" t="s">
        <v>279</v>
      </c>
      <c r="B1857">
        <v>2019</v>
      </c>
      <c r="C1857" s="9">
        <v>43524</v>
      </c>
      <c r="D1857" t="s">
        <v>19</v>
      </c>
      <c r="E1857" t="s">
        <v>117</v>
      </c>
      <c r="F1857">
        <v>3</v>
      </c>
      <c r="G1857">
        <v>2</v>
      </c>
      <c r="H1857" t="s">
        <v>110</v>
      </c>
      <c r="I1857" t="s">
        <v>111</v>
      </c>
      <c r="J1857">
        <v>10009967641</v>
      </c>
      <c r="K1857" s="10">
        <f>(C1857-VLOOKUP(H1857,Riders!$A$2:$E$8001,4,FALSE))/365</f>
        <v>21.865753424657534</v>
      </c>
    </row>
    <row r="1858" spans="1:11">
      <c r="A1858" t="s">
        <v>279</v>
      </c>
      <c r="B1858">
        <v>2019</v>
      </c>
      <c r="C1858" s="9">
        <v>43524</v>
      </c>
      <c r="D1858" t="s">
        <v>19</v>
      </c>
      <c r="E1858" t="s">
        <v>117</v>
      </c>
      <c r="F1858">
        <v>3</v>
      </c>
      <c r="G1858">
        <v>3</v>
      </c>
      <c r="H1858" t="s">
        <v>217</v>
      </c>
      <c r="I1858" t="s">
        <v>22</v>
      </c>
      <c r="J1858">
        <v>10050887493</v>
      </c>
      <c r="K1858" s="10">
        <f>(C1858-VLOOKUP(H1858,Riders!$A$2:$E$8001,4,FALSE))/365</f>
        <v>35.545205479452058</v>
      </c>
    </row>
    <row r="1859" spans="1:11">
      <c r="A1859" t="s">
        <v>279</v>
      </c>
      <c r="B1859">
        <v>2019</v>
      </c>
      <c r="C1859" s="9">
        <v>43524</v>
      </c>
      <c r="D1859" t="s">
        <v>19</v>
      </c>
      <c r="E1859" t="s">
        <v>117</v>
      </c>
      <c r="F1859">
        <v>3</v>
      </c>
      <c r="G1859">
        <v>4</v>
      </c>
      <c r="H1859" t="s">
        <v>101</v>
      </c>
      <c r="I1859" t="s">
        <v>102</v>
      </c>
      <c r="J1859">
        <v>10009010876</v>
      </c>
      <c r="K1859" s="10">
        <f>(C1859-VLOOKUP(H1859,Riders!$A$2:$E$8001,4,FALSE))/365</f>
        <v>25.093150684931508</v>
      </c>
    </row>
    <row r="1860" spans="1:11">
      <c r="A1860" t="s">
        <v>279</v>
      </c>
      <c r="B1860">
        <v>2019</v>
      </c>
      <c r="C1860" s="9">
        <v>43524</v>
      </c>
      <c r="D1860" t="s">
        <v>19</v>
      </c>
      <c r="E1860" t="s">
        <v>117</v>
      </c>
      <c r="F1860">
        <v>3</v>
      </c>
      <c r="G1860">
        <v>5</v>
      </c>
      <c r="H1860" t="s">
        <v>211</v>
      </c>
      <c r="I1860" t="s">
        <v>40</v>
      </c>
      <c r="J1860">
        <v>10006422895</v>
      </c>
      <c r="K1860" s="10">
        <f>(C1860-VLOOKUP(H1860,Riders!$A$2:$E$8001,4,FALSE))/365</f>
        <v>27.775342465753425</v>
      </c>
    </row>
    <row r="1861" spans="1:11">
      <c r="A1861" t="s">
        <v>279</v>
      </c>
      <c r="B1861">
        <v>2019</v>
      </c>
      <c r="C1861" s="9">
        <v>43524</v>
      </c>
      <c r="D1861" t="s">
        <v>19</v>
      </c>
      <c r="E1861" t="s">
        <v>117</v>
      </c>
      <c r="F1861">
        <v>3</v>
      </c>
      <c r="G1861">
        <v>6</v>
      </c>
      <c r="H1861" t="s">
        <v>52</v>
      </c>
      <c r="I1861" t="s">
        <v>40</v>
      </c>
      <c r="J1861">
        <v>10004612534</v>
      </c>
      <c r="K1861" s="10">
        <f>(C1861-VLOOKUP(H1861,Riders!$A$2:$E$8001,4,FALSE))/365</f>
        <v>31.758904109589039</v>
      </c>
    </row>
    <row r="1862" spans="1:11">
      <c r="A1862" t="s">
        <v>279</v>
      </c>
      <c r="B1862">
        <v>2019</v>
      </c>
      <c r="C1862" s="9">
        <v>43524</v>
      </c>
      <c r="D1862" t="s">
        <v>19</v>
      </c>
      <c r="E1862" t="s">
        <v>117</v>
      </c>
      <c r="F1862">
        <v>3</v>
      </c>
      <c r="G1862">
        <v>7</v>
      </c>
      <c r="H1862" t="s">
        <v>60</v>
      </c>
      <c r="I1862" t="s">
        <v>61</v>
      </c>
      <c r="J1862">
        <v>10007351671</v>
      </c>
      <c r="K1862" s="10">
        <f>(C1862-VLOOKUP(H1862,Riders!$A$2:$E$8001,4,FALSE))/365</f>
        <v>29.273972602739725</v>
      </c>
    </row>
    <row r="1863" spans="1:11">
      <c r="A1863" t="s">
        <v>279</v>
      </c>
      <c r="B1863">
        <v>2019</v>
      </c>
      <c r="C1863" s="9">
        <v>43524</v>
      </c>
      <c r="D1863" t="s">
        <v>19</v>
      </c>
      <c r="E1863" t="s">
        <v>118</v>
      </c>
      <c r="F1863">
        <v>1</v>
      </c>
      <c r="G1863">
        <v>1</v>
      </c>
      <c r="H1863" t="s">
        <v>95</v>
      </c>
      <c r="I1863" t="s">
        <v>28</v>
      </c>
      <c r="J1863">
        <v>10048325582</v>
      </c>
      <c r="K1863" s="10">
        <f>(C1863-VLOOKUP(H1863,Riders!$A$2:$E$8001,4,FALSE))/365</f>
        <v>27.093150684931508</v>
      </c>
    </row>
    <row r="1864" spans="1:11">
      <c r="A1864" t="s">
        <v>279</v>
      </c>
      <c r="B1864">
        <v>2019</v>
      </c>
      <c r="C1864" s="9">
        <v>43524</v>
      </c>
      <c r="D1864" t="s">
        <v>19</v>
      </c>
      <c r="E1864" t="s">
        <v>118</v>
      </c>
      <c r="F1864">
        <v>1</v>
      </c>
      <c r="G1864">
        <v>2</v>
      </c>
      <c r="H1864" t="s">
        <v>97</v>
      </c>
      <c r="I1864" t="s">
        <v>26</v>
      </c>
      <c r="J1864">
        <v>10010678569</v>
      </c>
      <c r="K1864" s="10">
        <f>(C1864-VLOOKUP(H1864,Riders!$A$2:$E$8001,4,FALSE))/365</f>
        <v>21.87945205479452</v>
      </c>
    </row>
    <row r="1865" spans="1:11">
      <c r="A1865" t="s">
        <v>279</v>
      </c>
      <c r="B1865">
        <v>2019</v>
      </c>
      <c r="C1865" s="9">
        <v>43524</v>
      </c>
      <c r="D1865" t="s">
        <v>19</v>
      </c>
      <c r="E1865" t="s">
        <v>118</v>
      </c>
      <c r="F1865">
        <v>1</v>
      </c>
      <c r="G1865">
        <v>3</v>
      </c>
      <c r="H1865" t="s">
        <v>191</v>
      </c>
      <c r="I1865" t="s">
        <v>30</v>
      </c>
      <c r="J1865">
        <v>10005727327</v>
      </c>
      <c r="K1865" s="10">
        <f>(C1865-VLOOKUP(H1865,Riders!$A$2:$E$8001,4,FALSE))/365</f>
        <v>33.115068493150687</v>
      </c>
    </row>
    <row r="1866" spans="1:11">
      <c r="A1866" t="s">
        <v>279</v>
      </c>
      <c r="B1866">
        <v>2019</v>
      </c>
      <c r="C1866" s="9">
        <v>43524</v>
      </c>
      <c r="D1866" t="s">
        <v>19</v>
      </c>
      <c r="E1866" t="s">
        <v>118</v>
      </c>
      <c r="F1866">
        <v>1</v>
      </c>
      <c r="G1866">
        <v>4</v>
      </c>
      <c r="H1866" t="s">
        <v>216</v>
      </c>
      <c r="I1866" t="s">
        <v>44</v>
      </c>
      <c r="J1866">
        <v>10006902239</v>
      </c>
      <c r="K1866" s="10">
        <f>(C1866-VLOOKUP(H1866,Riders!$A$2:$E$8001,4,FALSE))/365</f>
        <v>27.673972602739727</v>
      </c>
    </row>
    <row r="1867" spans="1:11">
      <c r="A1867" t="s">
        <v>279</v>
      </c>
      <c r="B1867">
        <v>2019</v>
      </c>
      <c r="C1867" s="9">
        <v>43524</v>
      </c>
      <c r="D1867" t="s">
        <v>19</v>
      </c>
      <c r="E1867" t="s">
        <v>118</v>
      </c>
      <c r="F1867">
        <v>1</v>
      </c>
      <c r="G1867">
        <v>5</v>
      </c>
      <c r="H1867" t="s">
        <v>101</v>
      </c>
      <c r="I1867" t="s">
        <v>102</v>
      </c>
      <c r="J1867">
        <v>10009010876</v>
      </c>
      <c r="K1867" s="10">
        <f>(C1867-VLOOKUP(H1867,Riders!$A$2:$E$8001,4,FALSE))/365</f>
        <v>25.093150684931508</v>
      </c>
    </row>
    <row r="1868" spans="1:11">
      <c r="A1868" t="s">
        <v>279</v>
      </c>
      <c r="B1868">
        <v>2019</v>
      </c>
      <c r="C1868" s="9">
        <v>43524</v>
      </c>
      <c r="D1868" t="s">
        <v>19</v>
      </c>
      <c r="E1868" t="s">
        <v>118</v>
      </c>
      <c r="F1868">
        <v>1</v>
      </c>
      <c r="G1868">
        <v>6</v>
      </c>
      <c r="H1868" t="s">
        <v>217</v>
      </c>
      <c r="I1868" t="s">
        <v>22</v>
      </c>
      <c r="J1868">
        <v>10050887493</v>
      </c>
      <c r="K1868" s="10">
        <f>(C1868-VLOOKUP(H1868,Riders!$A$2:$E$8001,4,FALSE))/365</f>
        <v>35.545205479452058</v>
      </c>
    </row>
    <row r="1869" spans="1:11">
      <c r="A1869" t="s">
        <v>279</v>
      </c>
      <c r="B1869">
        <v>2019</v>
      </c>
      <c r="C1869" s="9">
        <v>43524</v>
      </c>
      <c r="D1869" t="s">
        <v>19</v>
      </c>
      <c r="E1869" t="s">
        <v>118</v>
      </c>
      <c r="F1869">
        <v>2</v>
      </c>
      <c r="G1869">
        <v>1</v>
      </c>
      <c r="H1869" t="s">
        <v>198</v>
      </c>
      <c r="I1869" t="s">
        <v>22</v>
      </c>
      <c r="J1869">
        <v>10006900421</v>
      </c>
      <c r="K1869" s="10">
        <f>(C1869-VLOOKUP(H1869,Riders!$A$2:$E$8001,4,FALSE))/365</f>
        <v>26.227397260273971</v>
      </c>
    </row>
    <row r="1870" spans="1:11">
      <c r="A1870" t="s">
        <v>279</v>
      </c>
      <c r="B1870">
        <v>2019</v>
      </c>
      <c r="C1870" s="9">
        <v>43524</v>
      </c>
      <c r="D1870" t="s">
        <v>19</v>
      </c>
      <c r="E1870" t="s">
        <v>118</v>
      </c>
      <c r="F1870">
        <v>2</v>
      </c>
      <c r="G1870">
        <v>2</v>
      </c>
      <c r="H1870" t="s">
        <v>104</v>
      </c>
      <c r="I1870" t="s">
        <v>100</v>
      </c>
      <c r="J1870">
        <v>10006894559</v>
      </c>
      <c r="K1870" s="10">
        <f>(C1870-VLOOKUP(H1870,Riders!$A$2:$E$8001,4,FALSE))/365</f>
        <v>26.531506849315068</v>
      </c>
    </row>
    <row r="1871" spans="1:11">
      <c r="A1871" t="s">
        <v>279</v>
      </c>
      <c r="B1871">
        <v>2019</v>
      </c>
      <c r="C1871" s="9">
        <v>43524</v>
      </c>
      <c r="D1871" t="s">
        <v>19</v>
      </c>
      <c r="E1871" t="s">
        <v>118</v>
      </c>
      <c r="F1871">
        <v>2</v>
      </c>
      <c r="G1871">
        <v>3</v>
      </c>
      <c r="H1871" t="s">
        <v>110</v>
      </c>
      <c r="I1871" t="s">
        <v>111</v>
      </c>
      <c r="J1871">
        <v>10009967641</v>
      </c>
      <c r="K1871" s="10">
        <f>(C1871-VLOOKUP(H1871,Riders!$A$2:$E$8001,4,FALSE))/365</f>
        <v>21.865753424657534</v>
      </c>
    </row>
    <row r="1872" spans="1:11">
      <c r="A1872" t="s">
        <v>279</v>
      </c>
      <c r="B1872">
        <v>2019</v>
      </c>
      <c r="C1872" s="9">
        <v>43524</v>
      </c>
      <c r="D1872" t="s">
        <v>19</v>
      </c>
      <c r="E1872" t="s">
        <v>119</v>
      </c>
      <c r="F1872">
        <v>2</v>
      </c>
      <c r="G1872">
        <v>4</v>
      </c>
      <c r="H1872" t="s">
        <v>194</v>
      </c>
      <c r="I1872" t="s">
        <v>50</v>
      </c>
      <c r="J1872">
        <v>10004868370</v>
      </c>
      <c r="K1872" s="10">
        <f>(C1872-VLOOKUP(H1872,Riders!$A$2:$E$8001,4,FALSE))/365</f>
        <v>31.169863013698631</v>
      </c>
    </row>
    <row r="1873" spans="1:11">
      <c r="A1873" t="s">
        <v>279</v>
      </c>
      <c r="B1873">
        <v>2019</v>
      </c>
      <c r="C1873" s="9">
        <v>43524</v>
      </c>
      <c r="D1873" t="s">
        <v>19</v>
      </c>
      <c r="E1873" t="s">
        <v>118</v>
      </c>
      <c r="F1873">
        <v>2</v>
      </c>
      <c r="G1873">
        <v>5</v>
      </c>
      <c r="H1873" t="s">
        <v>193</v>
      </c>
      <c r="I1873" t="s">
        <v>30</v>
      </c>
      <c r="J1873">
        <v>10005964470</v>
      </c>
      <c r="K1873" s="10">
        <f>(C1873-VLOOKUP(H1873,Riders!$A$2:$E$8001,4,FALSE))/365</f>
        <v>29.961643835616439</v>
      </c>
    </row>
    <row r="1874" spans="1:11">
      <c r="A1874" t="s">
        <v>279</v>
      </c>
      <c r="B1874">
        <v>2019</v>
      </c>
      <c r="C1874" s="9">
        <v>43524</v>
      </c>
      <c r="D1874" t="s">
        <v>19</v>
      </c>
      <c r="E1874" t="s">
        <v>118</v>
      </c>
      <c r="F1874">
        <v>2</v>
      </c>
      <c r="G1874">
        <v>6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29.654794520547945</v>
      </c>
    </row>
    <row r="1875" spans="1:11">
      <c r="A1875" t="s">
        <v>279</v>
      </c>
      <c r="B1875">
        <v>2019</v>
      </c>
      <c r="C1875" s="9">
        <v>43524</v>
      </c>
      <c r="D1875" t="s">
        <v>19</v>
      </c>
      <c r="E1875" t="s">
        <v>119</v>
      </c>
      <c r="F1875">
        <v>1</v>
      </c>
      <c r="G1875">
        <v>1</v>
      </c>
      <c r="H1875" t="s">
        <v>198</v>
      </c>
      <c r="I1875" t="s">
        <v>22</v>
      </c>
      <c r="J1875">
        <v>10006900421</v>
      </c>
      <c r="K1875" s="10">
        <f>(C1875-VLOOKUP(H1875,Riders!$A$2:$E$8001,4,FALSE))/365</f>
        <v>26.227397260273971</v>
      </c>
    </row>
    <row r="1876" spans="1:11">
      <c r="A1876" t="s">
        <v>279</v>
      </c>
      <c r="B1876">
        <v>2019</v>
      </c>
      <c r="C1876" s="9">
        <v>43524</v>
      </c>
      <c r="D1876" t="s">
        <v>19</v>
      </c>
      <c r="E1876" t="s">
        <v>119</v>
      </c>
      <c r="F1876">
        <v>1</v>
      </c>
      <c r="G1876">
        <v>2</v>
      </c>
      <c r="H1876" t="s">
        <v>191</v>
      </c>
      <c r="I1876" t="s">
        <v>30</v>
      </c>
      <c r="J1876">
        <v>10005727327</v>
      </c>
      <c r="K1876" s="10">
        <f>(C1876-VLOOKUP(H1876,Riders!$A$2:$E$8001,4,FALSE))/365</f>
        <v>33.115068493150687</v>
      </c>
    </row>
    <row r="1877" spans="1:11">
      <c r="A1877" t="s">
        <v>279</v>
      </c>
      <c r="B1877">
        <v>2019</v>
      </c>
      <c r="C1877" s="9">
        <v>43524</v>
      </c>
      <c r="D1877" t="s">
        <v>19</v>
      </c>
      <c r="E1877" t="s">
        <v>119</v>
      </c>
      <c r="F1877">
        <v>1</v>
      </c>
      <c r="G1877">
        <v>3</v>
      </c>
      <c r="H1877" t="s">
        <v>95</v>
      </c>
      <c r="I1877" t="s">
        <v>28</v>
      </c>
      <c r="J1877">
        <v>10048325582</v>
      </c>
      <c r="K1877" s="10">
        <f>(C1877-VLOOKUP(H1877,Riders!$A$2:$E$8001,4,FALSE))/365</f>
        <v>27.093150684931508</v>
      </c>
    </row>
    <row r="1878" spans="1:11">
      <c r="A1878" t="s">
        <v>279</v>
      </c>
      <c r="B1878">
        <v>2019</v>
      </c>
      <c r="C1878" s="9">
        <v>43524</v>
      </c>
      <c r="D1878" t="s">
        <v>19</v>
      </c>
      <c r="E1878" t="s">
        <v>119</v>
      </c>
      <c r="F1878">
        <v>1</v>
      </c>
      <c r="G1878">
        <v>4</v>
      </c>
      <c r="H1878" t="s">
        <v>104</v>
      </c>
      <c r="I1878" t="s">
        <v>100</v>
      </c>
      <c r="J1878">
        <v>10006894559</v>
      </c>
      <c r="K1878" s="10">
        <f>(C1878-VLOOKUP(H1878,Riders!$A$2:$E$8001,4,FALSE))/365</f>
        <v>26.531506849315068</v>
      </c>
    </row>
    <row r="1879" spans="1:11">
      <c r="A1879" t="s">
        <v>279</v>
      </c>
      <c r="B1879">
        <v>2019</v>
      </c>
      <c r="C1879" s="9">
        <v>43524</v>
      </c>
      <c r="D1879" t="s">
        <v>19</v>
      </c>
      <c r="E1879" t="s">
        <v>119</v>
      </c>
      <c r="F1879">
        <v>1</v>
      </c>
      <c r="G1879">
        <v>5</v>
      </c>
      <c r="H1879" t="s">
        <v>110</v>
      </c>
      <c r="I1879" t="s">
        <v>111</v>
      </c>
      <c r="J1879">
        <v>10009967641</v>
      </c>
      <c r="K1879" s="10">
        <f>(C1879-VLOOKUP(H1879,Riders!$A$2:$E$8001,4,FALSE))/365</f>
        <v>21.865753424657534</v>
      </c>
    </row>
    <row r="1880" spans="1:11">
      <c r="A1880" t="s">
        <v>279</v>
      </c>
      <c r="B1880">
        <v>2019</v>
      </c>
      <c r="C1880" s="9">
        <v>43524</v>
      </c>
      <c r="D1880" t="s">
        <v>19</v>
      </c>
      <c r="E1880" t="s">
        <v>119</v>
      </c>
      <c r="F1880">
        <v>1</v>
      </c>
      <c r="G1880">
        <v>6</v>
      </c>
      <c r="H1880" t="s">
        <v>97</v>
      </c>
      <c r="I1880" t="s">
        <v>26</v>
      </c>
      <c r="J1880">
        <v>10010678569</v>
      </c>
      <c r="K1880" s="10">
        <f>(C1880-VLOOKUP(H1880,Riders!$A$2:$E$8001,4,FALSE))/365</f>
        <v>21.87945205479452</v>
      </c>
    </row>
    <row r="1881" spans="1:11">
      <c r="A1881" t="s">
        <v>279</v>
      </c>
      <c r="B1881">
        <v>2019</v>
      </c>
      <c r="C1881" s="9">
        <v>43524</v>
      </c>
      <c r="D1881" t="s">
        <v>19</v>
      </c>
      <c r="E1881" t="s">
        <v>119</v>
      </c>
      <c r="F1881">
        <v>2</v>
      </c>
      <c r="G1881">
        <v>1</v>
      </c>
      <c r="H1881" t="s">
        <v>194</v>
      </c>
      <c r="I1881" t="s">
        <v>50</v>
      </c>
      <c r="J1881">
        <v>10004868370</v>
      </c>
      <c r="K1881" s="10">
        <f>(C1881-VLOOKUP(H1881,Riders!$A$2:$E$8001,4,FALSE))/365</f>
        <v>31.169863013698631</v>
      </c>
    </row>
    <row r="1882" spans="1:11">
      <c r="A1882" t="s">
        <v>279</v>
      </c>
      <c r="B1882">
        <v>2019</v>
      </c>
      <c r="C1882" s="9">
        <v>43524</v>
      </c>
      <c r="D1882" t="s">
        <v>19</v>
      </c>
      <c r="E1882" t="s">
        <v>119</v>
      </c>
      <c r="F1882">
        <v>2</v>
      </c>
      <c r="G1882">
        <v>2</v>
      </c>
      <c r="H1882" t="s">
        <v>193</v>
      </c>
      <c r="I1882" t="s">
        <v>30</v>
      </c>
      <c r="J1882">
        <v>10005964470</v>
      </c>
      <c r="K1882" s="10">
        <f>(C1882-VLOOKUP(H1882,Riders!$A$2:$E$8001,4,FALSE))/365</f>
        <v>29.961643835616439</v>
      </c>
    </row>
    <row r="1883" spans="1:11">
      <c r="A1883" t="s">
        <v>279</v>
      </c>
      <c r="B1883">
        <v>2019</v>
      </c>
      <c r="C1883" s="9">
        <v>43524</v>
      </c>
      <c r="D1883" t="s">
        <v>19</v>
      </c>
      <c r="E1883" t="s">
        <v>119</v>
      </c>
      <c r="F1883">
        <v>2</v>
      </c>
      <c r="G1883">
        <v>3</v>
      </c>
      <c r="H1883" t="s">
        <v>218</v>
      </c>
      <c r="I1883" t="s">
        <v>33</v>
      </c>
      <c r="J1883">
        <v>10005782695</v>
      </c>
      <c r="K1883" s="10">
        <f>(C1883-VLOOKUP(H1883,Riders!$A$2:$E$8001,4,FALSE))/365</f>
        <v>29.654794520547945</v>
      </c>
    </row>
    <row r="1884" spans="1:11">
      <c r="A1884" t="s">
        <v>279</v>
      </c>
      <c r="B1884">
        <v>2019</v>
      </c>
      <c r="C1884" s="9">
        <v>43524</v>
      </c>
      <c r="D1884" t="s">
        <v>19</v>
      </c>
      <c r="E1884" t="s">
        <v>119</v>
      </c>
      <c r="F1884">
        <v>2</v>
      </c>
      <c r="G1884">
        <v>4</v>
      </c>
      <c r="H1884" t="s">
        <v>216</v>
      </c>
      <c r="I1884" t="s">
        <v>44</v>
      </c>
      <c r="J1884">
        <v>10006902239</v>
      </c>
      <c r="K1884" s="10">
        <f>(C1884-VLOOKUP(H1884,Riders!$A$2:$E$8001,4,FALSE))/365</f>
        <v>27.673972602739727</v>
      </c>
    </row>
    <row r="1885" spans="1:11">
      <c r="A1885" t="s">
        <v>279</v>
      </c>
      <c r="B1885">
        <v>2019</v>
      </c>
      <c r="C1885" s="9">
        <v>43524</v>
      </c>
      <c r="D1885" t="s">
        <v>19</v>
      </c>
      <c r="E1885" t="s">
        <v>119</v>
      </c>
      <c r="F1885">
        <v>2</v>
      </c>
      <c r="G1885">
        <v>5</v>
      </c>
      <c r="H1885" t="s">
        <v>217</v>
      </c>
      <c r="I1885" t="s">
        <v>22</v>
      </c>
      <c r="J1885">
        <v>10050887493</v>
      </c>
      <c r="K1885" s="10">
        <f>(C1885-VLOOKUP(H1885,Riders!$A$2:$E$8001,4,FALSE))/365</f>
        <v>35.545205479452058</v>
      </c>
    </row>
    <row r="1886" spans="1:11">
      <c r="A1886" t="s">
        <v>279</v>
      </c>
      <c r="B1886">
        <v>2019</v>
      </c>
      <c r="C1886" s="9">
        <v>43524</v>
      </c>
      <c r="D1886" t="s">
        <v>19</v>
      </c>
      <c r="E1886" t="s">
        <v>119</v>
      </c>
      <c r="F1886">
        <v>2</v>
      </c>
      <c r="G1886">
        <v>6</v>
      </c>
      <c r="H1886" t="s">
        <v>101</v>
      </c>
      <c r="I1886" t="s">
        <v>102</v>
      </c>
      <c r="J1886">
        <v>10009010876</v>
      </c>
      <c r="K1886" s="10">
        <f>(C1886-VLOOKUP(H1886,Riders!$A$2:$E$8001,4,FALSE))/365</f>
        <v>25.093150684931508</v>
      </c>
    </row>
    <row r="1887" spans="1:11">
      <c r="A1887" t="s">
        <v>224</v>
      </c>
      <c r="B1887">
        <v>2019</v>
      </c>
      <c r="C1887" s="9">
        <v>43491</v>
      </c>
      <c r="D1887" t="s">
        <v>138</v>
      </c>
      <c r="E1887" t="s">
        <v>89</v>
      </c>
      <c r="F1887">
        <v>1</v>
      </c>
      <c r="G1887">
        <v>1</v>
      </c>
      <c r="H1887" t="s">
        <v>94</v>
      </c>
      <c r="I1887" t="s">
        <v>26</v>
      </c>
      <c r="J1887">
        <v>10015683567</v>
      </c>
      <c r="K1887" s="10">
        <f>(C1887-VLOOKUP(H1887,Riders!$A$2:$E$8001,4,FALSE))/365</f>
        <v>20.027397260273972</v>
      </c>
    </row>
    <row r="1888" spans="1:11">
      <c r="A1888" t="s">
        <v>224</v>
      </c>
      <c r="B1888">
        <v>2019</v>
      </c>
      <c r="C1888" s="9">
        <v>43491</v>
      </c>
      <c r="D1888" t="s">
        <v>138</v>
      </c>
      <c r="E1888" t="s">
        <v>89</v>
      </c>
      <c r="F1888">
        <v>1</v>
      </c>
      <c r="G1888">
        <v>2</v>
      </c>
      <c r="H1888" t="s">
        <v>211</v>
      </c>
      <c r="I1888" t="s">
        <v>40</v>
      </c>
      <c r="J1888">
        <v>10006422895</v>
      </c>
      <c r="K1888" s="10">
        <f>(C1888-VLOOKUP(H1888,Riders!$A$2:$E$8001,4,FALSE))/365</f>
        <v>27.684931506849313</v>
      </c>
    </row>
    <row r="1889" spans="1:11">
      <c r="A1889" t="s">
        <v>224</v>
      </c>
      <c r="B1889">
        <v>2019</v>
      </c>
      <c r="C1889" s="9">
        <v>43491</v>
      </c>
      <c r="D1889" t="s">
        <v>138</v>
      </c>
      <c r="E1889" t="s">
        <v>89</v>
      </c>
      <c r="F1889">
        <v>1</v>
      </c>
      <c r="G1889">
        <v>3</v>
      </c>
      <c r="H1889" t="s">
        <v>191</v>
      </c>
      <c r="I1889" t="s">
        <v>30</v>
      </c>
      <c r="J1889">
        <v>10005727327</v>
      </c>
      <c r="K1889" s="10">
        <f>(C1889-VLOOKUP(H1889,Riders!$A$2:$E$8001,4,FALSE))/365</f>
        <v>33.024657534246572</v>
      </c>
    </row>
    <row r="1890" spans="1:11">
      <c r="A1890" t="s">
        <v>224</v>
      </c>
      <c r="B1890">
        <v>2019</v>
      </c>
      <c r="C1890" s="9">
        <v>43491</v>
      </c>
      <c r="D1890" t="s">
        <v>138</v>
      </c>
      <c r="E1890" t="s">
        <v>89</v>
      </c>
      <c r="F1890">
        <v>1</v>
      </c>
      <c r="G1890">
        <v>4</v>
      </c>
      <c r="H1890" t="s">
        <v>60</v>
      </c>
      <c r="I1890" t="s">
        <v>61</v>
      </c>
      <c r="J1890">
        <v>10007351671</v>
      </c>
      <c r="K1890" s="10">
        <f>(C1890-VLOOKUP(H1890,Riders!$A$2:$E$8001,4,FALSE))/365</f>
        <v>29.183561643835617</v>
      </c>
    </row>
    <row r="1891" spans="1:11">
      <c r="A1891" t="s">
        <v>224</v>
      </c>
      <c r="B1891">
        <v>2019</v>
      </c>
      <c r="C1891" s="9">
        <v>43491</v>
      </c>
      <c r="D1891" t="s">
        <v>138</v>
      </c>
      <c r="E1891" t="s">
        <v>89</v>
      </c>
      <c r="F1891">
        <v>1</v>
      </c>
      <c r="G1891">
        <v>5</v>
      </c>
      <c r="H1891" t="s">
        <v>227</v>
      </c>
      <c r="I1891" t="s">
        <v>150</v>
      </c>
      <c r="J1891">
        <v>10011155990</v>
      </c>
      <c r="K1891" s="10">
        <f>(C1891-VLOOKUP(H1891,Riders!$A$2:$E$8001,4,FALSE))/365</f>
        <v>20.923287671232877</v>
      </c>
    </row>
    <row r="1892" spans="1:11">
      <c r="A1892" t="s">
        <v>224</v>
      </c>
      <c r="B1892">
        <v>2019</v>
      </c>
      <c r="C1892" s="9">
        <v>43491</v>
      </c>
      <c r="D1892" t="s">
        <v>138</v>
      </c>
      <c r="E1892" t="s">
        <v>89</v>
      </c>
      <c r="F1892">
        <v>1</v>
      </c>
      <c r="G1892">
        <v>6</v>
      </c>
      <c r="H1892" t="s">
        <v>151</v>
      </c>
      <c r="I1892" t="s">
        <v>152</v>
      </c>
      <c r="J1892">
        <v>10004717719</v>
      </c>
      <c r="K1892" s="10">
        <f>(C1892-VLOOKUP(H1892,Riders!$A$2:$E$8001,4,FALSE))/365</f>
        <v>30.153424657534245</v>
      </c>
    </row>
    <row r="1893" spans="1:11">
      <c r="A1893" t="s">
        <v>224</v>
      </c>
      <c r="B1893">
        <v>2019</v>
      </c>
      <c r="C1893" s="9">
        <v>43491</v>
      </c>
      <c r="D1893" t="s">
        <v>138</v>
      </c>
      <c r="E1893" t="s">
        <v>89</v>
      </c>
      <c r="F1893">
        <v>1</v>
      </c>
      <c r="G1893">
        <v>7</v>
      </c>
      <c r="H1893" t="s">
        <v>281</v>
      </c>
      <c r="I1893" t="s">
        <v>282</v>
      </c>
      <c r="J1893">
        <v>10006319633</v>
      </c>
      <c r="K1893" s="10">
        <f>(C1893-VLOOKUP(H1893,Riders!$A$2:$E$8001,4,FALSE))/365</f>
        <v>29.183561643835617</v>
      </c>
    </row>
    <row r="1894" spans="1:11">
      <c r="A1894" t="s">
        <v>224</v>
      </c>
      <c r="B1894">
        <v>2019</v>
      </c>
      <c r="C1894" s="9">
        <v>43491</v>
      </c>
      <c r="D1894" t="s">
        <v>138</v>
      </c>
      <c r="E1894" t="s">
        <v>89</v>
      </c>
      <c r="F1894">
        <v>2</v>
      </c>
      <c r="G1894">
        <v>1</v>
      </c>
      <c r="H1894" t="s">
        <v>217</v>
      </c>
      <c r="I1894" t="s">
        <v>22</v>
      </c>
      <c r="J1894">
        <v>10050887493</v>
      </c>
      <c r="K1894" s="10">
        <f>(C1894-VLOOKUP(H1894,Riders!$A$2:$E$8001,4,FALSE))/365</f>
        <v>35.454794520547942</v>
      </c>
    </row>
    <row r="1895" spans="1:11">
      <c r="A1895" t="s">
        <v>224</v>
      </c>
      <c r="B1895">
        <v>2019</v>
      </c>
      <c r="C1895" s="9">
        <v>43491</v>
      </c>
      <c r="D1895" t="s">
        <v>138</v>
      </c>
      <c r="E1895" t="s">
        <v>89</v>
      </c>
      <c r="F1895">
        <v>2</v>
      </c>
      <c r="G1895">
        <v>2</v>
      </c>
      <c r="H1895" t="s">
        <v>172</v>
      </c>
      <c r="I1895" t="s">
        <v>35</v>
      </c>
      <c r="J1895">
        <v>10006552534</v>
      </c>
      <c r="K1895" s="10">
        <f>(C1895-VLOOKUP(H1895,Riders!$A$2:$E$8001,4,FALSE))/365</f>
        <v>28.715068493150685</v>
      </c>
    </row>
    <row r="1896" spans="1:11">
      <c r="A1896" t="s">
        <v>224</v>
      </c>
      <c r="B1896">
        <v>2019</v>
      </c>
      <c r="C1896" s="9">
        <v>43491</v>
      </c>
      <c r="D1896" t="s">
        <v>138</v>
      </c>
      <c r="E1896" t="s">
        <v>89</v>
      </c>
      <c r="F1896">
        <v>2</v>
      </c>
      <c r="G1896">
        <v>3</v>
      </c>
      <c r="H1896" t="s">
        <v>246</v>
      </c>
      <c r="I1896" t="s">
        <v>33</v>
      </c>
      <c r="J1896">
        <v>10008997641</v>
      </c>
      <c r="K1896" s="10">
        <f>(C1896-VLOOKUP(H1896,Riders!$A$2:$E$8001,4,FALSE))/365</f>
        <v>23.534246575342465</v>
      </c>
    </row>
    <row r="1897" spans="1:11">
      <c r="A1897" t="s">
        <v>224</v>
      </c>
      <c r="B1897">
        <v>2019</v>
      </c>
      <c r="C1897" s="9">
        <v>43491</v>
      </c>
      <c r="D1897" t="s">
        <v>138</v>
      </c>
      <c r="E1897" t="s">
        <v>89</v>
      </c>
      <c r="F1897">
        <v>2</v>
      </c>
      <c r="G1897">
        <v>4</v>
      </c>
      <c r="H1897" t="s">
        <v>156</v>
      </c>
      <c r="I1897" t="s">
        <v>143</v>
      </c>
      <c r="J1897">
        <v>10010894696</v>
      </c>
      <c r="K1897" s="10">
        <f>(C1897-VLOOKUP(H1897,Riders!$A$2:$E$8001,4,FALSE))/365</f>
        <v>32.783561643835618</v>
      </c>
    </row>
    <row r="1898" spans="1:11">
      <c r="A1898" t="s">
        <v>224</v>
      </c>
      <c r="B1898">
        <v>2019</v>
      </c>
      <c r="C1898" s="9">
        <v>43491</v>
      </c>
      <c r="D1898" t="s">
        <v>138</v>
      </c>
      <c r="E1898" t="s">
        <v>89</v>
      </c>
      <c r="F1898">
        <v>2</v>
      </c>
      <c r="G1898">
        <v>5</v>
      </c>
      <c r="H1898" t="s">
        <v>207</v>
      </c>
      <c r="I1898" t="s">
        <v>196</v>
      </c>
      <c r="J1898">
        <v>10007772108</v>
      </c>
      <c r="K1898" s="10">
        <f>(C1898-VLOOKUP(H1898,Riders!$A$2:$E$8001,4,FALSE))/365</f>
        <v>23.950684931506849</v>
      </c>
    </row>
    <row r="1899" spans="1:11">
      <c r="A1899" t="s">
        <v>224</v>
      </c>
      <c r="B1899">
        <v>2019</v>
      </c>
      <c r="C1899" s="9">
        <v>43491</v>
      </c>
      <c r="D1899" t="s">
        <v>138</v>
      </c>
      <c r="E1899" t="s">
        <v>89</v>
      </c>
      <c r="F1899">
        <v>2</v>
      </c>
      <c r="G1899">
        <v>6</v>
      </c>
      <c r="H1899" t="s">
        <v>101</v>
      </c>
      <c r="I1899" t="s">
        <v>102</v>
      </c>
      <c r="J1899">
        <v>10009010876</v>
      </c>
      <c r="K1899" s="10">
        <f>(C1899-VLOOKUP(H1899,Riders!$A$2:$E$8001,4,FALSE))/365</f>
        <v>25.002739726027396</v>
      </c>
    </row>
    <row r="1900" spans="1:11">
      <c r="A1900" t="s">
        <v>224</v>
      </c>
      <c r="B1900">
        <v>2019</v>
      </c>
      <c r="C1900" s="9">
        <v>43491</v>
      </c>
      <c r="D1900" t="s">
        <v>138</v>
      </c>
      <c r="E1900" t="s">
        <v>89</v>
      </c>
      <c r="F1900">
        <v>2</v>
      </c>
      <c r="G1900">
        <v>7</v>
      </c>
      <c r="H1900" t="s">
        <v>283</v>
      </c>
      <c r="I1900" t="s">
        <v>37</v>
      </c>
      <c r="J1900">
        <v>10061258009</v>
      </c>
      <c r="K1900" s="10">
        <f>(C1900-VLOOKUP(H1900,Riders!$A$2:$E$8001,4,FALSE))/365</f>
        <v>27.057534246575344</v>
      </c>
    </row>
    <row r="1901" spans="1:11">
      <c r="A1901" t="s">
        <v>224</v>
      </c>
      <c r="B1901">
        <v>2019</v>
      </c>
      <c r="C1901" s="9">
        <v>43491</v>
      </c>
      <c r="D1901" t="s">
        <v>138</v>
      </c>
      <c r="E1901" t="s">
        <v>89</v>
      </c>
      <c r="F1901">
        <v>3</v>
      </c>
      <c r="G1901">
        <v>1</v>
      </c>
      <c r="H1901" t="s">
        <v>219</v>
      </c>
      <c r="I1901" t="s">
        <v>30</v>
      </c>
      <c r="J1901">
        <v>10008098470</v>
      </c>
      <c r="K1901" s="10">
        <f>(C1901-VLOOKUP(H1901,Riders!$A$2:$E$8001,4,FALSE))/365</f>
        <v>33.989041095890414</v>
      </c>
    </row>
    <row r="1902" spans="1:11">
      <c r="A1902" t="s">
        <v>224</v>
      </c>
      <c r="B1902">
        <v>2019</v>
      </c>
      <c r="C1902" s="9">
        <v>43491</v>
      </c>
      <c r="D1902" t="s">
        <v>138</v>
      </c>
      <c r="E1902" t="s">
        <v>89</v>
      </c>
      <c r="F1902">
        <v>3</v>
      </c>
      <c r="G1902">
        <v>2</v>
      </c>
      <c r="H1902" t="s">
        <v>206</v>
      </c>
      <c r="I1902" t="s">
        <v>56</v>
      </c>
      <c r="J1902">
        <v>10007828183</v>
      </c>
      <c r="K1902" s="10">
        <f>(C1902-VLOOKUP(H1902,Riders!$A$2:$E$8001,4,FALSE))/365</f>
        <v>25.345205479452055</v>
      </c>
    </row>
    <row r="1903" spans="1:11">
      <c r="A1903" t="s">
        <v>224</v>
      </c>
      <c r="B1903">
        <v>2019</v>
      </c>
      <c r="C1903" s="9">
        <v>43491</v>
      </c>
      <c r="D1903" t="s">
        <v>138</v>
      </c>
      <c r="E1903" t="s">
        <v>89</v>
      </c>
      <c r="F1903">
        <v>3</v>
      </c>
      <c r="G1903">
        <v>3</v>
      </c>
      <c r="H1903" t="s">
        <v>38</v>
      </c>
      <c r="I1903" t="s">
        <v>28</v>
      </c>
      <c r="J1903">
        <v>10009178002</v>
      </c>
      <c r="K1903" s="10">
        <f>(C1903-VLOOKUP(H1903,Riders!$A$2:$E$8001,4,FALSE))/365</f>
        <v>23.030136986301368</v>
      </c>
    </row>
    <row r="1904" spans="1:11">
      <c r="A1904" t="s">
        <v>224</v>
      </c>
      <c r="B1904">
        <v>2019</v>
      </c>
      <c r="C1904" s="9">
        <v>43491</v>
      </c>
      <c r="D1904" t="s">
        <v>138</v>
      </c>
      <c r="E1904" t="s">
        <v>89</v>
      </c>
      <c r="F1904">
        <v>3</v>
      </c>
      <c r="G1904">
        <v>4</v>
      </c>
      <c r="H1904" t="s">
        <v>141</v>
      </c>
      <c r="I1904" t="s">
        <v>93</v>
      </c>
      <c r="J1904">
        <v>10009181234</v>
      </c>
      <c r="K1904" s="10">
        <f>(C1904-VLOOKUP(H1904,Riders!$A$2:$E$8001,4,FALSE))/365</f>
        <v>23.816438356164383</v>
      </c>
    </row>
    <row r="1905" spans="1:11">
      <c r="A1905" t="s">
        <v>224</v>
      </c>
      <c r="B1905">
        <v>2019</v>
      </c>
      <c r="C1905" s="9">
        <v>43491</v>
      </c>
      <c r="D1905" t="s">
        <v>138</v>
      </c>
      <c r="E1905" t="s">
        <v>89</v>
      </c>
      <c r="F1905">
        <v>3</v>
      </c>
      <c r="G1905">
        <v>5</v>
      </c>
      <c r="H1905" t="s">
        <v>232</v>
      </c>
      <c r="I1905" t="s">
        <v>24</v>
      </c>
      <c r="J1905">
        <v>10006073493</v>
      </c>
      <c r="K1905" s="10">
        <f>(C1905-VLOOKUP(H1905,Riders!$A$2:$E$8001,4,FALSE))/365</f>
        <v>29.126027397260273</v>
      </c>
    </row>
    <row r="1906" spans="1:11">
      <c r="A1906" t="s">
        <v>224</v>
      </c>
      <c r="B1906">
        <v>2019</v>
      </c>
      <c r="C1906" s="9">
        <v>43491</v>
      </c>
      <c r="D1906" t="s">
        <v>138</v>
      </c>
      <c r="E1906" t="s">
        <v>89</v>
      </c>
      <c r="F1906">
        <v>3</v>
      </c>
      <c r="G1906">
        <v>6</v>
      </c>
      <c r="H1906" t="s">
        <v>43</v>
      </c>
      <c r="I1906" t="s">
        <v>44</v>
      </c>
      <c r="J1906">
        <v>10009176281</v>
      </c>
      <c r="K1906" s="10">
        <f>(C1906-VLOOKUP(H1906,Riders!$A$2:$E$8001,4,FALSE))/365</f>
        <v>22.942465753424656</v>
      </c>
    </row>
    <row r="1907" spans="1:11">
      <c r="A1907" t="s">
        <v>224</v>
      </c>
      <c r="B1907">
        <v>2019</v>
      </c>
      <c r="C1907" s="9">
        <v>43491</v>
      </c>
      <c r="D1907" t="s">
        <v>138</v>
      </c>
      <c r="E1907" t="s">
        <v>89</v>
      </c>
      <c r="F1907">
        <v>4</v>
      </c>
      <c r="G1907">
        <v>1</v>
      </c>
      <c r="H1907" t="s">
        <v>256</v>
      </c>
      <c r="I1907" t="s">
        <v>254</v>
      </c>
      <c r="J1907">
        <v>10010797393</v>
      </c>
      <c r="K1907" s="10">
        <f>(C1907-VLOOKUP(H1907,Riders!$A$2:$E$8001,4,FALSE))/365</f>
        <v>21.36986301369863</v>
      </c>
    </row>
    <row r="1908" spans="1:11">
      <c r="A1908" t="s">
        <v>224</v>
      </c>
      <c r="B1908">
        <v>2019</v>
      </c>
      <c r="C1908" s="9">
        <v>43491</v>
      </c>
      <c r="D1908" t="s">
        <v>138</v>
      </c>
      <c r="E1908" t="s">
        <v>89</v>
      </c>
      <c r="F1908">
        <v>4</v>
      </c>
      <c r="G1908">
        <v>2</v>
      </c>
      <c r="H1908" t="s">
        <v>181</v>
      </c>
      <c r="I1908" t="s">
        <v>32</v>
      </c>
      <c r="J1908">
        <v>10007212639</v>
      </c>
      <c r="K1908" s="10">
        <f>(C1908-VLOOKUP(H1908,Riders!$A$2:$E$8001,4,FALSE))/365</f>
        <v>27.583561643835615</v>
      </c>
    </row>
    <row r="1909" spans="1:11">
      <c r="A1909" t="s">
        <v>224</v>
      </c>
      <c r="B1909">
        <v>2019</v>
      </c>
      <c r="C1909" s="9">
        <v>43491</v>
      </c>
      <c r="D1909" t="s">
        <v>138</v>
      </c>
      <c r="E1909" t="s">
        <v>89</v>
      </c>
      <c r="F1909">
        <v>4</v>
      </c>
      <c r="G1909">
        <v>3</v>
      </c>
      <c r="H1909" t="s">
        <v>169</v>
      </c>
      <c r="I1909" t="s">
        <v>80</v>
      </c>
      <c r="J1909">
        <v>10007073506</v>
      </c>
      <c r="K1909" s="10">
        <f>(C1909-VLOOKUP(H1909,Riders!$A$2:$E$8001,4,FALSE))/365</f>
        <v>28.586301369863012</v>
      </c>
    </row>
    <row r="1910" spans="1:11">
      <c r="A1910" t="s">
        <v>224</v>
      </c>
      <c r="B1910">
        <v>2019</v>
      </c>
      <c r="C1910" s="9">
        <v>43491</v>
      </c>
      <c r="D1910" t="s">
        <v>138</v>
      </c>
      <c r="E1910" t="s">
        <v>89</v>
      </c>
      <c r="F1910">
        <v>4</v>
      </c>
      <c r="G1910">
        <v>4</v>
      </c>
      <c r="H1910" t="s">
        <v>208</v>
      </c>
      <c r="I1910" t="s">
        <v>186</v>
      </c>
      <c r="J1910">
        <v>10009049979</v>
      </c>
      <c r="K1910" s="10">
        <f>(C1910-VLOOKUP(H1910,Riders!$A$2:$E$8001,4,FALSE))/365</f>
        <v>23.841095890410958</v>
      </c>
    </row>
    <row r="1911" spans="1:11">
      <c r="A1911" t="s">
        <v>224</v>
      </c>
      <c r="B1911">
        <v>2019</v>
      </c>
      <c r="C1911" s="9">
        <v>43491</v>
      </c>
      <c r="D1911" t="s">
        <v>138</v>
      </c>
      <c r="E1911" t="s">
        <v>89</v>
      </c>
      <c r="F1911">
        <v>4</v>
      </c>
      <c r="G1911">
        <v>5</v>
      </c>
      <c r="H1911" t="s">
        <v>209</v>
      </c>
      <c r="I1911" t="s">
        <v>210</v>
      </c>
      <c r="J1911">
        <v>10010608447</v>
      </c>
      <c r="K1911" s="10">
        <f>(C1911-VLOOKUP(H1911,Riders!$A$2:$E$8001,4,FALSE))/365</f>
        <v>21.589041095890412</v>
      </c>
    </row>
    <row r="1912" spans="1:11">
      <c r="A1912" t="s">
        <v>224</v>
      </c>
      <c r="B1912">
        <v>2019</v>
      </c>
      <c r="C1912" s="9">
        <v>43491</v>
      </c>
      <c r="D1912" t="s">
        <v>138</v>
      </c>
      <c r="E1912" t="s">
        <v>89</v>
      </c>
      <c r="F1912">
        <v>4</v>
      </c>
      <c r="G1912">
        <v>6</v>
      </c>
      <c r="H1912" t="s">
        <v>99</v>
      </c>
      <c r="I1912" t="s">
        <v>100</v>
      </c>
      <c r="J1912">
        <v>10015145724</v>
      </c>
      <c r="K1912" s="10">
        <f>(C1912-VLOOKUP(H1912,Riders!$A$2:$E$8001,4,FALSE))/365</f>
        <v>19.791780821917808</v>
      </c>
    </row>
    <row r="1913" spans="1:11">
      <c r="A1913" t="s">
        <v>224</v>
      </c>
      <c r="B1913">
        <v>2019</v>
      </c>
      <c r="C1913" s="9">
        <v>43491</v>
      </c>
      <c r="D1913" t="s">
        <v>138</v>
      </c>
      <c r="E1913" t="s">
        <v>115</v>
      </c>
      <c r="F1913">
        <v>1</v>
      </c>
      <c r="G1913">
        <v>1</v>
      </c>
      <c r="H1913" t="s">
        <v>191</v>
      </c>
      <c r="I1913" t="s">
        <v>30</v>
      </c>
      <c r="J1913">
        <v>10005727327</v>
      </c>
      <c r="K1913" s="10">
        <f>(C1913-VLOOKUP(H1913,Riders!$A$2:$E$8001,4,FALSE))/365</f>
        <v>33.024657534246572</v>
      </c>
    </row>
    <row r="1914" spans="1:11">
      <c r="A1914" t="s">
        <v>224</v>
      </c>
      <c r="B1914">
        <v>2019</v>
      </c>
      <c r="C1914" s="9">
        <v>43491</v>
      </c>
      <c r="D1914" t="s">
        <v>138</v>
      </c>
      <c r="E1914" t="s">
        <v>115</v>
      </c>
      <c r="F1914">
        <v>1</v>
      </c>
      <c r="G1914">
        <v>2</v>
      </c>
      <c r="H1914" t="s">
        <v>101</v>
      </c>
      <c r="I1914" t="s">
        <v>102</v>
      </c>
      <c r="J1914">
        <v>10009010876</v>
      </c>
      <c r="K1914" s="10">
        <f>(C1914-VLOOKUP(H1914,Riders!$A$2:$E$8001,4,FALSE))/365</f>
        <v>25.002739726027396</v>
      </c>
    </row>
    <row r="1915" spans="1:11">
      <c r="A1915" t="s">
        <v>224</v>
      </c>
      <c r="B1915">
        <v>2019</v>
      </c>
      <c r="C1915" s="9">
        <v>43491</v>
      </c>
      <c r="D1915" t="s">
        <v>138</v>
      </c>
      <c r="E1915" t="s">
        <v>115</v>
      </c>
      <c r="F1915">
        <v>1</v>
      </c>
      <c r="G1915">
        <v>3</v>
      </c>
      <c r="H1915" t="s">
        <v>232</v>
      </c>
      <c r="I1915" t="s">
        <v>24</v>
      </c>
      <c r="J1915">
        <v>10006073493</v>
      </c>
      <c r="K1915" s="10">
        <f>(C1915-VLOOKUP(H1915,Riders!$A$2:$E$8001,4,FALSE))/365</f>
        <v>29.126027397260273</v>
      </c>
    </row>
    <row r="1916" spans="1:11">
      <c r="A1916" t="s">
        <v>224</v>
      </c>
      <c r="B1916">
        <v>2019</v>
      </c>
      <c r="C1916" s="9">
        <v>43491</v>
      </c>
      <c r="D1916" t="s">
        <v>138</v>
      </c>
      <c r="E1916" t="s">
        <v>115</v>
      </c>
      <c r="F1916">
        <v>1</v>
      </c>
      <c r="G1916">
        <v>4</v>
      </c>
      <c r="H1916" t="s">
        <v>208</v>
      </c>
      <c r="I1916" t="s">
        <v>186</v>
      </c>
      <c r="J1916">
        <v>10009049979</v>
      </c>
      <c r="K1916" s="10">
        <f>(C1916-VLOOKUP(H1916,Riders!$A$2:$E$8001,4,FALSE))/365</f>
        <v>23.841095890410958</v>
      </c>
    </row>
    <row r="1917" spans="1:11">
      <c r="A1917" t="s">
        <v>224</v>
      </c>
      <c r="B1917">
        <v>2019</v>
      </c>
      <c r="C1917" s="9">
        <v>43491</v>
      </c>
      <c r="D1917" t="s">
        <v>138</v>
      </c>
      <c r="E1917" t="s">
        <v>115</v>
      </c>
      <c r="F1917">
        <v>2</v>
      </c>
      <c r="G1917">
        <v>1</v>
      </c>
      <c r="H1917" t="s">
        <v>141</v>
      </c>
      <c r="I1917" t="s">
        <v>93</v>
      </c>
      <c r="J1917">
        <v>10009181234</v>
      </c>
      <c r="K1917" s="10">
        <f>(C1917-VLOOKUP(H1917,Riders!$A$2:$E$8001,4,FALSE))/365</f>
        <v>23.816438356164383</v>
      </c>
    </row>
    <row r="1918" spans="1:11">
      <c r="A1918" t="s">
        <v>224</v>
      </c>
      <c r="B1918">
        <v>2019</v>
      </c>
      <c r="C1918" s="9">
        <v>43491</v>
      </c>
      <c r="D1918" t="s">
        <v>138</v>
      </c>
      <c r="E1918" t="s">
        <v>115</v>
      </c>
      <c r="F1918">
        <v>2</v>
      </c>
      <c r="G1918">
        <v>2</v>
      </c>
      <c r="H1918" t="s">
        <v>151</v>
      </c>
      <c r="I1918" t="s">
        <v>152</v>
      </c>
      <c r="J1918">
        <v>10004717719</v>
      </c>
      <c r="K1918" s="10">
        <f>(C1918-VLOOKUP(H1918,Riders!$A$2:$E$8001,4,FALSE))/365</f>
        <v>30.153424657534245</v>
      </c>
    </row>
    <row r="1919" spans="1:11">
      <c r="A1919" t="s">
        <v>224</v>
      </c>
      <c r="B1919">
        <v>2019</v>
      </c>
      <c r="C1919" s="9">
        <v>43491</v>
      </c>
      <c r="D1919" t="s">
        <v>138</v>
      </c>
      <c r="E1919" t="s">
        <v>115</v>
      </c>
      <c r="F1919">
        <v>2</v>
      </c>
      <c r="G1919">
        <v>3</v>
      </c>
      <c r="H1919" t="s">
        <v>209</v>
      </c>
      <c r="I1919" t="s">
        <v>210</v>
      </c>
      <c r="J1919">
        <v>10010608447</v>
      </c>
      <c r="K1919" s="10">
        <f>(C1919-VLOOKUP(H1919,Riders!$A$2:$E$8001,4,FALSE))/365</f>
        <v>21.589041095890412</v>
      </c>
    </row>
    <row r="1920" spans="1:11">
      <c r="A1920" t="s">
        <v>224</v>
      </c>
      <c r="B1920">
        <v>2019</v>
      </c>
      <c r="C1920" s="9">
        <v>43491</v>
      </c>
      <c r="D1920" t="s">
        <v>138</v>
      </c>
      <c r="E1920" t="s">
        <v>115</v>
      </c>
      <c r="F1920">
        <v>2</v>
      </c>
      <c r="G1920">
        <v>4</v>
      </c>
      <c r="H1920" t="s">
        <v>246</v>
      </c>
      <c r="I1920" t="s">
        <v>33</v>
      </c>
      <c r="J1920">
        <v>10008997641</v>
      </c>
      <c r="K1920" s="10">
        <f>(C1920-VLOOKUP(H1920,Riders!$A$2:$E$8001,4,FALSE))/365</f>
        <v>23.534246575342465</v>
      </c>
    </row>
    <row r="1921" spans="1:11">
      <c r="A1921" t="s">
        <v>224</v>
      </c>
      <c r="B1921">
        <v>2019</v>
      </c>
      <c r="C1921" s="9">
        <v>43491</v>
      </c>
      <c r="D1921" t="s">
        <v>138</v>
      </c>
      <c r="E1921" t="s">
        <v>115</v>
      </c>
      <c r="F1921">
        <v>3</v>
      </c>
      <c r="G1921">
        <v>1</v>
      </c>
      <c r="H1921" t="s">
        <v>99</v>
      </c>
      <c r="I1921" t="s">
        <v>100</v>
      </c>
      <c r="J1921">
        <v>10015145724</v>
      </c>
      <c r="K1921" s="10">
        <f>(C1921-VLOOKUP(H1921,Riders!$A$2:$E$8001,4,FALSE))/365</f>
        <v>19.791780821917808</v>
      </c>
    </row>
    <row r="1922" spans="1:11">
      <c r="A1922" t="s">
        <v>224</v>
      </c>
      <c r="B1922">
        <v>2019</v>
      </c>
      <c r="C1922" s="9">
        <v>43491</v>
      </c>
      <c r="D1922" t="s">
        <v>138</v>
      </c>
      <c r="E1922" t="s">
        <v>115</v>
      </c>
      <c r="F1922">
        <v>3</v>
      </c>
      <c r="G1922">
        <v>2</v>
      </c>
      <c r="H1922" t="s">
        <v>38</v>
      </c>
      <c r="I1922" t="s">
        <v>28</v>
      </c>
      <c r="J1922">
        <v>10009178002</v>
      </c>
      <c r="K1922" s="10">
        <f>(C1922-VLOOKUP(H1922,Riders!$A$2:$E$8001,4,FALSE))/365</f>
        <v>23.030136986301368</v>
      </c>
    </row>
    <row r="1923" spans="1:11">
      <c r="A1923" t="s">
        <v>224</v>
      </c>
      <c r="B1923">
        <v>2019</v>
      </c>
      <c r="C1923" s="9">
        <v>43491</v>
      </c>
      <c r="D1923" t="s">
        <v>138</v>
      </c>
      <c r="E1923" t="s">
        <v>115</v>
      </c>
      <c r="F1923">
        <v>3</v>
      </c>
      <c r="G1923">
        <v>3</v>
      </c>
      <c r="H1923" t="s">
        <v>156</v>
      </c>
      <c r="I1923" t="s">
        <v>143</v>
      </c>
      <c r="J1923">
        <v>10010894696</v>
      </c>
      <c r="K1923" s="10">
        <f>(C1923-VLOOKUP(H1923,Riders!$A$2:$E$8001,4,FALSE))/365</f>
        <v>32.783561643835618</v>
      </c>
    </row>
    <row r="1924" spans="1:11">
      <c r="A1924" t="s">
        <v>224</v>
      </c>
      <c r="B1924">
        <v>2019</v>
      </c>
      <c r="C1924" s="9">
        <v>43491</v>
      </c>
      <c r="D1924" t="s">
        <v>138</v>
      </c>
      <c r="E1924" t="s">
        <v>115</v>
      </c>
      <c r="F1924">
        <v>3</v>
      </c>
      <c r="G1924">
        <v>4</v>
      </c>
      <c r="H1924" t="s">
        <v>283</v>
      </c>
      <c r="I1924" t="s">
        <v>37</v>
      </c>
      <c r="J1924">
        <v>10061258009</v>
      </c>
      <c r="K1924" s="10">
        <f>(C1924-VLOOKUP(H1924,Riders!$A$2:$E$8001,4,FALSE))/365</f>
        <v>27.057534246575344</v>
      </c>
    </row>
    <row r="1925" spans="1:11">
      <c r="A1925" t="s">
        <v>224</v>
      </c>
      <c r="B1925">
        <v>2019</v>
      </c>
      <c r="C1925" s="9">
        <v>43491</v>
      </c>
      <c r="D1925" t="s">
        <v>138</v>
      </c>
      <c r="E1925" t="s">
        <v>115</v>
      </c>
      <c r="F1925">
        <v>3</v>
      </c>
      <c r="G1925">
        <v>5</v>
      </c>
      <c r="H1925" t="s">
        <v>227</v>
      </c>
      <c r="I1925" t="s">
        <v>150</v>
      </c>
      <c r="J1925">
        <v>10011155990</v>
      </c>
      <c r="K1925" s="10">
        <f>(C1925-VLOOKUP(H1925,Riders!$A$2:$E$8001,4,FALSE))/365</f>
        <v>20.923287671232877</v>
      </c>
    </row>
    <row r="1926" spans="1:11">
      <c r="A1926" t="s">
        <v>224</v>
      </c>
      <c r="B1926">
        <v>2019</v>
      </c>
      <c r="C1926" s="9">
        <v>43491</v>
      </c>
      <c r="D1926" t="s">
        <v>138</v>
      </c>
      <c r="E1926" t="s">
        <v>115</v>
      </c>
      <c r="F1926">
        <v>4</v>
      </c>
      <c r="G1926">
        <v>1</v>
      </c>
      <c r="H1926" t="s">
        <v>43</v>
      </c>
      <c r="I1926" t="s">
        <v>44</v>
      </c>
      <c r="J1926">
        <v>10009176281</v>
      </c>
      <c r="K1926" s="10">
        <f>(C1926-VLOOKUP(H1926,Riders!$A$2:$E$8001,4,FALSE))/365</f>
        <v>22.942465753424656</v>
      </c>
    </row>
    <row r="1927" spans="1:11">
      <c r="A1927" t="s">
        <v>224</v>
      </c>
      <c r="B1927">
        <v>2019</v>
      </c>
      <c r="C1927" s="9">
        <v>43491</v>
      </c>
      <c r="D1927" t="s">
        <v>138</v>
      </c>
      <c r="E1927" t="s">
        <v>115</v>
      </c>
      <c r="F1927">
        <v>4</v>
      </c>
      <c r="G1927">
        <v>2</v>
      </c>
      <c r="H1927" t="s">
        <v>207</v>
      </c>
      <c r="I1927" t="s">
        <v>196</v>
      </c>
      <c r="J1927">
        <v>10007772108</v>
      </c>
      <c r="K1927" s="10">
        <f>(C1927-VLOOKUP(H1927,Riders!$A$2:$E$8001,4,FALSE))/365</f>
        <v>23.950684931506849</v>
      </c>
    </row>
    <row r="1928" spans="1:11">
      <c r="A1928" t="s">
        <v>224</v>
      </c>
      <c r="B1928">
        <v>2019</v>
      </c>
      <c r="C1928" s="9">
        <v>43491</v>
      </c>
      <c r="D1928" t="s">
        <v>138</v>
      </c>
      <c r="E1928" t="s">
        <v>115</v>
      </c>
      <c r="F1928">
        <v>4</v>
      </c>
      <c r="G1928">
        <v>3</v>
      </c>
      <c r="H1928" t="s">
        <v>60</v>
      </c>
      <c r="I1928" t="s">
        <v>61</v>
      </c>
      <c r="J1928">
        <v>10007351671</v>
      </c>
      <c r="K1928" s="10">
        <f>(C1928-VLOOKUP(H1928,Riders!$A$2:$E$8001,4,FALSE))/365</f>
        <v>29.183561643835617</v>
      </c>
    </row>
    <row r="1929" spans="1:11">
      <c r="A1929" t="s">
        <v>224</v>
      </c>
      <c r="B1929">
        <v>2019</v>
      </c>
      <c r="C1929" s="9">
        <v>43491</v>
      </c>
      <c r="D1929" t="s">
        <v>138</v>
      </c>
      <c r="E1929" t="s">
        <v>115</v>
      </c>
      <c r="F1929">
        <v>4</v>
      </c>
      <c r="G1929">
        <v>4</v>
      </c>
      <c r="H1929" t="s">
        <v>281</v>
      </c>
      <c r="I1929" t="s">
        <v>282</v>
      </c>
      <c r="J1929">
        <v>10006319633</v>
      </c>
      <c r="K1929" s="10">
        <f>(C1929-VLOOKUP(H1929,Riders!$A$2:$E$8001,4,FALSE))/365</f>
        <v>29.183561643835617</v>
      </c>
    </row>
    <row r="1930" spans="1:11">
      <c r="A1930" t="s">
        <v>224</v>
      </c>
      <c r="B1930">
        <v>2019</v>
      </c>
      <c r="C1930" s="9">
        <v>43491</v>
      </c>
      <c r="D1930" t="s">
        <v>138</v>
      </c>
      <c r="E1930" t="s">
        <v>115</v>
      </c>
      <c r="F1930">
        <v>4</v>
      </c>
      <c r="G1930">
        <v>5</v>
      </c>
      <c r="H1930" t="s">
        <v>169</v>
      </c>
      <c r="I1930" t="s">
        <v>80</v>
      </c>
      <c r="J1930">
        <v>10007073506</v>
      </c>
      <c r="K1930" s="10">
        <f>(C1930-VLOOKUP(H1930,Riders!$A$2:$E$8001,4,FALSE))/365</f>
        <v>28.586301369863012</v>
      </c>
    </row>
    <row r="1931" spans="1:11">
      <c r="A1931" t="s">
        <v>224</v>
      </c>
      <c r="B1931">
        <v>2019</v>
      </c>
      <c r="C1931" s="9">
        <v>43491</v>
      </c>
      <c r="D1931" t="s">
        <v>138</v>
      </c>
      <c r="E1931" t="s">
        <v>117</v>
      </c>
      <c r="F1931">
        <v>1</v>
      </c>
      <c r="G1931">
        <v>1</v>
      </c>
      <c r="H1931" t="s">
        <v>191</v>
      </c>
      <c r="I1931" t="s">
        <v>30</v>
      </c>
      <c r="J1931">
        <v>10005727327</v>
      </c>
      <c r="K1931" s="10">
        <f>(C1931-VLOOKUP(H1931,Riders!$A$2:$E$8001,4,FALSE))/365</f>
        <v>33.024657534246572</v>
      </c>
    </row>
    <row r="1932" spans="1:11">
      <c r="A1932" t="s">
        <v>224</v>
      </c>
      <c r="B1932">
        <v>2019</v>
      </c>
      <c r="C1932" s="9">
        <v>43491</v>
      </c>
      <c r="D1932" t="s">
        <v>138</v>
      </c>
      <c r="E1932" t="s">
        <v>117</v>
      </c>
      <c r="F1932">
        <v>1</v>
      </c>
      <c r="G1932">
        <v>2</v>
      </c>
      <c r="H1932" t="s">
        <v>256</v>
      </c>
      <c r="I1932" t="s">
        <v>254</v>
      </c>
      <c r="J1932">
        <v>10010797393</v>
      </c>
      <c r="K1932" s="10">
        <f>(C1932-VLOOKUP(H1932,Riders!$A$2:$E$8001,4,FALSE))/365</f>
        <v>21.36986301369863</v>
      </c>
    </row>
    <row r="1933" spans="1:11">
      <c r="A1933" t="s">
        <v>224</v>
      </c>
      <c r="B1933">
        <v>2019</v>
      </c>
      <c r="C1933" s="9">
        <v>43491</v>
      </c>
      <c r="D1933" t="s">
        <v>138</v>
      </c>
      <c r="E1933" t="s">
        <v>117</v>
      </c>
      <c r="F1933">
        <v>1</v>
      </c>
      <c r="G1933">
        <v>3</v>
      </c>
      <c r="H1933" t="s">
        <v>206</v>
      </c>
      <c r="I1933" t="s">
        <v>56</v>
      </c>
      <c r="J1933">
        <v>10007828183</v>
      </c>
      <c r="K1933" s="10">
        <f>(C1933-VLOOKUP(H1933,Riders!$A$2:$E$8001,4,FALSE))/365</f>
        <v>25.345205479452055</v>
      </c>
    </row>
    <row r="1934" spans="1:11">
      <c r="A1934" t="s">
        <v>224</v>
      </c>
      <c r="B1934">
        <v>2019</v>
      </c>
      <c r="C1934" s="9">
        <v>43491</v>
      </c>
      <c r="D1934" t="s">
        <v>138</v>
      </c>
      <c r="E1934" t="s">
        <v>117</v>
      </c>
      <c r="F1934">
        <v>1</v>
      </c>
      <c r="G1934">
        <v>4</v>
      </c>
      <c r="H1934" t="s">
        <v>43</v>
      </c>
      <c r="I1934" t="s">
        <v>44</v>
      </c>
      <c r="J1934">
        <v>10009176281</v>
      </c>
      <c r="K1934" s="10">
        <f>(C1934-VLOOKUP(H1934,Riders!$A$2:$E$8001,4,FALSE))/365</f>
        <v>22.942465753424656</v>
      </c>
    </row>
    <row r="1935" spans="1:11">
      <c r="A1935" t="s">
        <v>224</v>
      </c>
      <c r="B1935">
        <v>2019</v>
      </c>
      <c r="C1935" s="9">
        <v>43491</v>
      </c>
      <c r="D1935" t="s">
        <v>138</v>
      </c>
      <c r="E1935" t="s">
        <v>117</v>
      </c>
      <c r="F1935">
        <v>1</v>
      </c>
      <c r="G1935">
        <v>5</v>
      </c>
      <c r="H1935" t="s">
        <v>172</v>
      </c>
      <c r="I1935" t="s">
        <v>35</v>
      </c>
      <c r="J1935">
        <v>10006552534</v>
      </c>
      <c r="K1935" s="10">
        <f>(C1935-VLOOKUP(H1935,Riders!$A$2:$E$8001,4,FALSE))/365</f>
        <v>28.715068493150685</v>
      </c>
    </row>
    <row r="1936" spans="1:11">
      <c r="A1936" t="s">
        <v>224</v>
      </c>
      <c r="B1936">
        <v>2019</v>
      </c>
      <c r="C1936" s="9">
        <v>43491</v>
      </c>
      <c r="D1936" t="s">
        <v>138</v>
      </c>
      <c r="E1936" t="s">
        <v>117</v>
      </c>
      <c r="F1936">
        <v>1</v>
      </c>
      <c r="G1936">
        <v>6</v>
      </c>
      <c r="H1936" t="s">
        <v>94</v>
      </c>
      <c r="I1936" t="s">
        <v>26</v>
      </c>
      <c r="J1936">
        <v>10015683567</v>
      </c>
      <c r="K1936" s="10">
        <f>(C1936-VLOOKUP(H1936,Riders!$A$2:$E$8001,4,FALSE))/365</f>
        <v>20.027397260273972</v>
      </c>
    </row>
    <row r="1937" spans="1:11">
      <c r="A1937" t="s">
        <v>224</v>
      </c>
      <c r="B1937">
        <v>2019</v>
      </c>
      <c r="C1937" s="9">
        <v>43491</v>
      </c>
      <c r="D1937" t="s">
        <v>138</v>
      </c>
      <c r="E1937" t="s">
        <v>117</v>
      </c>
      <c r="F1937">
        <v>2</v>
      </c>
      <c r="G1937">
        <v>1</v>
      </c>
      <c r="H1937" t="s">
        <v>217</v>
      </c>
      <c r="I1937" t="s">
        <v>22</v>
      </c>
      <c r="J1937">
        <v>10050887493</v>
      </c>
      <c r="K1937" s="10">
        <f>(C1937-VLOOKUP(H1937,Riders!$A$2:$E$8001,4,FALSE))/365</f>
        <v>35.454794520547942</v>
      </c>
    </row>
    <row r="1938" spans="1:11">
      <c r="A1938" t="s">
        <v>224</v>
      </c>
      <c r="B1938">
        <v>2019</v>
      </c>
      <c r="C1938" s="9">
        <v>43491</v>
      </c>
      <c r="D1938" t="s">
        <v>138</v>
      </c>
      <c r="E1938" t="s">
        <v>117</v>
      </c>
      <c r="F1938">
        <v>2</v>
      </c>
      <c r="G1938">
        <v>2</v>
      </c>
      <c r="H1938" t="s">
        <v>181</v>
      </c>
      <c r="I1938" t="s">
        <v>32</v>
      </c>
      <c r="J1938">
        <v>10007212639</v>
      </c>
      <c r="K1938" s="10">
        <f>(C1938-VLOOKUP(H1938,Riders!$A$2:$E$8001,4,FALSE))/365</f>
        <v>27.583561643835615</v>
      </c>
    </row>
    <row r="1939" spans="1:11">
      <c r="A1939" t="s">
        <v>224</v>
      </c>
      <c r="B1939">
        <v>2019</v>
      </c>
      <c r="C1939" s="9">
        <v>43491</v>
      </c>
      <c r="D1939" t="s">
        <v>138</v>
      </c>
      <c r="E1939" t="s">
        <v>117</v>
      </c>
      <c r="F1939">
        <v>2</v>
      </c>
      <c r="G1939">
        <v>3</v>
      </c>
      <c r="H1939" t="s">
        <v>219</v>
      </c>
      <c r="I1939" t="s">
        <v>30</v>
      </c>
      <c r="J1939">
        <v>10008098470</v>
      </c>
      <c r="K1939" s="10">
        <f>(C1939-VLOOKUP(H1939,Riders!$A$2:$E$8001,4,FALSE))/365</f>
        <v>33.989041095890414</v>
      </c>
    </row>
    <row r="1940" spans="1:11">
      <c r="A1940" t="s">
        <v>224</v>
      </c>
      <c r="B1940">
        <v>2019</v>
      </c>
      <c r="C1940" s="9">
        <v>43491</v>
      </c>
      <c r="D1940" t="s">
        <v>138</v>
      </c>
      <c r="E1940" t="s">
        <v>117</v>
      </c>
      <c r="F1940">
        <v>2</v>
      </c>
      <c r="G1940">
        <v>4</v>
      </c>
      <c r="H1940" t="s">
        <v>211</v>
      </c>
      <c r="I1940" t="s">
        <v>40</v>
      </c>
      <c r="J1940">
        <v>10006422895</v>
      </c>
      <c r="K1940" s="10">
        <f>(C1940-VLOOKUP(H1940,Riders!$A$2:$E$8001,4,FALSE))/365</f>
        <v>27.684931506849313</v>
      </c>
    </row>
    <row r="1941" spans="1:11">
      <c r="A1941" t="s">
        <v>224</v>
      </c>
      <c r="B1941">
        <v>2019</v>
      </c>
      <c r="C1941" s="9">
        <v>43491</v>
      </c>
      <c r="D1941" t="s">
        <v>138</v>
      </c>
      <c r="E1941" t="s">
        <v>117</v>
      </c>
      <c r="F1941">
        <v>2</v>
      </c>
      <c r="G1941">
        <v>5</v>
      </c>
      <c r="H1941" t="s">
        <v>141</v>
      </c>
      <c r="I1941" t="s">
        <v>93</v>
      </c>
      <c r="J1941">
        <v>10009181234</v>
      </c>
      <c r="K1941" s="10">
        <f>(C1941-VLOOKUP(H1941,Riders!$A$2:$E$8001,4,FALSE))/365</f>
        <v>23.816438356164383</v>
      </c>
    </row>
    <row r="1942" spans="1:11">
      <c r="A1942" t="s">
        <v>224</v>
      </c>
      <c r="B1942">
        <v>2019</v>
      </c>
      <c r="C1942" s="9">
        <v>43491</v>
      </c>
      <c r="D1942" t="s">
        <v>138</v>
      </c>
      <c r="E1942" t="s">
        <v>117</v>
      </c>
      <c r="F1942">
        <v>2</v>
      </c>
      <c r="G1942">
        <v>6</v>
      </c>
      <c r="H1942" t="s">
        <v>99</v>
      </c>
      <c r="I1942" t="s">
        <v>100</v>
      </c>
      <c r="J1942">
        <v>10015145724</v>
      </c>
      <c r="K1942" s="10">
        <f>(C1942-VLOOKUP(H1942,Riders!$A$2:$E$8001,4,FALSE))/365</f>
        <v>19.791780821917808</v>
      </c>
    </row>
    <row r="1943" spans="1:11">
      <c r="A1943" t="s">
        <v>224</v>
      </c>
      <c r="B1943">
        <v>2019</v>
      </c>
      <c r="C1943" s="9">
        <v>43491</v>
      </c>
      <c r="D1943" t="s">
        <v>138</v>
      </c>
      <c r="E1943" t="s">
        <v>119</v>
      </c>
      <c r="F1943">
        <v>1</v>
      </c>
      <c r="G1943">
        <v>1</v>
      </c>
      <c r="H1943" t="s">
        <v>217</v>
      </c>
      <c r="I1943" t="s">
        <v>22</v>
      </c>
      <c r="J1943">
        <v>10050887493</v>
      </c>
      <c r="K1943" s="10">
        <f>(C1943-VLOOKUP(H1943,Riders!$A$2:$E$8001,4,FALSE))/365</f>
        <v>35.454794520547942</v>
      </c>
    </row>
    <row r="1944" spans="1:11">
      <c r="A1944" t="s">
        <v>224</v>
      </c>
      <c r="B1944">
        <v>2019</v>
      </c>
      <c r="C1944" s="9">
        <v>43491</v>
      </c>
      <c r="D1944" t="s">
        <v>138</v>
      </c>
      <c r="E1944" t="s">
        <v>119</v>
      </c>
      <c r="F1944">
        <v>1</v>
      </c>
      <c r="G1944">
        <v>2</v>
      </c>
      <c r="H1944" t="s">
        <v>219</v>
      </c>
      <c r="I1944" t="s">
        <v>30</v>
      </c>
      <c r="J1944">
        <v>10008098470</v>
      </c>
      <c r="K1944" s="10">
        <f>(C1944-VLOOKUP(H1944,Riders!$A$2:$E$8001,4,FALSE))/365</f>
        <v>33.989041095890414</v>
      </c>
    </row>
    <row r="1945" spans="1:11">
      <c r="A1945" t="s">
        <v>224</v>
      </c>
      <c r="B1945">
        <v>2019</v>
      </c>
      <c r="C1945" s="9">
        <v>43491</v>
      </c>
      <c r="D1945" t="s">
        <v>138</v>
      </c>
      <c r="E1945" t="s">
        <v>119</v>
      </c>
      <c r="F1945">
        <v>1</v>
      </c>
      <c r="G1945">
        <v>3</v>
      </c>
      <c r="H1945" t="s">
        <v>256</v>
      </c>
      <c r="I1945" t="s">
        <v>254</v>
      </c>
      <c r="J1945">
        <v>10010797393</v>
      </c>
      <c r="K1945" s="10">
        <f>(C1945-VLOOKUP(H1945,Riders!$A$2:$E$8001,4,FALSE))/365</f>
        <v>21.36986301369863</v>
      </c>
    </row>
    <row r="1946" spans="1:11">
      <c r="A1946" t="s">
        <v>224</v>
      </c>
      <c r="B1946">
        <v>2019</v>
      </c>
      <c r="C1946" s="9">
        <v>43491</v>
      </c>
      <c r="D1946" t="s">
        <v>138</v>
      </c>
      <c r="E1946" t="s">
        <v>119</v>
      </c>
      <c r="F1946">
        <v>1</v>
      </c>
      <c r="G1946">
        <v>4</v>
      </c>
      <c r="H1946" t="s">
        <v>191</v>
      </c>
      <c r="I1946" t="s">
        <v>30</v>
      </c>
      <c r="J1946">
        <v>10005727327</v>
      </c>
      <c r="K1946" s="10">
        <f>(C1946-VLOOKUP(H1946,Riders!$A$2:$E$8001,4,FALSE))/365</f>
        <v>33.024657534246572</v>
      </c>
    </row>
    <row r="1947" spans="1:11">
      <c r="A1947" t="s">
        <v>224</v>
      </c>
      <c r="B1947">
        <v>2019</v>
      </c>
      <c r="C1947" s="9">
        <v>43491</v>
      </c>
      <c r="D1947" t="s">
        <v>138</v>
      </c>
      <c r="E1947" t="s">
        <v>119</v>
      </c>
      <c r="F1947">
        <v>1</v>
      </c>
      <c r="G1947">
        <v>5</v>
      </c>
      <c r="H1947" t="s">
        <v>206</v>
      </c>
      <c r="I1947" t="s">
        <v>56</v>
      </c>
      <c r="J1947">
        <v>10007828183</v>
      </c>
      <c r="K1947" s="10">
        <f>(C1947-VLOOKUP(H1947,Riders!$A$2:$E$8001,4,FALSE))/365</f>
        <v>25.345205479452055</v>
      </c>
    </row>
    <row r="1948" spans="1:11">
      <c r="A1948" t="s">
        <v>224</v>
      </c>
      <c r="B1948">
        <v>2019</v>
      </c>
      <c r="C1948" s="9">
        <v>43491</v>
      </c>
      <c r="D1948" t="s">
        <v>138</v>
      </c>
      <c r="E1948" t="s">
        <v>119</v>
      </c>
      <c r="F1948">
        <v>1</v>
      </c>
      <c r="G1948">
        <v>6</v>
      </c>
      <c r="H1948" t="s">
        <v>181</v>
      </c>
      <c r="I1948" t="s">
        <v>32</v>
      </c>
      <c r="J1948">
        <v>10007212639</v>
      </c>
      <c r="K1948" s="10">
        <f>(C1948-VLOOKUP(H1948,Riders!$A$2:$E$8001,4,FALSE))/365</f>
        <v>27.583561643835615</v>
      </c>
    </row>
    <row r="1949" spans="1:11">
      <c r="A1949" t="s">
        <v>224</v>
      </c>
      <c r="B1949">
        <v>2019</v>
      </c>
      <c r="C1949" s="9">
        <v>43491</v>
      </c>
      <c r="D1949" t="s">
        <v>138</v>
      </c>
      <c r="E1949" t="s">
        <v>119</v>
      </c>
      <c r="F1949">
        <v>2</v>
      </c>
      <c r="G1949">
        <v>1</v>
      </c>
      <c r="H1949" t="s">
        <v>99</v>
      </c>
      <c r="I1949" t="s">
        <v>100</v>
      </c>
      <c r="J1949">
        <v>10015145724</v>
      </c>
      <c r="K1949" s="10">
        <f>(C1949-VLOOKUP(H1949,Riders!$A$2:$E$8001,4,FALSE))/365</f>
        <v>19.791780821917808</v>
      </c>
    </row>
    <row r="1950" spans="1:11">
      <c r="A1950" t="s">
        <v>224</v>
      </c>
      <c r="B1950">
        <v>2019</v>
      </c>
      <c r="C1950" s="9">
        <v>43491</v>
      </c>
      <c r="D1950" t="s">
        <v>138</v>
      </c>
      <c r="E1950" t="s">
        <v>119</v>
      </c>
      <c r="F1950">
        <v>2</v>
      </c>
      <c r="G1950">
        <v>2</v>
      </c>
      <c r="H1950" t="s">
        <v>94</v>
      </c>
      <c r="I1950" t="s">
        <v>26</v>
      </c>
      <c r="J1950">
        <v>10015683567</v>
      </c>
      <c r="K1950" s="10">
        <f>(C1950-VLOOKUP(H1950,Riders!$A$2:$E$8001,4,FALSE))/365</f>
        <v>20.027397260273972</v>
      </c>
    </row>
    <row r="1951" spans="1:11">
      <c r="A1951" t="s">
        <v>224</v>
      </c>
      <c r="B1951">
        <v>2019</v>
      </c>
      <c r="C1951" s="9">
        <v>43491</v>
      </c>
      <c r="D1951" t="s">
        <v>138</v>
      </c>
      <c r="E1951" t="s">
        <v>119</v>
      </c>
      <c r="F1951">
        <v>2</v>
      </c>
      <c r="G1951">
        <v>3</v>
      </c>
      <c r="H1951" t="s">
        <v>172</v>
      </c>
      <c r="I1951" t="s">
        <v>35</v>
      </c>
      <c r="J1951">
        <v>10006552534</v>
      </c>
      <c r="K1951" s="10">
        <f>(C1951-VLOOKUP(H1951,Riders!$A$2:$E$8001,4,FALSE))/365</f>
        <v>28.715068493150685</v>
      </c>
    </row>
    <row r="1952" spans="1:11">
      <c r="A1952" t="s">
        <v>224</v>
      </c>
      <c r="B1952">
        <v>2019</v>
      </c>
      <c r="C1952" s="9">
        <v>43491</v>
      </c>
      <c r="D1952" t="s">
        <v>138</v>
      </c>
      <c r="E1952" t="s">
        <v>119</v>
      </c>
      <c r="F1952">
        <v>2</v>
      </c>
      <c r="G1952">
        <v>4</v>
      </c>
      <c r="H1952" t="s">
        <v>211</v>
      </c>
      <c r="I1952" t="s">
        <v>40</v>
      </c>
      <c r="J1952">
        <v>10006422895</v>
      </c>
      <c r="K1952" s="10">
        <f>(C1952-VLOOKUP(H1952,Riders!$A$2:$E$8001,4,FALSE))/365</f>
        <v>27.684931506849313</v>
      </c>
    </row>
    <row r="1953" spans="1:11">
      <c r="A1953" t="s">
        <v>224</v>
      </c>
      <c r="B1953">
        <v>2019</v>
      </c>
      <c r="C1953" s="9">
        <v>43491</v>
      </c>
      <c r="D1953" t="s">
        <v>138</v>
      </c>
      <c r="E1953" t="s">
        <v>119</v>
      </c>
      <c r="F1953">
        <v>2</v>
      </c>
      <c r="G1953">
        <v>5</v>
      </c>
      <c r="H1953" t="s">
        <v>141</v>
      </c>
      <c r="I1953" t="s">
        <v>93</v>
      </c>
      <c r="J1953">
        <v>10009181234</v>
      </c>
      <c r="K1953" s="10">
        <f>(C1953-VLOOKUP(H1953,Riders!$A$2:$E$8001,4,FALSE))/365</f>
        <v>23.816438356164383</v>
      </c>
    </row>
    <row r="1954" spans="1:11">
      <c r="A1954" t="s">
        <v>224</v>
      </c>
      <c r="B1954">
        <v>2019</v>
      </c>
      <c r="C1954" s="9">
        <v>43491</v>
      </c>
      <c r="D1954" t="s">
        <v>138</v>
      </c>
      <c r="E1954" t="s">
        <v>119</v>
      </c>
      <c r="F1954">
        <v>2</v>
      </c>
      <c r="G1954">
        <v>6</v>
      </c>
      <c r="H1954" t="s">
        <v>43</v>
      </c>
      <c r="I1954" t="s">
        <v>44</v>
      </c>
      <c r="J1954">
        <v>10009176281</v>
      </c>
      <c r="K1954" s="10">
        <f>(C1954-VLOOKUP(H1954,Riders!$A$2:$E$8001,4,FALSE))/365</f>
        <v>22.942465753424656</v>
      </c>
    </row>
    <row r="1955" spans="1:11">
      <c r="A1955" t="s">
        <v>223</v>
      </c>
      <c r="B1955">
        <v>2019</v>
      </c>
      <c r="C1955" s="9">
        <v>43484</v>
      </c>
      <c r="D1955" t="s">
        <v>138</v>
      </c>
      <c r="E1955" t="s">
        <v>89</v>
      </c>
      <c r="F1955">
        <v>1</v>
      </c>
      <c r="G1955">
        <v>1</v>
      </c>
      <c r="H1955" t="s">
        <v>52</v>
      </c>
      <c r="I1955" t="s">
        <v>40</v>
      </c>
      <c r="J1955">
        <v>10004612534</v>
      </c>
      <c r="K1955" s="10">
        <f>(C1955-VLOOKUP(H1955,Riders!$A$2:$E$8001,4,FALSE))/365</f>
        <v>31.649315068493152</v>
      </c>
    </row>
    <row r="1956" spans="1:11">
      <c r="A1956" t="s">
        <v>223</v>
      </c>
      <c r="B1956">
        <v>2019</v>
      </c>
      <c r="C1956" s="9">
        <v>43484</v>
      </c>
      <c r="D1956" t="s">
        <v>138</v>
      </c>
      <c r="E1956" t="s">
        <v>89</v>
      </c>
      <c r="F1956">
        <v>1</v>
      </c>
      <c r="G1956">
        <v>2</v>
      </c>
      <c r="H1956" t="s">
        <v>181</v>
      </c>
      <c r="I1956" t="s">
        <v>32</v>
      </c>
      <c r="J1956">
        <v>10007212639</v>
      </c>
      <c r="K1956" s="10">
        <f>(C1956-VLOOKUP(H1956,Riders!$A$2:$E$8001,4,FALSE))/365</f>
        <v>27.564383561643837</v>
      </c>
    </row>
    <row r="1957" spans="1:11">
      <c r="A1957" t="s">
        <v>223</v>
      </c>
      <c r="B1957">
        <v>2019</v>
      </c>
      <c r="C1957" s="9">
        <v>43484</v>
      </c>
      <c r="D1957" t="s">
        <v>138</v>
      </c>
      <c r="E1957" t="s">
        <v>89</v>
      </c>
      <c r="F1957">
        <v>1</v>
      </c>
      <c r="G1957">
        <v>3</v>
      </c>
      <c r="H1957" t="s">
        <v>284</v>
      </c>
      <c r="I1957" t="s">
        <v>100</v>
      </c>
      <c r="J1957">
        <v>10007811817</v>
      </c>
      <c r="K1957" s="10">
        <f>(C1957-VLOOKUP(H1957,Riders!$A$2:$E$8001,4,FALSE))/365</f>
        <v>25.019178082191782</v>
      </c>
    </row>
    <row r="1958" spans="1:11">
      <c r="A1958" t="s">
        <v>223</v>
      </c>
      <c r="B1958">
        <v>2019</v>
      </c>
      <c r="C1958" s="9">
        <v>43484</v>
      </c>
      <c r="D1958" t="s">
        <v>138</v>
      </c>
      <c r="E1958" t="s">
        <v>89</v>
      </c>
      <c r="F1958">
        <v>1</v>
      </c>
      <c r="G1958">
        <v>4</v>
      </c>
      <c r="H1958" t="s">
        <v>43</v>
      </c>
      <c r="I1958" t="s">
        <v>44</v>
      </c>
      <c r="J1958">
        <v>10009176281</v>
      </c>
      <c r="K1958" s="10">
        <f>(C1958-VLOOKUP(H1958,Riders!$A$2:$E$8001,4,FALSE))/365</f>
        <v>22.923287671232877</v>
      </c>
    </row>
    <row r="1959" spans="1:11">
      <c r="A1959" t="s">
        <v>223</v>
      </c>
      <c r="B1959">
        <v>2019</v>
      </c>
      <c r="C1959" s="9">
        <v>43484</v>
      </c>
      <c r="D1959" t="s">
        <v>138</v>
      </c>
      <c r="E1959" t="s">
        <v>89</v>
      </c>
      <c r="F1959">
        <v>1</v>
      </c>
      <c r="G1959">
        <v>5</v>
      </c>
      <c r="H1959" t="s">
        <v>209</v>
      </c>
      <c r="I1959" t="s">
        <v>210</v>
      </c>
      <c r="J1959">
        <v>10010608447</v>
      </c>
      <c r="K1959" s="10">
        <f>(C1959-VLOOKUP(H1959,Riders!$A$2:$E$8001,4,FALSE))/365</f>
        <v>21.56986301369863</v>
      </c>
    </row>
    <row r="1960" spans="1:11">
      <c r="A1960" t="s">
        <v>223</v>
      </c>
      <c r="B1960">
        <v>2019</v>
      </c>
      <c r="C1960" s="9">
        <v>43484</v>
      </c>
      <c r="D1960" t="s">
        <v>138</v>
      </c>
      <c r="E1960" t="s">
        <v>89</v>
      </c>
      <c r="F1960">
        <v>1</v>
      </c>
      <c r="G1960">
        <v>6</v>
      </c>
      <c r="H1960" t="s">
        <v>184</v>
      </c>
      <c r="I1960" t="s">
        <v>93</v>
      </c>
      <c r="J1960">
        <v>10009181032</v>
      </c>
      <c r="K1960" s="10">
        <f>(C1960-VLOOKUP(H1960,Riders!$A$2:$E$8001,4,FALSE))/365</f>
        <v>24.063013698630137</v>
      </c>
    </row>
    <row r="1961" spans="1:11">
      <c r="A1961" t="s">
        <v>223</v>
      </c>
      <c r="B1961">
        <v>2019</v>
      </c>
      <c r="C1961" s="9">
        <v>43484</v>
      </c>
      <c r="D1961" t="s">
        <v>138</v>
      </c>
      <c r="E1961" t="s">
        <v>89</v>
      </c>
      <c r="F1961">
        <v>1</v>
      </c>
      <c r="G1961">
        <v>7</v>
      </c>
      <c r="H1961" t="s">
        <v>283</v>
      </c>
      <c r="I1961" t="s">
        <v>37</v>
      </c>
      <c r="J1961">
        <v>10061258009</v>
      </c>
      <c r="K1961" s="10">
        <f>(C1961-VLOOKUP(H1961,Riders!$A$2:$E$8001,4,FALSE))/365</f>
        <v>27.038356164383561</v>
      </c>
    </row>
    <row r="1962" spans="1:11">
      <c r="A1962" t="s">
        <v>223</v>
      </c>
      <c r="B1962">
        <v>2019</v>
      </c>
      <c r="C1962" s="9">
        <v>43484</v>
      </c>
      <c r="D1962" t="s">
        <v>138</v>
      </c>
      <c r="E1962" t="s">
        <v>89</v>
      </c>
      <c r="F1962">
        <v>2</v>
      </c>
      <c r="G1962">
        <v>1</v>
      </c>
      <c r="H1962" t="s">
        <v>191</v>
      </c>
      <c r="I1962" t="s">
        <v>30</v>
      </c>
      <c r="J1962">
        <v>10005727327</v>
      </c>
      <c r="K1962" s="10">
        <f>(C1962-VLOOKUP(H1962,Riders!$A$2:$E$8001,4,FALSE))/365</f>
        <v>33.005479452054793</v>
      </c>
    </row>
    <row r="1963" spans="1:11">
      <c r="A1963" t="s">
        <v>223</v>
      </c>
      <c r="B1963">
        <v>2019</v>
      </c>
      <c r="C1963" s="9">
        <v>43484</v>
      </c>
      <c r="D1963" t="s">
        <v>138</v>
      </c>
      <c r="E1963" t="s">
        <v>89</v>
      </c>
      <c r="F1963">
        <v>2</v>
      </c>
      <c r="G1963">
        <v>2</v>
      </c>
      <c r="H1963" t="s">
        <v>134</v>
      </c>
      <c r="I1963" t="s">
        <v>33</v>
      </c>
      <c r="J1963">
        <v>10010624918</v>
      </c>
      <c r="K1963" s="10">
        <f>(C1963-VLOOKUP(H1963,Riders!$A$2:$E$8001,4,FALSE))/365</f>
        <v>22.389041095890413</v>
      </c>
    </row>
    <row r="1964" spans="1:11">
      <c r="A1964" t="s">
        <v>223</v>
      </c>
      <c r="B1964">
        <v>2019</v>
      </c>
      <c r="C1964" s="9">
        <v>43484</v>
      </c>
      <c r="D1964" t="s">
        <v>138</v>
      </c>
      <c r="E1964" t="s">
        <v>89</v>
      </c>
      <c r="F1964">
        <v>2</v>
      </c>
      <c r="G1964">
        <v>3</v>
      </c>
      <c r="H1964" t="s">
        <v>108</v>
      </c>
      <c r="I1964" t="s">
        <v>56</v>
      </c>
      <c r="J1964">
        <v>10010797292</v>
      </c>
      <c r="K1964" s="10">
        <f>(C1964-VLOOKUP(H1964,Riders!$A$2:$E$8001,4,FALSE))/365</f>
        <v>20.778082191780822</v>
      </c>
    </row>
    <row r="1965" spans="1:11">
      <c r="A1965" t="s">
        <v>223</v>
      </c>
      <c r="B1965">
        <v>2019</v>
      </c>
      <c r="C1965" s="9">
        <v>43484</v>
      </c>
      <c r="D1965" t="s">
        <v>138</v>
      </c>
      <c r="E1965" t="s">
        <v>89</v>
      </c>
      <c r="F1965">
        <v>2</v>
      </c>
      <c r="G1965">
        <v>4</v>
      </c>
      <c r="H1965" t="s">
        <v>172</v>
      </c>
      <c r="I1965" t="s">
        <v>35</v>
      </c>
      <c r="J1965">
        <v>10006552534</v>
      </c>
      <c r="K1965" s="10">
        <f>(C1965-VLOOKUP(H1965,Riders!$A$2:$E$8001,4,FALSE))/365</f>
        <v>28.695890410958903</v>
      </c>
    </row>
    <row r="1966" spans="1:11">
      <c r="A1966" t="s">
        <v>223</v>
      </c>
      <c r="B1966">
        <v>2019</v>
      </c>
      <c r="C1966" s="9">
        <v>43484</v>
      </c>
      <c r="D1966" t="s">
        <v>138</v>
      </c>
      <c r="E1966" t="s">
        <v>89</v>
      </c>
      <c r="F1966">
        <v>2</v>
      </c>
      <c r="G1966">
        <v>5</v>
      </c>
      <c r="H1966" t="s">
        <v>132</v>
      </c>
      <c r="I1966" t="s">
        <v>32</v>
      </c>
      <c r="J1966">
        <v>10015713273</v>
      </c>
      <c r="K1966" s="10">
        <f>(C1966-VLOOKUP(H1966,Riders!$A$2:$E$8001,4,FALSE))/365</f>
        <v>19.260273972602739</v>
      </c>
    </row>
    <row r="1967" spans="1:11">
      <c r="A1967" t="s">
        <v>223</v>
      </c>
      <c r="B1967">
        <v>2019</v>
      </c>
      <c r="C1967" s="9">
        <v>43484</v>
      </c>
      <c r="D1967" t="s">
        <v>138</v>
      </c>
      <c r="E1967" t="s">
        <v>89</v>
      </c>
      <c r="F1967">
        <v>2</v>
      </c>
      <c r="G1967">
        <v>6</v>
      </c>
      <c r="H1967" t="s">
        <v>46</v>
      </c>
      <c r="I1967" t="s">
        <v>26</v>
      </c>
      <c r="J1967">
        <v>10005930724</v>
      </c>
      <c r="K1967" s="10">
        <f>(C1967-VLOOKUP(H1967,Riders!$A$2:$E$8001,4,FALSE))/365</f>
        <v>28.19178082191781</v>
      </c>
    </row>
    <row r="1968" spans="1:11">
      <c r="A1968" t="s">
        <v>223</v>
      </c>
      <c r="B1968">
        <v>2019</v>
      </c>
      <c r="C1968" s="9">
        <v>43484</v>
      </c>
      <c r="D1968" t="s">
        <v>138</v>
      </c>
      <c r="E1968" t="s">
        <v>89</v>
      </c>
      <c r="F1968">
        <v>2</v>
      </c>
      <c r="G1968">
        <v>7</v>
      </c>
      <c r="H1968" t="s">
        <v>281</v>
      </c>
      <c r="I1968" t="s">
        <v>282</v>
      </c>
      <c r="J1968">
        <v>10006319633</v>
      </c>
      <c r="K1968" s="10">
        <f>(C1968-VLOOKUP(H1968,Riders!$A$2:$E$8001,4,FALSE))/365</f>
        <v>29.164383561643834</v>
      </c>
    </row>
    <row r="1969" spans="1:11">
      <c r="A1969" t="s">
        <v>223</v>
      </c>
      <c r="B1969">
        <v>2019</v>
      </c>
      <c r="C1969" s="9">
        <v>43484</v>
      </c>
      <c r="D1969" t="s">
        <v>138</v>
      </c>
      <c r="E1969" t="s">
        <v>89</v>
      </c>
      <c r="F1969">
        <v>3</v>
      </c>
      <c r="G1969">
        <v>1</v>
      </c>
      <c r="H1969" t="s">
        <v>218</v>
      </c>
      <c r="I1969" t="s">
        <v>33</v>
      </c>
      <c r="J1969">
        <v>10005782695</v>
      </c>
      <c r="K1969" s="10">
        <f>(C1969-VLOOKUP(H1969,Riders!$A$2:$E$8001,4,FALSE))/365</f>
        <v>29.545205479452054</v>
      </c>
    </row>
    <row r="1970" spans="1:11">
      <c r="A1970" t="s">
        <v>223</v>
      </c>
      <c r="B1970">
        <v>2019</v>
      </c>
      <c r="C1970" s="9">
        <v>43484</v>
      </c>
      <c r="D1970" t="s">
        <v>138</v>
      </c>
      <c r="E1970" t="s">
        <v>89</v>
      </c>
      <c r="F1970">
        <v>3</v>
      </c>
      <c r="G1970">
        <v>2</v>
      </c>
      <c r="H1970" t="s">
        <v>91</v>
      </c>
      <c r="I1970" t="s">
        <v>50</v>
      </c>
      <c r="J1970">
        <v>10009150215</v>
      </c>
      <c r="K1970" s="10">
        <f>(C1970-VLOOKUP(H1970,Riders!$A$2:$E$8001,4,FALSE))/365</f>
        <v>23.164383561643834</v>
      </c>
    </row>
    <row r="1971" spans="1:11">
      <c r="A1971" t="s">
        <v>223</v>
      </c>
      <c r="B1971">
        <v>2019</v>
      </c>
      <c r="C1971" s="9">
        <v>43484</v>
      </c>
      <c r="D1971" t="s">
        <v>138</v>
      </c>
      <c r="E1971" t="s">
        <v>89</v>
      </c>
      <c r="F1971">
        <v>3</v>
      </c>
      <c r="G1971">
        <v>3</v>
      </c>
      <c r="H1971" t="s">
        <v>201</v>
      </c>
      <c r="I1971" t="s">
        <v>196</v>
      </c>
      <c r="J1971">
        <v>10051694112</v>
      </c>
      <c r="K1971" s="10">
        <f>(C1971-VLOOKUP(H1971,Riders!$A$2:$E$8001,4,FALSE))/365</f>
        <v>32.076712328767123</v>
      </c>
    </row>
    <row r="1972" spans="1:11">
      <c r="A1972" t="s">
        <v>223</v>
      </c>
      <c r="B1972">
        <v>2019</v>
      </c>
      <c r="C1972" s="9">
        <v>43484</v>
      </c>
      <c r="D1972" t="s">
        <v>138</v>
      </c>
      <c r="E1972" t="s">
        <v>89</v>
      </c>
      <c r="F1972">
        <v>3</v>
      </c>
      <c r="G1972">
        <v>4</v>
      </c>
      <c r="H1972" t="s">
        <v>285</v>
      </c>
      <c r="I1972" t="s">
        <v>30</v>
      </c>
      <c r="J1972">
        <v>10003349716</v>
      </c>
      <c r="K1972" s="10">
        <f>(C1972-VLOOKUP(H1972,Riders!$A$2:$E$8001,4,FALSE))/365</f>
        <v>35.463013698630135</v>
      </c>
    </row>
    <row r="1973" spans="1:11">
      <c r="A1973" t="s">
        <v>223</v>
      </c>
      <c r="B1973">
        <v>2019</v>
      </c>
      <c r="C1973" s="9">
        <v>43484</v>
      </c>
      <c r="D1973" t="s">
        <v>138</v>
      </c>
      <c r="E1973" t="s">
        <v>89</v>
      </c>
      <c r="F1973">
        <v>3</v>
      </c>
      <c r="G1973">
        <v>5</v>
      </c>
      <c r="H1973" t="s">
        <v>169</v>
      </c>
      <c r="I1973" t="s">
        <v>80</v>
      </c>
      <c r="J1973">
        <v>10007073506</v>
      </c>
      <c r="K1973" s="10">
        <f>(C1973-VLOOKUP(H1973,Riders!$A$2:$E$8001,4,FALSE))/365</f>
        <v>28.567123287671233</v>
      </c>
    </row>
    <row r="1974" spans="1:11">
      <c r="A1974" t="s">
        <v>223</v>
      </c>
      <c r="B1974">
        <v>2019</v>
      </c>
      <c r="C1974" s="9">
        <v>43484</v>
      </c>
      <c r="D1974" t="s">
        <v>138</v>
      </c>
      <c r="E1974" t="s">
        <v>89</v>
      </c>
      <c r="F1974">
        <v>3</v>
      </c>
      <c r="G1974">
        <v>6</v>
      </c>
      <c r="H1974" t="s">
        <v>156</v>
      </c>
      <c r="I1974" t="s">
        <v>143</v>
      </c>
      <c r="J1974">
        <v>10010894696</v>
      </c>
      <c r="K1974" s="10">
        <f>(C1974-VLOOKUP(H1974,Riders!$A$2:$E$8001,4,FALSE))/365</f>
        <v>32.764383561643832</v>
      </c>
    </row>
    <row r="1975" spans="1:11">
      <c r="A1975" t="s">
        <v>223</v>
      </c>
      <c r="B1975">
        <v>2019</v>
      </c>
      <c r="C1975" s="9">
        <v>43484</v>
      </c>
      <c r="D1975" t="s">
        <v>138</v>
      </c>
      <c r="E1975" t="s">
        <v>89</v>
      </c>
      <c r="F1975">
        <v>3</v>
      </c>
      <c r="G1975">
        <v>7</v>
      </c>
      <c r="H1975" t="s">
        <v>207</v>
      </c>
      <c r="I1975" t="s">
        <v>196</v>
      </c>
      <c r="J1975">
        <v>10007772108</v>
      </c>
      <c r="K1975" s="10">
        <f>(C1975-VLOOKUP(H1975,Riders!$A$2:$E$8001,4,FALSE))/365</f>
        <v>23.931506849315067</v>
      </c>
    </row>
    <row r="1976" spans="1:11">
      <c r="A1976" t="s">
        <v>223</v>
      </c>
      <c r="B1976">
        <v>2019</v>
      </c>
      <c r="C1976" s="9">
        <v>43484</v>
      </c>
      <c r="D1976" t="s">
        <v>138</v>
      </c>
      <c r="E1976" t="s">
        <v>115</v>
      </c>
      <c r="F1976">
        <v>1</v>
      </c>
      <c r="G1976">
        <v>1</v>
      </c>
      <c r="H1976" t="s">
        <v>284</v>
      </c>
      <c r="I1976" t="s">
        <v>100</v>
      </c>
      <c r="J1976">
        <v>10007811817</v>
      </c>
      <c r="K1976" s="10">
        <f>(C1976-VLOOKUP(H1976,Riders!$A$2:$E$8001,4,FALSE))/365</f>
        <v>25.019178082191782</v>
      </c>
    </row>
    <row r="1977" spans="1:11">
      <c r="A1977" t="s">
        <v>223</v>
      </c>
      <c r="B1977">
        <v>2019</v>
      </c>
      <c r="C1977" s="9">
        <v>43484</v>
      </c>
      <c r="D1977" t="s">
        <v>138</v>
      </c>
      <c r="E1977" t="s">
        <v>115</v>
      </c>
      <c r="F1977">
        <v>1</v>
      </c>
      <c r="G1977">
        <v>2</v>
      </c>
      <c r="H1977" t="s">
        <v>285</v>
      </c>
      <c r="I1977" t="s">
        <v>30</v>
      </c>
      <c r="J1977">
        <v>10003349716</v>
      </c>
      <c r="K1977" s="10">
        <f>(C1977-VLOOKUP(H1977,Riders!$A$2:$E$8001,4,FALSE))/365</f>
        <v>35.463013698630135</v>
      </c>
    </row>
    <row r="1978" spans="1:11">
      <c r="A1978" t="s">
        <v>223</v>
      </c>
      <c r="B1978">
        <v>2019</v>
      </c>
      <c r="C1978" s="9">
        <v>43484</v>
      </c>
      <c r="D1978" t="s">
        <v>138</v>
      </c>
      <c r="E1978" t="s">
        <v>115</v>
      </c>
      <c r="F1978">
        <v>1</v>
      </c>
      <c r="G1978">
        <v>3</v>
      </c>
      <c r="H1978" t="s">
        <v>184</v>
      </c>
      <c r="I1978" t="s">
        <v>93</v>
      </c>
      <c r="J1978">
        <v>10009181032</v>
      </c>
      <c r="K1978" s="10">
        <f>(C1978-VLOOKUP(H1978,Riders!$A$2:$E$8001,4,FALSE))/365</f>
        <v>24.063013698630137</v>
      </c>
    </row>
    <row r="1979" spans="1:11">
      <c r="A1979" t="s">
        <v>223</v>
      </c>
      <c r="B1979">
        <v>2019</v>
      </c>
      <c r="C1979" s="9">
        <v>43484</v>
      </c>
      <c r="D1979" t="s">
        <v>138</v>
      </c>
      <c r="E1979" t="s">
        <v>115</v>
      </c>
      <c r="F1979">
        <v>1</v>
      </c>
      <c r="G1979">
        <v>4</v>
      </c>
      <c r="H1979" t="s">
        <v>132</v>
      </c>
      <c r="I1979" t="s">
        <v>32</v>
      </c>
      <c r="J1979">
        <v>10015713273</v>
      </c>
      <c r="K1979" s="10">
        <f>(C1979-VLOOKUP(H1979,Riders!$A$2:$E$8001,4,FALSE))/365</f>
        <v>19.260273972602739</v>
      </c>
    </row>
    <row r="1980" spans="1:11">
      <c r="A1980" t="s">
        <v>223</v>
      </c>
      <c r="B1980">
        <v>2019</v>
      </c>
      <c r="C1980" s="9">
        <v>43484</v>
      </c>
      <c r="D1980" t="s">
        <v>138</v>
      </c>
      <c r="E1980" t="s">
        <v>115</v>
      </c>
      <c r="F1980">
        <v>1</v>
      </c>
      <c r="G1980">
        <v>5</v>
      </c>
      <c r="H1980" t="s">
        <v>281</v>
      </c>
      <c r="I1980" t="s">
        <v>282</v>
      </c>
      <c r="J1980">
        <v>10006319633</v>
      </c>
      <c r="K1980" s="10">
        <f>(C1980-VLOOKUP(H1980,Riders!$A$2:$E$8001,4,FALSE))/365</f>
        <v>29.164383561643834</v>
      </c>
    </row>
    <row r="1981" spans="1:11">
      <c r="A1981" t="s">
        <v>223</v>
      </c>
      <c r="B1981">
        <v>2019</v>
      </c>
      <c r="C1981" s="9">
        <v>43484</v>
      </c>
      <c r="D1981" t="s">
        <v>138</v>
      </c>
      <c r="E1981" t="s">
        <v>115</v>
      </c>
      <c r="F1981">
        <v>2</v>
      </c>
      <c r="G1981">
        <v>1</v>
      </c>
      <c r="H1981" t="s">
        <v>43</v>
      </c>
      <c r="I1981" t="s">
        <v>44</v>
      </c>
      <c r="J1981">
        <v>10009176281</v>
      </c>
      <c r="K1981" s="10">
        <f>(C1981-VLOOKUP(H1981,Riders!$A$2:$E$8001,4,FALSE))/365</f>
        <v>22.923287671232877</v>
      </c>
    </row>
    <row r="1982" spans="1:11">
      <c r="A1982" t="s">
        <v>223</v>
      </c>
      <c r="B1982">
        <v>2019</v>
      </c>
      <c r="C1982" s="9">
        <v>43484</v>
      </c>
      <c r="D1982" t="s">
        <v>138</v>
      </c>
      <c r="E1982" t="s">
        <v>115</v>
      </c>
      <c r="F1982">
        <v>2</v>
      </c>
      <c r="G1982">
        <v>2</v>
      </c>
      <c r="H1982" t="s">
        <v>169</v>
      </c>
      <c r="I1982" t="s">
        <v>80</v>
      </c>
      <c r="J1982">
        <v>10007073506</v>
      </c>
      <c r="K1982" s="10">
        <f>(C1982-VLOOKUP(H1982,Riders!$A$2:$E$8001,4,FALSE))/365</f>
        <v>28.567123287671233</v>
      </c>
    </row>
    <row r="1983" spans="1:11">
      <c r="A1983" t="s">
        <v>223</v>
      </c>
      <c r="B1983">
        <v>2019</v>
      </c>
      <c r="C1983" s="9">
        <v>43484</v>
      </c>
      <c r="D1983" t="s">
        <v>138</v>
      </c>
      <c r="E1983" t="s">
        <v>115</v>
      </c>
      <c r="F1983">
        <v>2</v>
      </c>
      <c r="G1983">
        <v>3</v>
      </c>
      <c r="H1983" t="s">
        <v>108</v>
      </c>
      <c r="I1983" t="s">
        <v>56</v>
      </c>
      <c r="J1983">
        <v>10010797292</v>
      </c>
      <c r="K1983" s="10">
        <f>(C1983-VLOOKUP(H1983,Riders!$A$2:$E$8001,4,FALSE))/365</f>
        <v>20.778082191780822</v>
      </c>
    </row>
    <row r="1984" spans="1:11">
      <c r="A1984" t="s">
        <v>223</v>
      </c>
      <c r="B1984">
        <v>2019</v>
      </c>
      <c r="C1984" s="9">
        <v>43484</v>
      </c>
      <c r="D1984" t="s">
        <v>138</v>
      </c>
      <c r="E1984" t="s">
        <v>115</v>
      </c>
      <c r="F1984">
        <v>2</v>
      </c>
      <c r="G1984">
        <v>4</v>
      </c>
      <c r="H1984" t="s">
        <v>207</v>
      </c>
      <c r="I1984" t="s">
        <v>196</v>
      </c>
      <c r="J1984">
        <v>10007772108</v>
      </c>
      <c r="K1984" s="10">
        <f>(C1984-VLOOKUP(H1984,Riders!$A$2:$E$8001,4,FALSE))/365</f>
        <v>23.931506849315067</v>
      </c>
    </row>
    <row r="1985" spans="1:11">
      <c r="A1985" t="s">
        <v>223</v>
      </c>
      <c r="B1985">
        <v>2019</v>
      </c>
      <c r="C1985" s="9">
        <v>43484</v>
      </c>
      <c r="D1985" t="s">
        <v>138</v>
      </c>
      <c r="E1985" t="s">
        <v>115</v>
      </c>
      <c r="F1985">
        <v>2</v>
      </c>
      <c r="G1985">
        <v>5</v>
      </c>
      <c r="H1985" t="s">
        <v>283</v>
      </c>
      <c r="I1985" t="s">
        <v>37</v>
      </c>
      <c r="J1985">
        <v>10061258009</v>
      </c>
      <c r="K1985" s="10">
        <f>(C1985-VLOOKUP(H1985,Riders!$A$2:$E$8001,4,FALSE))/365</f>
        <v>27.038356164383561</v>
      </c>
    </row>
    <row r="1986" spans="1:11">
      <c r="A1986" t="s">
        <v>223</v>
      </c>
      <c r="B1986">
        <v>2019</v>
      </c>
      <c r="C1986" s="9">
        <v>43484</v>
      </c>
      <c r="D1986" t="s">
        <v>138</v>
      </c>
      <c r="E1986" t="s">
        <v>115</v>
      </c>
      <c r="F1986">
        <v>3</v>
      </c>
      <c r="G1986">
        <v>1</v>
      </c>
      <c r="H1986" t="s">
        <v>46</v>
      </c>
      <c r="I1986" t="s">
        <v>26</v>
      </c>
      <c r="J1986">
        <v>10005930724</v>
      </c>
      <c r="K1986" s="10">
        <f>(C1986-VLOOKUP(H1986,Riders!$A$2:$E$8001,4,FALSE))/365</f>
        <v>28.19178082191781</v>
      </c>
    </row>
    <row r="1987" spans="1:11">
      <c r="A1987" t="s">
        <v>223</v>
      </c>
      <c r="B1987">
        <v>2019</v>
      </c>
      <c r="C1987" s="9">
        <v>43484</v>
      </c>
      <c r="D1987" t="s">
        <v>138</v>
      </c>
      <c r="E1987" t="s">
        <v>115</v>
      </c>
      <c r="F1987">
        <v>3</v>
      </c>
      <c r="G1987">
        <v>2</v>
      </c>
      <c r="H1987" t="s">
        <v>209</v>
      </c>
      <c r="I1987" t="s">
        <v>210</v>
      </c>
      <c r="J1987">
        <v>10010608447</v>
      </c>
      <c r="K1987" s="10">
        <f>(C1987-VLOOKUP(H1987,Riders!$A$2:$E$8001,4,FALSE))/365</f>
        <v>21.56986301369863</v>
      </c>
    </row>
    <row r="1988" spans="1:11">
      <c r="A1988" t="s">
        <v>223</v>
      </c>
      <c r="B1988">
        <v>2019</v>
      </c>
      <c r="C1988" s="9">
        <v>43484</v>
      </c>
      <c r="D1988" t="s">
        <v>138</v>
      </c>
      <c r="E1988" t="s">
        <v>115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28.695890410958903</v>
      </c>
    </row>
    <row r="1989" spans="1:11">
      <c r="A1989" t="s">
        <v>223</v>
      </c>
      <c r="B1989">
        <v>2019</v>
      </c>
      <c r="C1989" s="9">
        <v>43484</v>
      </c>
      <c r="D1989" t="s">
        <v>138</v>
      </c>
      <c r="E1989" t="s">
        <v>115</v>
      </c>
      <c r="F1989">
        <v>3</v>
      </c>
      <c r="G1989">
        <v>4</v>
      </c>
      <c r="H1989" t="s">
        <v>156</v>
      </c>
      <c r="I1989" t="s">
        <v>143</v>
      </c>
      <c r="J1989">
        <v>10010894696</v>
      </c>
      <c r="K1989" s="10">
        <f>(C1989-VLOOKUP(H1989,Riders!$A$2:$E$8001,4,FALSE))/365</f>
        <v>32.764383561643832</v>
      </c>
    </row>
    <row r="1990" spans="1:11">
      <c r="A1990" t="s">
        <v>223</v>
      </c>
      <c r="B1990">
        <v>2019</v>
      </c>
      <c r="C1990" s="9">
        <v>43484</v>
      </c>
      <c r="D1990" t="s">
        <v>138</v>
      </c>
      <c r="E1990" t="s">
        <v>115</v>
      </c>
      <c r="F1990">
        <v>3</v>
      </c>
      <c r="G1990">
        <v>5</v>
      </c>
      <c r="H1990" t="s">
        <v>201</v>
      </c>
      <c r="I1990" t="s">
        <v>196</v>
      </c>
      <c r="J1990">
        <v>10051694112</v>
      </c>
      <c r="K1990" s="10">
        <f>(C1990-VLOOKUP(H1990,Riders!$A$2:$E$8001,4,FALSE))/365</f>
        <v>32.076712328767123</v>
      </c>
    </row>
    <row r="1991" spans="1:11">
      <c r="A1991" t="s">
        <v>223</v>
      </c>
      <c r="B1991">
        <v>2019</v>
      </c>
      <c r="C1991" s="9">
        <v>43484</v>
      </c>
      <c r="D1991" t="s">
        <v>138</v>
      </c>
      <c r="E1991" t="s">
        <v>117</v>
      </c>
      <c r="F1991">
        <v>1</v>
      </c>
      <c r="G1991">
        <v>1</v>
      </c>
      <c r="H1991" t="s">
        <v>52</v>
      </c>
      <c r="I1991" t="s">
        <v>40</v>
      </c>
      <c r="J1991">
        <v>10004612534</v>
      </c>
      <c r="K1991" s="10">
        <f>(C1991-VLOOKUP(H1991,Riders!$A$2:$E$8001,4,FALSE))/365</f>
        <v>31.649315068493152</v>
      </c>
    </row>
    <row r="1992" spans="1:11">
      <c r="A1992" t="s">
        <v>223</v>
      </c>
      <c r="B1992">
        <v>2019</v>
      </c>
      <c r="C1992" s="9">
        <v>43484</v>
      </c>
      <c r="D1992" t="s">
        <v>138</v>
      </c>
      <c r="E1992" t="s">
        <v>117</v>
      </c>
      <c r="F1992">
        <v>1</v>
      </c>
      <c r="G1992">
        <v>2</v>
      </c>
      <c r="H1992" t="s">
        <v>46</v>
      </c>
      <c r="I1992" t="s">
        <v>26</v>
      </c>
      <c r="J1992">
        <v>10005930724</v>
      </c>
      <c r="K1992" s="10">
        <f>(C1992-VLOOKUP(H1992,Riders!$A$2:$E$8001,4,FALSE))/365</f>
        <v>28.19178082191781</v>
      </c>
    </row>
    <row r="1993" spans="1:11">
      <c r="A1993" t="s">
        <v>223</v>
      </c>
      <c r="B1993">
        <v>2019</v>
      </c>
      <c r="C1993" s="9">
        <v>43484</v>
      </c>
      <c r="D1993" t="s">
        <v>138</v>
      </c>
      <c r="E1993" t="s">
        <v>117</v>
      </c>
      <c r="F1993">
        <v>1</v>
      </c>
      <c r="G1993">
        <v>3</v>
      </c>
      <c r="H1993" t="s">
        <v>91</v>
      </c>
      <c r="I1993" t="s">
        <v>50</v>
      </c>
      <c r="J1993">
        <v>10009150215</v>
      </c>
      <c r="K1993" s="10">
        <f>(C1993-VLOOKUP(H1993,Riders!$A$2:$E$8001,4,FALSE))/365</f>
        <v>23.164383561643834</v>
      </c>
    </row>
    <row r="1994" spans="1:11">
      <c r="A1994" t="s">
        <v>223</v>
      </c>
      <c r="B1994">
        <v>2019</v>
      </c>
      <c r="C1994" s="9">
        <v>43484</v>
      </c>
      <c r="D1994" t="s">
        <v>138</v>
      </c>
      <c r="E1994" t="s">
        <v>117</v>
      </c>
      <c r="F1994">
        <v>1</v>
      </c>
      <c r="G1994">
        <v>4</v>
      </c>
      <c r="H1994" t="s">
        <v>134</v>
      </c>
      <c r="I1994" t="s">
        <v>33</v>
      </c>
      <c r="J1994">
        <v>10010624918</v>
      </c>
      <c r="K1994" s="10">
        <f>(C1994-VLOOKUP(H1994,Riders!$A$2:$E$8001,4,FALSE))/365</f>
        <v>22.389041095890413</v>
      </c>
    </row>
    <row r="1995" spans="1:11">
      <c r="A1995" t="s">
        <v>223</v>
      </c>
      <c r="B1995">
        <v>2019</v>
      </c>
      <c r="C1995" s="9">
        <v>43484</v>
      </c>
      <c r="D1995" t="s">
        <v>138</v>
      </c>
      <c r="E1995" t="s">
        <v>117</v>
      </c>
      <c r="F1995">
        <v>1</v>
      </c>
      <c r="G1995">
        <v>5</v>
      </c>
      <c r="H1995" t="s">
        <v>284</v>
      </c>
      <c r="I1995" t="s">
        <v>100</v>
      </c>
      <c r="J1995">
        <v>10007811817</v>
      </c>
      <c r="K1995" s="10">
        <f>(C1995-VLOOKUP(H1995,Riders!$A$2:$E$8001,4,FALSE))/365</f>
        <v>25.019178082191782</v>
      </c>
    </row>
    <row r="1996" spans="1:11">
      <c r="A1996" t="s">
        <v>223</v>
      </c>
      <c r="B1996">
        <v>2019</v>
      </c>
      <c r="C1996" s="9">
        <v>43484</v>
      </c>
      <c r="D1996" t="s">
        <v>138</v>
      </c>
      <c r="E1996" t="s">
        <v>117</v>
      </c>
      <c r="F1996">
        <v>1</v>
      </c>
      <c r="G1996">
        <v>6</v>
      </c>
      <c r="H1996" t="s">
        <v>169</v>
      </c>
      <c r="I1996" t="s">
        <v>80</v>
      </c>
      <c r="J1996">
        <v>10007073506</v>
      </c>
      <c r="K1996" s="10">
        <f>(C1996-VLOOKUP(H1996,Riders!$A$2:$E$8001,4,FALSE))/365</f>
        <v>28.567123287671233</v>
      </c>
    </row>
    <row r="1997" spans="1:11">
      <c r="A1997" t="s">
        <v>223</v>
      </c>
      <c r="B1997">
        <v>2019</v>
      </c>
      <c r="C1997" s="9">
        <v>43484</v>
      </c>
      <c r="D1997" t="s">
        <v>138</v>
      </c>
      <c r="E1997" t="s">
        <v>117</v>
      </c>
      <c r="F1997">
        <v>2</v>
      </c>
      <c r="G1997">
        <v>1</v>
      </c>
      <c r="H1997" t="s">
        <v>218</v>
      </c>
      <c r="I1997" t="s">
        <v>33</v>
      </c>
      <c r="J1997">
        <v>10005782695</v>
      </c>
      <c r="K1997" s="10">
        <f>(C1997-VLOOKUP(H1997,Riders!$A$2:$E$8001,4,FALSE))/365</f>
        <v>29.545205479452054</v>
      </c>
    </row>
    <row r="1998" spans="1:11">
      <c r="A1998" t="s">
        <v>223</v>
      </c>
      <c r="B1998">
        <v>2019</v>
      </c>
      <c r="C1998" s="9">
        <v>43484</v>
      </c>
      <c r="D1998" t="s">
        <v>138</v>
      </c>
      <c r="E1998" t="s">
        <v>117</v>
      </c>
      <c r="F1998">
        <v>2</v>
      </c>
      <c r="G1998">
        <v>2</v>
      </c>
      <c r="H1998" t="s">
        <v>181</v>
      </c>
      <c r="I1998" t="s">
        <v>32</v>
      </c>
      <c r="J1998">
        <v>10007212639</v>
      </c>
      <c r="K1998" s="10">
        <f>(C1998-VLOOKUP(H1998,Riders!$A$2:$E$8001,4,FALSE))/365</f>
        <v>27.564383561643837</v>
      </c>
    </row>
    <row r="1999" spans="1:11">
      <c r="A1999" t="s">
        <v>223</v>
      </c>
      <c r="B1999">
        <v>2019</v>
      </c>
      <c r="C1999" s="9">
        <v>43484</v>
      </c>
      <c r="D1999" t="s">
        <v>138</v>
      </c>
      <c r="E1999" t="s">
        <v>117</v>
      </c>
      <c r="F1999">
        <v>2</v>
      </c>
      <c r="G1999">
        <v>3</v>
      </c>
      <c r="H1999" t="s">
        <v>191</v>
      </c>
      <c r="I1999" t="s">
        <v>30</v>
      </c>
      <c r="J1999">
        <v>10005727327</v>
      </c>
      <c r="K1999" s="10">
        <f>(C1999-VLOOKUP(H1999,Riders!$A$2:$E$8001,4,FALSE))/365</f>
        <v>33.005479452054793</v>
      </c>
    </row>
    <row r="2000" spans="1:11">
      <c r="A2000" t="s">
        <v>223</v>
      </c>
      <c r="B2000">
        <v>2019</v>
      </c>
      <c r="C2000" s="9">
        <v>43484</v>
      </c>
      <c r="D2000" t="s">
        <v>138</v>
      </c>
      <c r="E2000" t="s">
        <v>117</v>
      </c>
      <c r="F2000">
        <v>2</v>
      </c>
      <c r="G2000">
        <v>4</v>
      </c>
      <c r="H2000" t="s">
        <v>209</v>
      </c>
      <c r="I2000" t="s">
        <v>210</v>
      </c>
      <c r="J2000">
        <v>10010608447</v>
      </c>
      <c r="K2000" s="10">
        <f>(C2000-VLOOKUP(H2000,Riders!$A$2:$E$8001,4,FALSE))/365</f>
        <v>21.56986301369863</v>
      </c>
    </row>
    <row r="2001" spans="1:11">
      <c r="A2001" t="s">
        <v>223</v>
      </c>
      <c r="B2001">
        <v>2019</v>
      </c>
      <c r="C2001" s="9">
        <v>43484</v>
      </c>
      <c r="D2001" t="s">
        <v>138</v>
      </c>
      <c r="E2001" t="s">
        <v>117</v>
      </c>
      <c r="F2001">
        <v>2</v>
      </c>
      <c r="G2001">
        <v>5</v>
      </c>
      <c r="H2001" t="s">
        <v>43</v>
      </c>
      <c r="I2001" t="s">
        <v>44</v>
      </c>
      <c r="J2001">
        <v>10009176281</v>
      </c>
      <c r="K2001" s="10">
        <f>(C2001-VLOOKUP(H2001,Riders!$A$2:$E$8001,4,FALSE))/365</f>
        <v>22.923287671232877</v>
      </c>
    </row>
    <row r="2002" spans="1:11">
      <c r="A2002" t="s">
        <v>223</v>
      </c>
      <c r="B2002">
        <v>2019</v>
      </c>
      <c r="C2002" s="9">
        <v>43484</v>
      </c>
      <c r="D2002" t="s">
        <v>138</v>
      </c>
      <c r="E2002" t="s">
        <v>117</v>
      </c>
      <c r="F2002">
        <v>2</v>
      </c>
      <c r="G2002">
        <v>6</v>
      </c>
      <c r="H2002" t="s">
        <v>285</v>
      </c>
      <c r="I2002" t="s">
        <v>30</v>
      </c>
      <c r="J2002">
        <v>10003349716</v>
      </c>
      <c r="K2002" s="10">
        <f>(C2002-VLOOKUP(H2002,Riders!$A$2:$E$8001,4,FALSE))/365</f>
        <v>35.463013698630135</v>
      </c>
    </row>
    <row r="2003" spans="1:11">
      <c r="A2003" t="s">
        <v>223</v>
      </c>
      <c r="B2003">
        <v>2019</v>
      </c>
      <c r="C2003" s="9">
        <v>43484</v>
      </c>
      <c r="D2003" t="s">
        <v>138</v>
      </c>
      <c r="E2003" t="s">
        <v>119</v>
      </c>
      <c r="F2003">
        <v>1</v>
      </c>
      <c r="G2003">
        <v>1</v>
      </c>
      <c r="H2003" t="s">
        <v>218</v>
      </c>
      <c r="I2003" t="s">
        <v>33</v>
      </c>
      <c r="J2003">
        <v>10005782695</v>
      </c>
      <c r="K2003" s="10">
        <f>(C2003-VLOOKUP(H2003,Riders!$A$2:$E$8001,4,FALSE))/365</f>
        <v>29.545205479452054</v>
      </c>
    </row>
    <row r="2004" spans="1:11">
      <c r="A2004" t="s">
        <v>223</v>
      </c>
      <c r="B2004">
        <v>2019</v>
      </c>
      <c r="C2004" s="9">
        <v>43484</v>
      </c>
      <c r="D2004" t="s">
        <v>138</v>
      </c>
      <c r="E2004" t="s">
        <v>119</v>
      </c>
      <c r="F2004">
        <v>1</v>
      </c>
      <c r="G2004">
        <v>2</v>
      </c>
      <c r="H2004" t="s">
        <v>46</v>
      </c>
      <c r="I2004" t="s">
        <v>26</v>
      </c>
      <c r="J2004">
        <v>10005930724</v>
      </c>
      <c r="K2004" s="10">
        <f>(C2004-VLOOKUP(H2004,Riders!$A$2:$E$8001,4,FALSE))/365</f>
        <v>28.19178082191781</v>
      </c>
    </row>
    <row r="2005" spans="1:11">
      <c r="A2005" t="s">
        <v>223</v>
      </c>
      <c r="B2005">
        <v>2019</v>
      </c>
      <c r="C2005" s="9">
        <v>43484</v>
      </c>
      <c r="D2005" t="s">
        <v>138</v>
      </c>
      <c r="E2005" t="s">
        <v>119</v>
      </c>
      <c r="F2005">
        <v>1</v>
      </c>
      <c r="G2005">
        <v>3</v>
      </c>
      <c r="H2005" t="s">
        <v>191</v>
      </c>
      <c r="I2005" t="s">
        <v>30</v>
      </c>
      <c r="J2005">
        <v>10005727327</v>
      </c>
      <c r="K2005" s="10">
        <f>(C2005-VLOOKUP(H2005,Riders!$A$2:$E$8001,4,FALSE))/365</f>
        <v>33.005479452054793</v>
      </c>
    </row>
    <row r="2006" spans="1:11">
      <c r="A2006" t="s">
        <v>223</v>
      </c>
      <c r="B2006">
        <v>2019</v>
      </c>
      <c r="C2006" s="9">
        <v>43484</v>
      </c>
      <c r="D2006" t="s">
        <v>138</v>
      </c>
      <c r="E2006" t="s">
        <v>119</v>
      </c>
      <c r="F2006">
        <v>1</v>
      </c>
      <c r="G2006">
        <v>4</v>
      </c>
      <c r="H2006" t="s">
        <v>91</v>
      </c>
      <c r="I2006" t="s">
        <v>50</v>
      </c>
      <c r="J2006">
        <v>10009150215</v>
      </c>
      <c r="K2006" s="10">
        <f>(C2006-VLOOKUP(H2006,Riders!$A$2:$E$8001,4,FALSE))/365</f>
        <v>23.164383561643834</v>
      </c>
    </row>
    <row r="2007" spans="1:11">
      <c r="A2007" t="s">
        <v>223</v>
      </c>
      <c r="B2007">
        <v>2019</v>
      </c>
      <c r="C2007" s="9">
        <v>43484</v>
      </c>
      <c r="D2007" t="s">
        <v>138</v>
      </c>
      <c r="E2007" t="s">
        <v>119</v>
      </c>
      <c r="F2007">
        <v>1</v>
      </c>
      <c r="G2007">
        <v>5</v>
      </c>
      <c r="H2007" t="s">
        <v>52</v>
      </c>
      <c r="I2007" t="s">
        <v>40</v>
      </c>
      <c r="J2007">
        <v>10004612534</v>
      </c>
      <c r="K2007" s="10">
        <f>(C2007-VLOOKUP(H2007,Riders!$A$2:$E$8001,4,FALSE))/365</f>
        <v>31.649315068493152</v>
      </c>
    </row>
    <row r="2008" spans="1:11">
      <c r="A2008" t="s">
        <v>223</v>
      </c>
      <c r="B2008">
        <v>2019</v>
      </c>
      <c r="C2008" s="9">
        <v>43484</v>
      </c>
      <c r="D2008" t="s">
        <v>138</v>
      </c>
      <c r="E2008" t="s">
        <v>119</v>
      </c>
      <c r="F2008">
        <v>1</v>
      </c>
      <c r="G2008">
        <v>6</v>
      </c>
      <c r="H2008" t="s">
        <v>181</v>
      </c>
      <c r="I2008" t="s">
        <v>32</v>
      </c>
      <c r="J2008">
        <v>10007212639</v>
      </c>
      <c r="K2008" s="10">
        <f>(C2008-VLOOKUP(H2008,Riders!$A$2:$E$8001,4,FALSE))/365</f>
        <v>27.564383561643837</v>
      </c>
    </row>
    <row r="2009" spans="1:11">
      <c r="A2009" t="s">
        <v>223</v>
      </c>
      <c r="B2009">
        <v>2019</v>
      </c>
      <c r="C2009" s="9">
        <v>43484</v>
      </c>
      <c r="D2009" t="s">
        <v>138</v>
      </c>
      <c r="E2009" t="s">
        <v>119</v>
      </c>
      <c r="F2009">
        <v>2</v>
      </c>
      <c r="G2009">
        <v>1</v>
      </c>
      <c r="H2009" t="s">
        <v>285</v>
      </c>
      <c r="I2009" t="s">
        <v>30</v>
      </c>
      <c r="J2009">
        <v>10003349716</v>
      </c>
      <c r="K2009" s="10">
        <f>(C2009-VLOOKUP(H2009,Riders!$A$2:$E$8001,4,FALSE))/365</f>
        <v>35.463013698630135</v>
      </c>
    </row>
    <row r="2010" spans="1:11">
      <c r="A2010" t="s">
        <v>223</v>
      </c>
      <c r="B2010">
        <v>2019</v>
      </c>
      <c r="C2010" s="9">
        <v>43484</v>
      </c>
      <c r="D2010" t="s">
        <v>138</v>
      </c>
      <c r="E2010" t="s">
        <v>119</v>
      </c>
      <c r="F2010">
        <v>2</v>
      </c>
      <c r="G2010">
        <v>2</v>
      </c>
      <c r="H2010" t="s">
        <v>43</v>
      </c>
      <c r="I2010" t="s">
        <v>44</v>
      </c>
      <c r="J2010">
        <v>10009176281</v>
      </c>
      <c r="K2010" s="10">
        <f>(C2010-VLOOKUP(H2010,Riders!$A$2:$E$8001,4,FALSE))/365</f>
        <v>22.923287671232877</v>
      </c>
    </row>
    <row r="2011" spans="1:11">
      <c r="A2011" t="s">
        <v>223</v>
      </c>
      <c r="B2011">
        <v>2019</v>
      </c>
      <c r="C2011" s="9">
        <v>43484</v>
      </c>
      <c r="D2011" t="s">
        <v>138</v>
      </c>
      <c r="E2011" t="s">
        <v>119</v>
      </c>
      <c r="F2011">
        <v>2</v>
      </c>
      <c r="G2011">
        <v>3</v>
      </c>
      <c r="H2011" t="s">
        <v>209</v>
      </c>
      <c r="I2011" t="s">
        <v>210</v>
      </c>
      <c r="J2011">
        <v>10010608447</v>
      </c>
      <c r="K2011" s="10">
        <f>(C2011-VLOOKUP(H2011,Riders!$A$2:$E$8001,4,FALSE))/365</f>
        <v>21.56986301369863</v>
      </c>
    </row>
    <row r="2012" spans="1:11">
      <c r="A2012" t="s">
        <v>223</v>
      </c>
      <c r="B2012">
        <v>2019</v>
      </c>
      <c r="C2012" s="9">
        <v>43484</v>
      </c>
      <c r="D2012" t="s">
        <v>138</v>
      </c>
      <c r="E2012" t="s">
        <v>119</v>
      </c>
      <c r="F2012">
        <v>2</v>
      </c>
      <c r="G2012">
        <v>4</v>
      </c>
      <c r="H2012" t="s">
        <v>169</v>
      </c>
      <c r="I2012" t="s">
        <v>80</v>
      </c>
      <c r="J2012">
        <v>10007073506</v>
      </c>
      <c r="K2012" s="10">
        <f>(C2012-VLOOKUP(H2012,Riders!$A$2:$E$8001,4,FALSE))/365</f>
        <v>28.567123287671233</v>
      </c>
    </row>
    <row r="2013" spans="1:11">
      <c r="A2013" t="s">
        <v>223</v>
      </c>
      <c r="B2013">
        <v>2019</v>
      </c>
      <c r="C2013" s="9">
        <v>43484</v>
      </c>
      <c r="D2013" t="s">
        <v>138</v>
      </c>
      <c r="E2013" t="s">
        <v>119</v>
      </c>
      <c r="F2013">
        <v>2</v>
      </c>
      <c r="G2013">
        <v>5</v>
      </c>
      <c r="H2013" t="s">
        <v>134</v>
      </c>
      <c r="I2013" t="s">
        <v>33</v>
      </c>
      <c r="J2013">
        <v>10010624918</v>
      </c>
      <c r="K2013" s="10">
        <f>(C2013-VLOOKUP(H2013,Riders!$A$2:$E$8001,4,FALSE))/365</f>
        <v>22.389041095890413</v>
      </c>
    </row>
    <row r="2014" spans="1:11">
      <c r="A2014" t="s">
        <v>223</v>
      </c>
      <c r="B2014">
        <v>2019</v>
      </c>
      <c r="C2014" s="9">
        <v>43484</v>
      </c>
      <c r="D2014" t="s">
        <v>138</v>
      </c>
      <c r="E2014" t="s">
        <v>119</v>
      </c>
      <c r="F2014">
        <v>2</v>
      </c>
      <c r="G2014">
        <v>9</v>
      </c>
      <c r="H2014" t="s">
        <v>284</v>
      </c>
      <c r="I2014" t="s">
        <v>100</v>
      </c>
      <c r="J2014">
        <v>10007811817</v>
      </c>
      <c r="K2014" s="10">
        <f>(C2014-VLOOKUP(H2014,Riders!$A$2:$E$8001,4,FALSE))/365</f>
        <v>25.019178082191782</v>
      </c>
    </row>
    <row r="2015" spans="1:11">
      <c r="A2015" t="s">
        <v>286</v>
      </c>
      <c r="B2015">
        <v>2019</v>
      </c>
      <c r="C2015" s="9">
        <v>43449</v>
      </c>
      <c r="D2015" t="s">
        <v>138</v>
      </c>
      <c r="E2015" t="s">
        <v>89</v>
      </c>
      <c r="F2015">
        <v>1</v>
      </c>
      <c r="G2015">
        <v>1</v>
      </c>
      <c r="H2015" t="s">
        <v>198</v>
      </c>
      <c r="I2015" t="s">
        <v>22</v>
      </c>
      <c r="J2015">
        <v>10006900421</v>
      </c>
      <c r="K2015" s="10">
        <f>(C2015-VLOOKUP(H2015,Riders!$A$2:$E$8001,4,FALSE))/365</f>
        <v>26.021917808219179</v>
      </c>
    </row>
    <row r="2016" spans="1:11">
      <c r="A2016" t="s">
        <v>286</v>
      </c>
      <c r="B2016">
        <v>2019</v>
      </c>
      <c r="C2016" s="9">
        <v>43449</v>
      </c>
      <c r="D2016" t="s">
        <v>138</v>
      </c>
      <c r="E2016" t="s">
        <v>89</v>
      </c>
      <c r="F2016">
        <v>1</v>
      </c>
      <c r="G2016">
        <v>2</v>
      </c>
      <c r="H2016" t="s">
        <v>98</v>
      </c>
      <c r="I2016" t="s">
        <v>42</v>
      </c>
      <c r="J2016">
        <v>10010830840</v>
      </c>
      <c r="K2016" s="10">
        <f>(C2016-VLOOKUP(H2016,Riders!$A$2:$E$8001,4,FALSE))/365</f>
        <v>20.145205479452056</v>
      </c>
    </row>
    <row r="2017" spans="1:11">
      <c r="A2017" t="s">
        <v>286</v>
      </c>
      <c r="B2017">
        <v>2019</v>
      </c>
      <c r="C2017" s="9">
        <v>43449</v>
      </c>
      <c r="D2017" t="s">
        <v>138</v>
      </c>
      <c r="E2017" t="s">
        <v>89</v>
      </c>
      <c r="F2017">
        <v>1</v>
      </c>
      <c r="G2017">
        <v>3</v>
      </c>
      <c r="H2017" t="s">
        <v>66</v>
      </c>
      <c r="I2017" t="s">
        <v>28</v>
      </c>
      <c r="J2017">
        <v>10006379247</v>
      </c>
      <c r="K2017" s="10">
        <f>(C2017-VLOOKUP(H2017,Riders!$A$2:$E$8001,4,FALSE))/365</f>
        <v>28.723287671232878</v>
      </c>
    </row>
    <row r="2018" spans="1:11">
      <c r="A2018" t="s">
        <v>286</v>
      </c>
      <c r="B2018">
        <v>2019</v>
      </c>
      <c r="C2018" s="9">
        <v>43449</v>
      </c>
      <c r="D2018" t="s">
        <v>138</v>
      </c>
      <c r="E2018" t="s">
        <v>89</v>
      </c>
      <c r="F2018">
        <v>1</v>
      </c>
      <c r="G2018">
        <v>4</v>
      </c>
      <c r="H2018" t="s">
        <v>232</v>
      </c>
      <c r="I2018" t="s">
        <v>24</v>
      </c>
      <c r="J2018">
        <v>10006073493</v>
      </c>
      <c r="K2018" s="10">
        <f>(C2018-VLOOKUP(H2018,Riders!$A$2:$E$8001,4,FALSE))/365</f>
        <v>29.010958904109589</v>
      </c>
    </row>
    <row r="2019" spans="1:11">
      <c r="A2019" t="s">
        <v>286</v>
      </c>
      <c r="B2019">
        <v>2019</v>
      </c>
      <c r="C2019" s="9">
        <v>43449</v>
      </c>
      <c r="D2019" t="s">
        <v>138</v>
      </c>
      <c r="E2019" t="s">
        <v>89</v>
      </c>
      <c r="F2019">
        <v>1</v>
      </c>
      <c r="G2019">
        <v>5</v>
      </c>
      <c r="H2019" t="s">
        <v>287</v>
      </c>
      <c r="I2019" t="s">
        <v>205</v>
      </c>
      <c r="J2019">
        <v>10002418415</v>
      </c>
      <c r="K2019" s="10">
        <f>(C2019-VLOOKUP(H2019,Riders!$A$2:$E$8001,4,FALSE))/365</f>
        <v>36.361643835616441</v>
      </c>
    </row>
    <row r="2020" spans="1:11">
      <c r="A2020" t="s">
        <v>286</v>
      </c>
      <c r="B2020">
        <v>2019</v>
      </c>
      <c r="C2020" s="9">
        <v>43449</v>
      </c>
      <c r="D2020" t="s">
        <v>138</v>
      </c>
      <c r="E2020" t="s">
        <v>89</v>
      </c>
      <c r="F2020">
        <v>1</v>
      </c>
      <c r="G2020">
        <v>6</v>
      </c>
      <c r="H2020" t="s">
        <v>199</v>
      </c>
      <c r="I2020" t="s">
        <v>37</v>
      </c>
      <c r="J2020">
        <v>10007947011</v>
      </c>
      <c r="K2020" s="10">
        <f>(C2020-VLOOKUP(H2020,Riders!$A$2:$E$8001,4,FALSE))/365</f>
        <v>24.126027397260273</v>
      </c>
    </row>
    <row r="2021" spans="1:11">
      <c r="A2021" t="s">
        <v>286</v>
      </c>
      <c r="B2021">
        <v>2019</v>
      </c>
      <c r="C2021" s="9">
        <v>43449</v>
      </c>
      <c r="D2021" t="s">
        <v>138</v>
      </c>
      <c r="E2021" t="s">
        <v>89</v>
      </c>
      <c r="F2021">
        <v>2</v>
      </c>
      <c r="G2021">
        <v>1</v>
      </c>
      <c r="H2021" t="s">
        <v>217</v>
      </c>
      <c r="I2021" t="s">
        <v>22</v>
      </c>
      <c r="J2021">
        <v>10050887493</v>
      </c>
      <c r="K2021" s="10">
        <f>(C2021-VLOOKUP(H2021,Riders!$A$2:$E$8001,4,FALSE))/365</f>
        <v>35.339726027397262</v>
      </c>
    </row>
    <row r="2022" spans="1:11">
      <c r="A2022" t="s">
        <v>286</v>
      </c>
      <c r="B2022">
        <v>2019</v>
      </c>
      <c r="C2022" s="9">
        <v>43449</v>
      </c>
      <c r="D2022" t="s">
        <v>138</v>
      </c>
      <c r="E2022" t="s">
        <v>89</v>
      </c>
      <c r="F2022">
        <v>2</v>
      </c>
      <c r="G2022">
        <v>2</v>
      </c>
      <c r="H2022" t="s">
        <v>101</v>
      </c>
      <c r="I2022" t="s">
        <v>102</v>
      </c>
      <c r="J2022">
        <v>10009010876</v>
      </c>
      <c r="K2022" s="10">
        <f>(C2022-VLOOKUP(H2022,Riders!$A$2:$E$8001,4,FALSE))/365</f>
        <v>24.887671232876713</v>
      </c>
    </row>
    <row r="2023" spans="1:11">
      <c r="A2023" t="s">
        <v>286</v>
      </c>
      <c r="B2023">
        <v>2019</v>
      </c>
      <c r="C2023" s="9">
        <v>43449</v>
      </c>
      <c r="D2023" t="s">
        <v>138</v>
      </c>
      <c r="E2023" t="s">
        <v>89</v>
      </c>
      <c r="F2023">
        <v>2</v>
      </c>
      <c r="G2023">
        <v>3</v>
      </c>
      <c r="H2023" t="s">
        <v>104</v>
      </c>
      <c r="I2023" t="s">
        <v>100</v>
      </c>
      <c r="J2023">
        <v>10006894559</v>
      </c>
      <c r="K2023" s="10">
        <f>(C2023-VLOOKUP(H2023,Riders!$A$2:$E$8001,4,FALSE))/365</f>
        <v>26.326027397260273</v>
      </c>
    </row>
    <row r="2024" spans="1:11">
      <c r="A2024" t="s">
        <v>286</v>
      </c>
      <c r="B2024">
        <v>2019</v>
      </c>
      <c r="C2024" s="9">
        <v>43449</v>
      </c>
      <c r="D2024" t="s">
        <v>138</v>
      </c>
      <c r="E2024" t="s">
        <v>89</v>
      </c>
      <c r="F2024">
        <v>2</v>
      </c>
      <c r="G2024">
        <v>4</v>
      </c>
      <c r="H2024" t="s">
        <v>151</v>
      </c>
      <c r="I2024" t="s">
        <v>152</v>
      </c>
      <c r="J2024">
        <v>10004717719</v>
      </c>
      <c r="K2024" s="10">
        <f>(C2024-VLOOKUP(H2024,Riders!$A$2:$E$8001,4,FALSE))/365</f>
        <v>30.038356164383561</v>
      </c>
    </row>
    <row r="2025" spans="1:11">
      <c r="A2025" t="s">
        <v>286</v>
      </c>
      <c r="B2025">
        <v>2019</v>
      </c>
      <c r="C2025" s="9">
        <v>43449</v>
      </c>
      <c r="D2025" t="s">
        <v>138</v>
      </c>
      <c r="E2025" t="s">
        <v>89</v>
      </c>
      <c r="F2025">
        <v>2</v>
      </c>
      <c r="G2025">
        <v>5</v>
      </c>
      <c r="H2025" t="s">
        <v>280</v>
      </c>
      <c r="I2025" t="s">
        <v>222</v>
      </c>
      <c r="J2025">
        <v>10008108574</v>
      </c>
      <c r="K2025" s="10">
        <f>(C2025-VLOOKUP(H2025,Riders!$A$2:$E$8001,4,FALSE))/365</f>
        <v>24.608219178082191</v>
      </c>
    </row>
    <row r="2026" spans="1:11">
      <c r="A2026" t="s">
        <v>286</v>
      </c>
      <c r="B2026">
        <v>2019</v>
      </c>
      <c r="C2026" s="9">
        <v>43449</v>
      </c>
      <c r="D2026" t="s">
        <v>138</v>
      </c>
      <c r="E2026" t="s">
        <v>89</v>
      </c>
      <c r="F2026">
        <v>2</v>
      </c>
      <c r="G2026">
        <v>6</v>
      </c>
      <c r="H2026" t="s">
        <v>213</v>
      </c>
      <c r="I2026" t="s">
        <v>32</v>
      </c>
      <c r="J2026">
        <v>10009307435</v>
      </c>
      <c r="K2026" s="10">
        <f>(C2026-VLOOKUP(H2026,Riders!$A$2:$E$8001,4,FALSE))/365</f>
        <v>26.706849315068492</v>
      </c>
    </row>
    <row r="2027" spans="1:11">
      <c r="A2027" t="s">
        <v>286</v>
      </c>
      <c r="B2027">
        <v>2019</v>
      </c>
      <c r="C2027" s="9">
        <v>43449</v>
      </c>
      <c r="D2027" t="s">
        <v>138</v>
      </c>
      <c r="E2027" t="s">
        <v>89</v>
      </c>
      <c r="F2027">
        <v>2</v>
      </c>
      <c r="G2027">
        <v>7</v>
      </c>
      <c r="H2027" t="s">
        <v>181</v>
      </c>
      <c r="I2027" t="s">
        <v>32</v>
      </c>
      <c r="J2027">
        <v>10007212639</v>
      </c>
      <c r="K2027" s="10">
        <f>(C2027-VLOOKUP(H2027,Riders!$A$2:$E$8001,4,FALSE))/365</f>
        <v>27.468493150684932</v>
      </c>
    </row>
    <row r="2028" spans="1:11">
      <c r="A2028" t="s">
        <v>286</v>
      </c>
      <c r="B2028">
        <v>2019</v>
      </c>
      <c r="C2028" s="9">
        <v>43449</v>
      </c>
      <c r="D2028" t="s">
        <v>138</v>
      </c>
      <c r="E2028" t="s">
        <v>89</v>
      </c>
      <c r="F2028">
        <v>3</v>
      </c>
      <c r="G2028">
        <v>1</v>
      </c>
      <c r="H2028" t="s">
        <v>94</v>
      </c>
      <c r="I2028" t="s">
        <v>26</v>
      </c>
      <c r="J2028">
        <v>10015683567</v>
      </c>
      <c r="K2028" s="10">
        <f>(C2028-VLOOKUP(H2028,Riders!$A$2:$E$8001,4,FALSE))/365</f>
        <v>19.912328767123288</v>
      </c>
    </row>
    <row r="2029" spans="1:11">
      <c r="A2029" t="s">
        <v>286</v>
      </c>
      <c r="B2029">
        <v>2019</v>
      </c>
      <c r="C2029" s="9">
        <v>43449</v>
      </c>
      <c r="D2029" t="s">
        <v>138</v>
      </c>
      <c r="E2029" t="s">
        <v>89</v>
      </c>
      <c r="F2029">
        <v>3</v>
      </c>
      <c r="G2029">
        <v>2</v>
      </c>
      <c r="H2029" t="s">
        <v>211</v>
      </c>
      <c r="I2029" t="s">
        <v>40</v>
      </c>
      <c r="J2029">
        <v>10006422895</v>
      </c>
      <c r="K2029" s="10">
        <f>(C2029-VLOOKUP(H2029,Riders!$A$2:$E$8001,4,FALSE))/365</f>
        <v>27.56986301369863</v>
      </c>
    </row>
    <row r="2030" spans="1:11">
      <c r="A2030" t="s">
        <v>286</v>
      </c>
      <c r="B2030">
        <v>2019</v>
      </c>
      <c r="C2030" s="9">
        <v>43449</v>
      </c>
      <c r="D2030" t="s">
        <v>138</v>
      </c>
      <c r="E2030" t="s">
        <v>89</v>
      </c>
      <c r="F2030">
        <v>3</v>
      </c>
      <c r="G2030">
        <v>3</v>
      </c>
      <c r="H2030" t="s">
        <v>169</v>
      </c>
      <c r="I2030" t="s">
        <v>80</v>
      </c>
      <c r="J2030">
        <v>10007073506</v>
      </c>
      <c r="K2030" s="10">
        <f>(C2030-VLOOKUP(H2030,Riders!$A$2:$E$8001,4,FALSE))/365</f>
        <v>28.471232876712328</v>
      </c>
    </row>
    <row r="2031" spans="1:11">
      <c r="A2031" t="s">
        <v>286</v>
      </c>
      <c r="B2031">
        <v>2019</v>
      </c>
      <c r="C2031" s="9">
        <v>43449</v>
      </c>
      <c r="D2031" t="s">
        <v>138</v>
      </c>
      <c r="E2031" t="s">
        <v>89</v>
      </c>
      <c r="F2031">
        <v>3</v>
      </c>
      <c r="G2031">
        <v>4</v>
      </c>
      <c r="H2031" t="s">
        <v>172</v>
      </c>
      <c r="I2031" t="s">
        <v>35</v>
      </c>
      <c r="J2031">
        <v>10006552534</v>
      </c>
      <c r="K2031" s="10">
        <f>(C2031-VLOOKUP(H2031,Riders!$A$2:$E$8001,4,FALSE))/365</f>
        <v>28.6</v>
      </c>
    </row>
    <row r="2032" spans="1:11">
      <c r="A2032" t="s">
        <v>286</v>
      </c>
      <c r="B2032">
        <v>2019</v>
      </c>
      <c r="C2032" s="9">
        <v>43449</v>
      </c>
      <c r="D2032" t="s">
        <v>138</v>
      </c>
      <c r="E2032" t="s">
        <v>89</v>
      </c>
      <c r="F2032">
        <v>3</v>
      </c>
      <c r="G2032">
        <v>5</v>
      </c>
      <c r="H2032" t="s">
        <v>288</v>
      </c>
      <c r="I2032" t="s">
        <v>210</v>
      </c>
      <c r="J2032">
        <v>10006137252</v>
      </c>
      <c r="K2032" s="10">
        <f>(C2032-VLOOKUP(H2032,Riders!$A$2:$E$8001,4,FALSE))/365</f>
        <v>28.720547945205478</v>
      </c>
    </row>
    <row r="2033" spans="1:11">
      <c r="A2033" t="s">
        <v>286</v>
      </c>
      <c r="B2033">
        <v>2019</v>
      </c>
      <c r="C2033" s="9">
        <v>43449</v>
      </c>
      <c r="D2033" t="s">
        <v>138</v>
      </c>
      <c r="E2033" t="s">
        <v>89</v>
      </c>
      <c r="F2033">
        <v>3</v>
      </c>
      <c r="G2033">
        <v>6</v>
      </c>
      <c r="H2033" t="s">
        <v>207</v>
      </c>
      <c r="I2033" t="s">
        <v>196</v>
      </c>
      <c r="J2033">
        <v>10007772108</v>
      </c>
      <c r="K2033" s="10">
        <f>(C2033-VLOOKUP(H2033,Riders!$A$2:$E$8001,4,FALSE))/365</f>
        <v>23.835616438356166</v>
      </c>
    </row>
    <row r="2034" spans="1:11">
      <c r="A2034" t="s">
        <v>286</v>
      </c>
      <c r="B2034">
        <v>2019</v>
      </c>
      <c r="C2034" s="9">
        <v>43449</v>
      </c>
      <c r="D2034" t="s">
        <v>138</v>
      </c>
      <c r="E2034" t="s">
        <v>89</v>
      </c>
      <c r="F2034">
        <v>3</v>
      </c>
      <c r="G2034">
        <v>7</v>
      </c>
      <c r="H2034" t="s">
        <v>194</v>
      </c>
      <c r="I2034" t="s">
        <v>50</v>
      </c>
      <c r="J2034">
        <v>10004868370</v>
      </c>
      <c r="K2034" s="10">
        <f>(C2034-VLOOKUP(H2034,Riders!$A$2:$E$8001,4,FALSE))/365</f>
        <v>30.964383561643835</v>
      </c>
    </row>
    <row r="2035" spans="1:11">
      <c r="A2035" t="s">
        <v>286</v>
      </c>
      <c r="B2035">
        <v>2019</v>
      </c>
      <c r="C2035" s="9">
        <v>43449</v>
      </c>
      <c r="D2035" t="s">
        <v>138</v>
      </c>
      <c r="E2035" t="s">
        <v>89</v>
      </c>
      <c r="F2035">
        <v>4</v>
      </c>
      <c r="G2035">
        <v>1</v>
      </c>
      <c r="H2035" t="s">
        <v>110</v>
      </c>
      <c r="I2035" t="s">
        <v>111</v>
      </c>
      <c r="J2035">
        <v>10009967641</v>
      </c>
      <c r="K2035" s="10">
        <f>(C2035-VLOOKUP(H2035,Riders!$A$2:$E$8001,4,FALSE))/365</f>
        <v>21.660273972602738</v>
      </c>
    </row>
    <row r="2036" spans="1:11">
      <c r="A2036" t="s">
        <v>286</v>
      </c>
      <c r="B2036">
        <v>2019</v>
      </c>
      <c r="C2036" s="9">
        <v>43449</v>
      </c>
      <c r="D2036" t="s">
        <v>138</v>
      </c>
      <c r="E2036" t="s">
        <v>89</v>
      </c>
      <c r="F2036">
        <v>4</v>
      </c>
      <c r="G2036">
        <v>2</v>
      </c>
      <c r="H2036" t="s">
        <v>123</v>
      </c>
      <c r="I2036" t="s">
        <v>111</v>
      </c>
      <c r="J2036">
        <v>10017950943</v>
      </c>
      <c r="K2036" s="10">
        <f>(C2036-VLOOKUP(H2036,Riders!$A$2:$E$8001,4,FALSE))/365</f>
        <v>21.846575342465755</v>
      </c>
    </row>
    <row r="2037" spans="1:11">
      <c r="A2037" t="s">
        <v>286</v>
      </c>
      <c r="B2037">
        <v>2019</v>
      </c>
      <c r="C2037" s="9">
        <v>43449</v>
      </c>
      <c r="D2037" t="s">
        <v>138</v>
      </c>
      <c r="E2037" t="s">
        <v>89</v>
      </c>
      <c r="F2037">
        <v>4</v>
      </c>
      <c r="G2037">
        <v>3</v>
      </c>
      <c r="H2037" t="s">
        <v>141</v>
      </c>
      <c r="I2037" t="s">
        <v>93</v>
      </c>
      <c r="J2037">
        <v>10009181234</v>
      </c>
      <c r="K2037" s="10">
        <f>(C2037-VLOOKUP(H2037,Riders!$A$2:$E$8001,4,FALSE))/365</f>
        <v>23.701369863013699</v>
      </c>
    </row>
    <row r="2038" spans="1:11">
      <c r="A2038" t="s">
        <v>286</v>
      </c>
      <c r="B2038">
        <v>2019</v>
      </c>
      <c r="C2038" s="9">
        <v>43449</v>
      </c>
      <c r="D2038" t="s">
        <v>138</v>
      </c>
      <c r="E2038" t="s">
        <v>89</v>
      </c>
      <c r="F2038">
        <v>4</v>
      </c>
      <c r="G2038">
        <v>4</v>
      </c>
      <c r="H2038" t="s">
        <v>216</v>
      </c>
      <c r="I2038" t="s">
        <v>44</v>
      </c>
      <c r="J2038">
        <v>10006902239</v>
      </c>
      <c r="K2038" s="10">
        <f>(C2038-VLOOKUP(H2038,Riders!$A$2:$E$8001,4,FALSE))/365</f>
        <v>27.468493150684932</v>
      </c>
    </row>
    <row r="2039" spans="1:11">
      <c r="A2039" t="s">
        <v>286</v>
      </c>
      <c r="B2039">
        <v>2019</v>
      </c>
      <c r="C2039" s="9">
        <v>43449</v>
      </c>
      <c r="D2039" t="s">
        <v>138</v>
      </c>
      <c r="E2039" t="s">
        <v>89</v>
      </c>
      <c r="F2039">
        <v>4</v>
      </c>
      <c r="G2039">
        <v>5</v>
      </c>
      <c r="H2039" t="s">
        <v>256</v>
      </c>
      <c r="I2039" t="s">
        <v>254</v>
      </c>
      <c r="J2039">
        <v>10010797393</v>
      </c>
      <c r="K2039" s="10">
        <f>(C2039-VLOOKUP(H2039,Riders!$A$2:$E$8001,4,FALSE))/365</f>
        <v>21.254794520547946</v>
      </c>
    </row>
    <row r="2040" spans="1:11">
      <c r="A2040" t="s">
        <v>286</v>
      </c>
      <c r="B2040">
        <v>2019</v>
      </c>
      <c r="C2040" s="9">
        <v>43449</v>
      </c>
      <c r="D2040" t="s">
        <v>138</v>
      </c>
      <c r="E2040" t="s">
        <v>89</v>
      </c>
      <c r="F2040">
        <v>4</v>
      </c>
      <c r="G2040">
        <v>6</v>
      </c>
      <c r="H2040" t="s">
        <v>208</v>
      </c>
      <c r="I2040" t="s">
        <v>186</v>
      </c>
      <c r="J2040">
        <v>10009049979</v>
      </c>
      <c r="K2040" s="10">
        <f>(C2040-VLOOKUP(H2040,Riders!$A$2:$E$8001,4,FALSE))/365</f>
        <v>23.726027397260275</v>
      </c>
    </row>
    <row r="2041" spans="1:11">
      <c r="A2041" t="s">
        <v>286</v>
      </c>
      <c r="B2041">
        <v>2019</v>
      </c>
      <c r="C2041" s="9">
        <v>43449</v>
      </c>
      <c r="D2041" t="s">
        <v>138</v>
      </c>
      <c r="E2041" t="s">
        <v>89</v>
      </c>
      <c r="F2041">
        <v>4</v>
      </c>
      <c r="G2041">
        <v>7</v>
      </c>
      <c r="H2041" t="s">
        <v>281</v>
      </c>
      <c r="I2041" t="s">
        <v>282</v>
      </c>
      <c r="J2041">
        <v>10006319633</v>
      </c>
      <c r="K2041" s="10">
        <f>(C2041-VLOOKUP(H2041,Riders!$A$2:$E$8001,4,FALSE))/365</f>
        <v>29.068493150684933</v>
      </c>
    </row>
    <row r="2042" spans="1:11">
      <c r="A2042" t="s">
        <v>286</v>
      </c>
      <c r="B2042">
        <v>2019</v>
      </c>
      <c r="C2042" s="9">
        <v>43449</v>
      </c>
      <c r="D2042" t="s">
        <v>138</v>
      </c>
      <c r="E2042" t="s">
        <v>115</v>
      </c>
      <c r="F2042">
        <v>1</v>
      </c>
      <c r="G2042">
        <v>1</v>
      </c>
      <c r="H2042" t="s">
        <v>66</v>
      </c>
      <c r="I2042" t="s">
        <v>28</v>
      </c>
      <c r="J2042">
        <v>10006379247</v>
      </c>
      <c r="K2042" s="10">
        <f>(C2042-VLOOKUP(H2042,Riders!$A$2:$E$8001,4,FALSE))/365</f>
        <v>28.723287671232878</v>
      </c>
    </row>
    <row r="2043" spans="1:11">
      <c r="A2043" t="s">
        <v>286</v>
      </c>
      <c r="B2043">
        <v>2019</v>
      </c>
      <c r="C2043" s="9">
        <v>43449</v>
      </c>
      <c r="D2043" t="s">
        <v>138</v>
      </c>
      <c r="E2043" t="s">
        <v>115</v>
      </c>
      <c r="F2043">
        <v>1</v>
      </c>
      <c r="G2043">
        <v>2</v>
      </c>
      <c r="H2043" t="s">
        <v>216</v>
      </c>
      <c r="I2043" t="s">
        <v>44</v>
      </c>
      <c r="J2043">
        <v>10006902239</v>
      </c>
      <c r="K2043" s="10">
        <f>(C2043-VLOOKUP(H2043,Riders!$A$2:$E$8001,4,FALSE))/365</f>
        <v>27.468493150684932</v>
      </c>
    </row>
    <row r="2044" spans="1:11">
      <c r="A2044" t="s">
        <v>286</v>
      </c>
      <c r="B2044">
        <v>2019</v>
      </c>
      <c r="C2044" s="9">
        <v>43449</v>
      </c>
      <c r="D2044" t="s">
        <v>138</v>
      </c>
      <c r="E2044" t="s">
        <v>115</v>
      </c>
      <c r="F2044">
        <v>1</v>
      </c>
      <c r="G2044">
        <v>3</v>
      </c>
      <c r="H2044" t="s">
        <v>213</v>
      </c>
      <c r="I2044" t="s">
        <v>32</v>
      </c>
      <c r="J2044">
        <v>10009307435</v>
      </c>
      <c r="K2044" s="10">
        <f>(C2044-VLOOKUP(H2044,Riders!$A$2:$E$8001,4,FALSE))/365</f>
        <v>26.706849315068492</v>
      </c>
    </row>
    <row r="2045" spans="1:11">
      <c r="A2045" t="s">
        <v>286</v>
      </c>
      <c r="B2045">
        <v>2019</v>
      </c>
      <c r="C2045" s="9">
        <v>43449</v>
      </c>
      <c r="D2045" t="s">
        <v>138</v>
      </c>
      <c r="E2045" t="s">
        <v>115</v>
      </c>
      <c r="F2045">
        <v>1</v>
      </c>
      <c r="G2045">
        <v>4</v>
      </c>
      <c r="H2045" t="s">
        <v>288</v>
      </c>
      <c r="I2045" t="s">
        <v>210</v>
      </c>
      <c r="J2045">
        <v>10006137252</v>
      </c>
      <c r="K2045" s="10">
        <f>(C2045-VLOOKUP(H2045,Riders!$A$2:$E$8001,4,FALSE))/365</f>
        <v>28.720547945205478</v>
      </c>
    </row>
    <row r="2046" spans="1:11">
      <c r="A2046" t="s">
        <v>286</v>
      </c>
      <c r="B2046">
        <v>2019</v>
      </c>
      <c r="C2046" s="9">
        <v>43449</v>
      </c>
      <c r="D2046" t="s">
        <v>138</v>
      </c>
      <c r="E2046" t="s">
        <v>115</v>
      </c>
      <c r="F2046">
        <v>2</v>
      </c>
      <c r="G2046">
        <v>1</v>
      </c>
      <c r="H2046" t="s">
        <v>104</v>
      </c>
      <c r="I2046" t="s">
        <v>100</v>
      </c>
      <c r="J2046">
        <v>10006894559</v>
      </c>
      <c r="K2046" s="10">
        <f>(C2046-VLOOKUP(H2046,Riders!$A$2:$E$8001,4,FALSE))/365</f>
        <v>26.326027397260273</v>
      </c>
    </row>
    <row r="2047" spans="1:11">
      <c r="A2047" t="s">
        <v>286</v>
      </c>
      <c r="B2047">
        <v>2019</v>
      </c>
      <c r="C2047" s="9">
        <v>43449</v>
      </c>
      <c r="D2047" t="s">
        <v>138</v>
      </c>
      <c r="E2047" t="s">
        <v>115</v>
      </c>
      <c r="F2047">
        <v>2</v>
      </c>
      <c r="G2047">
        <v>2</v>
      </c>
      <c r="H2047" t="s">
        <v>172</v>
      </c>
      <c r="I2047" t="s">
        <v>35</v>
      </c>
      <c r="J2047">
        <v>10006552534</v>
      </c>
      <c r="K2047" s="10">
        <f>(C2047-VLOOKUP(H2047,Riders!$A$2:$E$8001,4,FALSE))/365</f>
        <v>28.6</v>
      </c>
    </row>
    <row r="2048" spans="1:11">
      <c r="A2048" t="s">
        <v>286</v>
      </c>
      <c r="B2048">
        <v>2019</v>
      </c>
      <c r="C2048" s="9">
        <v>43449</v>
      </c>
      <c r="D2048" t="s">
        <v>138</v>
      </c>
      <c r="E2048" t="s">
        <v>115</v>
      </c>
      <c r="F2048">
        <v>2</v>
      </c>
      <c r="G2048">
        <v>3</v>
      </c>
      <c r="H2048" t="s">
        <v>199</v>
      </c>
      <c r="I2048" t="s">
        <v>37</v>
      </c>
      <c r="J2048">
        <v>10007947011</v>
      </c>
      <c r="K2048" s="10">
        <f>(C2048-VLOOKUP(H2048,Riders!$A$2:$E$8001,4,FALSE))/365</f>
        <v>24.126027397260273</v>
      </c>
    </row>
    <row r="2049" spans="1:11">
      <c r="A2049" t="s">
        <v>286</v>
      </c>
      <c r="B2049">
        <v>2019</v>
      </c>
      <c r="C2049" s="9">
        <v>43449</v>
      </c>
      <c r="D2049" t="s">
        <v>138</v>
      </c>
      <c r="E2049" t="s">
        <v>115</v>
      </c>
      <c r="F2049">
        <v>2</v>
      </c>
      <c r="G2049">
        <v>4</v>
      </c>
      <c r="H2049" t="s">
        <v>280</v>
      </c>
      <c r="I2049" t="s">
        <v>222</v>
      </c>
      <c r="J2049">
        <v>10008108574</v>
      </c>
      <c r="K2049" s="10">
        <f>(C2049-VLOOKUP(H2049,Riders!$A$2:$E$8001,4,FALSE))/365</f>
        <v>24.608219178082191</v>
      </c>
    </row>
    <row r="2050" spans="1:11">
      <c r="A2050" t="s">
        <v>286</v>
      </c>
      <c r="B2050">
        <v>2019</v>
      </c>
      <c r="C2050" s="9">
        <v>43449</v>
      </c>
      <c r="D2050" t="s">
        <v>138</v>
      </c>
      <c r="E2050" t="s">
        <v>115</v>
      </c>
      <c r="F2050">
        <v>2</v>
      </c>
      <c r="G2050">
        <v>5</v>
      </c>
      <c r="H2050" t="s">
        <v>281</v>
      </c>
      <c r="I2050" t="s">
        <v>282</v>
      </c>
      <c r="J2050">
        <v>10006319633</v>
      </c>
      <c r="K2050" s="10">
        <f>(C2050-VLOOKUP(H2050,Riders!$A$2:$E$8001,4,FALSE))/365</f>
        <v>29.068493150684933</v>
      </c>
    </row>
    <row r="2051" spans="1:11">
      <c r="A2051" t="s">
        <v>286</v>
      </c>
      <c r="B2051">
        <v>2019</v>
      </c>
      <c r="C2051" s="9">
        <v>43449</v>
      </c>
      <c r="D2051" t="s">
        <v>138</v>
      </c>
      <c r="E2051" t="s">
        <v>115</v>
      </c>
      <c r="F2051">
        <v>3</v>
      </c>
      <c r="G2051">
        <v>1</v>
      </c>
      <c r="H2051" t="s">
        <v>194</v>
      </c>
      <c r="I2051" t="s">
        <v>50</v>
      </c>
      <c r="J2051">
        <v>10004868370</v>
      </c>
      <c r="K2051" s="10">
        <f>(C2051-VLOOKUP(H2051,Riders!$A$2:$E$8001,4,FALSE))/365</f>
        <v>30.964383561643835</v>
      </c>
    </row>
    <row r="2052" spans="1:11">
      <c r="A2052" t="s">
        <v>286</v>
      </c>
      <c r="B2052">
        <v>2019</v>
      </c>
      <c r="C2052" s="9">
        <v>43449</v>
      </c>
      <c r="D2052" t="s">
        <v>138</v>
      </c>
      <c r="E2052" t="s">
        <v>115</v>
      </c>
      <c r="F2052">
        <v>3</v>
      </c>
      <c r="G2052">
        <v>2</v>
      </c>
      <c r="H2052" t="s">
        <v>287</v>
      </c>
      <c r="I2052" t="s">
        <v>205</v>
      </c>
      <c r="J2052">
        <v>10002418415</v>
      </c>
      <c r="K2052" s="10">
        <f>(C2052-VLOOKUP(H2052,Riders!$A$2:$E$8001,4,FALSE))/365</f>
        <v>36.361643835616441</v>
      </c>
    </row>
    <row r="2053" spans="1:11">
      <c r="A2053" t="s">
        <v>286</v>
      </c>
      <c r="B2053">
        <v>2019</v>
      </c>
      <c r="C2053" s="9">
        <v>43449</v>
      </c>
      <c r="D2053" t="s">
        <v>138</v>
      </c>
      <c r="E2053" t="s">
        <v>115</v>
      </c>
      <c r="F2053">
        <v>3</v>
      </c>
      <c r="G2053">
        <v>3</v>
      </c>
      <c r="H2053" t="s">
        <v>208</v>
      </c>
      <c r="I2053" t="s">
        <v>186</v>
      </c>
      <c r="J2053">
        <v>10009049979</v>
      </c>
      <c r="K2053" s="10">
        <f>(C2053-VLOOKUP(H2053,Riders!$A$2:$E$8001,4,FALSE))/365</f>
        <v>23.726027397260275</v>
      </c>
    </row>
    <row r="2054" spans="1:11">
      <c r="A2054" t="s">
        <v>286</v>
      </c>
      <c r="B2054">
        <v>2019</v>
      </c>
      <c r="C2054" s="9">
        <v>43449</v>
      </c>
      <c r="D2054" t="s">
        <v>138</v>
      </c>
      <c r="E2054" t="s">
        <v>115</v>
      </c>
      <c r="F2054">
        <v>3</v>
      </c>
      <c r="G2054">
        <v>4</v>
      </c>
      <c r="H2054" t="s">
        <v>169</v>
      </c>
      <c r="I2054" t="s">
        <v>80</v>
      </c>
      <c r="J2054">
        <v>10007073506</v>
      </c>
      <c r="K2054" s="10">
        <f>(C2054-VLOOKUP(H2054,Riders!$A$2:$E$8001,4,FALSE))/365</f>
        <v>28.471232876712328</v>
      </c>
    </row>
    <row r="2055" spans="1:11">
      <c r="A2055" t="s">
        <v>286</v>
      </c>
      <c r="B2055">
        <v>2019</v>
      </c>
      <c r="C2055" s="9">
        <v>43449</v>
      </c>
      <c r="D2055" t="s">
        <v>138</v>
      </c>
      <c r="E2055" t="s">
        <v>115</v>
      </c>
      <c r="F2055">
        <v>3</v>
      </c>
      <c r="G2055">
        <v>5</v>
      </c>
      <c r="H2055" t="s">
        <v>151</v>
      </c>
      <c r="I2055" t="s">
        <v>152</v>
      </c>
      <c r="J2055">
        <v>10004717719</v>
      </c>
      <c r="K2055" s="10">
        <f>(C2055-VLOOKUP(H2055,Riders!$A$2:$E$8001,4,FALSE))/365</f>
        <v>30.038356164383561</v>
      </c>
    </row>
    <row r="2056" spans="1:11">
      <c r="A2056" t="s">
        <v>286</v>
      </c>
      <c r="B2056">
        <v>2019</v>
      </c>
      <c r="C2056" s="9">
        <v>43449</v>
      </c>
      <c r="D2056" t="s">
        <v>138</v>
      </c>
      <c r="E2056" t="s">
        <v>115</v>
      </c>
      <c r="F2056">
        <v>4</v>
      </c>
      <c r="G2056">
        <v>1</v>
      </c>
      <c r="H2056" t="s">
        <v>181</v>
      </c>
      <c r="I2056" t="s">
        <v>32</v>
      </c>
      <c r="J2056">
        <v>10007212639</v>
      </c>
      <c r="K2056" s="10">
        <f>(C2056-VLOOKUP(H2056,Riders!$A$2:$E$8001,4,FALSE))/365</f>
        <v>27.468493150684932</v>
      </c>
    </row>
    <row r="2057" spans="1:11">
      <c r="A2057" t="s">
        <v>286</v>
      </c>
      <c r="B2057">
        <v>2019</v>
      </c>
      <c r="C2057" s="9">
        <v>43449</v>
      </c>
      <c r="D2057" t="s">
        <v>138</v>
      </c>
      <c r="E2057" t="s">
        <v>115</v>
      </c>
      <c r="F2057">
        <v>4</v>
      </c>
      <c r="G2057">
        <v>2</v>
      </c>
      <c r="H2057" t="s">
        <v>207</v>
      </c>
      <c r="I2057" t="s">
        <v>196</v>
      </c>
      <c r="J2057">
        <v>10007772108</v>
      </c>
      <c r="K2057" s="10">
        <f>(C2057-VLOOKUP(H2057,Riders!$A$2:$E$8001,4,FALSE))/365</f>
        <v>23.835616438356166</v>
      </c>
    </row>
    <row r="2058" spans="1:11">
      <c r="A2058" t="s">
        <v>286</v>
      </c>
      <c r="B2058">
        <v>2019</v>
      </c>
      <c r="C2058" s="9">
        <v>43449</v>
      </c>
      <c r="D2058" t="s">
        <v>138</v>
      </c>
      <c r="E2058" t="s">
        <v>115</v>
      </c>
      <c r="F2058">
        <v>4</v>
      </c>
      <c r="G2058">
        <v>3</v>
      </c>
      <c r="H2058" t="s">
        <v>232</v>
      </c>
      <c r="I2058" t="s">
        <v>24</v>
      </c>
      <c r="J2058">
        <v>10006073493</v>
      </c>
      <c r="K2058" s="10">
        <f>(C2058-VLOOKUP(H2058,Riders!$A$2:$E$8001,4,FALSE))/365</f>
        <v>29.010958904109589</v>
      </c>
    </row>
    <row r="2059" spans="1:11">
      <c r="A2059" t="s">
        <v>286</v>
      </c>
      <c r="B2059">
        <v>2019</v>
      </c>
      <c r="C2059" s="9">
        <v>43449</v>
      </c>
      <c r="D2059" t="s">
        <v>138</v>
      </c>
      <c r="E2059" t="s">
        <v>115</v>
      </c>
      <c r="F2059">
        <v>4</v>
      </c>
      <c r="G2059">
        <v>4</v>
      </c>
      <c r="H2059" t="s">
        <v>256</v>
      </c>
      <c r="I2059" t="s">
        <v>254</v>
      </c>
      <c r="J2059">
        <v>10010797393</v>
      </c>
      <c r="K2059" s="10">
        <f>(C2059-VLOOKUP(H2059,Riders!$A$2:$E$8001,4,FALSE))/365</f>
        <v>21.254794520547946</v>
      </c>
    </row>
    <row r="2060" spans="1:11">
      <c r="A2060" t="s">
        <v>286</v>
      </c>
      <c r="B2060">
        <v>2019</v>
      </c>
      <c r="C2060" s="9">
        <v>43449</v>
      </c>
      <c r="D2060" t="s">
        <v>138</v>
      </c>
      <c r="E2060" t="s">
        <v>115</v>
      </c>
      <c r="F2060">
        <v>4</v>
      </c>
      <c r="G2060">
        <v>5</v>
      </c>
      <c r="H2060" t="s">
        <v>141</v>
      </c>
      <c r="I2060" t="s">
        <v>93</v>
      </c>
      <c r="J2060">
        <v>10009181234</v>
      </c>
      <c r="K2060" s="10">
        <f>(C2060-VLOOKUP(H2060,Riders!$A$2:$E$8001,4,FALSE))/365</f>
        <v>23.701369863013699</v>
      </c>
    </row>
    <row r="2061" spans="1:11">
      <c r="A2061" t="s">
        <v>286</v>
      </c>
      <c r="B2061">
        <v>2019</v>
      </c>
      <c r="C2061" s="9">
        <v>43449</v>
      </c>
      <c r="D2061" t="s">
        <v>138</v>
      </c>
      <c r="E2061" t="s">
        <v>117</v>
      </c>
      <c r="F2061">
        <v>1</v>
      </c>
      <c r="G2061">
        <v>1</v>
      </c>
      <c r="H2061" t="s">
        <v>198</v>
      </c>
      <c r="I2061" t="s">
        <v>22</v>
      </c>
      <c r="J2061">
        <v>10006900421</v>
      </c>
      <c r="K2061" s="10">
        <f>(C2061-VLOOKUP(H2061,Riders!$A$2:$E$8001,4,FALSE))/365</f>
        <v>26.021917808219179</v>
      </c>
    </row>
    <row r="2062" spans="1:11">
      <c r="A2062" t="s">
        <v>286</v>
      </c>
      <c r="B2062">
        <v>2019</v>
      </c>
      <c r="C2062" s="9">
        <v>43449</v>
      </c>
      <c r="D2062" t="s">
        <v>138</v>
      </c>
      <c r="E2062" t="s">
        <v>117</v>
      </c>
      <c r="F2062">
        <v>1</v>
      </c>
      <c r="G2062">
        <v>2</v>
      </c>
      <c r="H2062" t="s">
        <v>110</v>
      </c>
      <c r="I2062" t="s">
        <v>111</v>
      </c>
      <c r="J2062">
        <v>10009967641</v>
      </c>
      <c r="K2062" s="10">
        <f>(C2062-VLOOKUP(H2062,Riders!$A$2:$E$8001,4,FALSE))/365</f>
        <v>21.660273972602738</v>
      </c>
    </row>
    <row r="2063" spans="1:11">
      <c r="A2063" t="s">
        <v>286</v>
      </c>
      <c r="B2063">
        <v>2019</v>
      </c>
      <c r="C2063" s="9">
        <v>43449</v>
      </c>
      <c r="D2063" t="s">
        <v>138</v>
      </c>
      <c r="E2063" t="s">
        <v>117</v>
      </c>
      <c r="F2063">
        <v>1</v>
      </c>
      <c r="G2063">
        <v>3</v>
      </c>
      <c r="H2063" t="s">
        <v>101</v>
      </c>
      <c r="I2063" t="s">
        <v>102</v>
      </c>
      <c r="J2063">
        <v>10009010876</v>
      </c>
      <c r="K2063" s="10">
        <f>(C2063-VLOOKUP(H2063,Riders!$A$2:$E$8001,4,FALSE))/365</f>
        <v>24.887671232876713</v>
      </c>
    </row>
    <row r="2064" spans="1:11">
      <c r="A2064" t="s">
        <v>286</v>
      </c>
      <c r="B2064">
        <v>2019</v>
      </c>
      <c r="C2064" s="9">
        <v>43449</v>
      </c>
      <c r="D2064" t="s">
        <v>138</v>
      </c>
      <c r="E2064" t="s">
        <v>117</v>
      </c>
      <c r="F2064">
        <v>1</v>
      </c>
      <c r="G2064">
        <v>4</v>
      </c>
      <c r="H2064" t="s">
        <v>211</v>
      </c>
      <c r="I2064" t="s">
        <v>40</v>
      </c>
      <c r="J2064">
        <v>10006422895</v>
      </c>
      <c r="K2064" s="10">
        <f>(C2064-VLOOKUP(H2064,Riders!$A$2:$E$8001,4,FALSE))/365</f>
        <v>27.56986301369863</v>
      </c>
    </row>
    <row r="2065" spans="1:11">
      <c r="A2065" t="s">
        <v>286</v>
      </c>
      <c r="B2065">
        <v>2019</v>
      </c>
      <c r="C2065" s="9">
        <v>43449</v>
      </c>
      <c r="D2065" t="s">
        <v>138</v>
      </c>
      <c r="E2065" t="s">
        <v>117</v>
      </c>
      <c r="F2065">
        <v>1</v>
      </c>
      <c r="G2065">
        <v>5</v>
      </c>
      <c r="H2065" t="s">
        <v>66</v>
      </c>
      <c r="I2065" t="s">
        <v>28</v>
      </c>
      <c r="J2065">
        <v>10006379247</v>
      </c>
      <c r="K2065" s="10">
        <f>(C2065-VLOOKUP(H2065,Riders!$A$2:$E$8001,4,FALSE))/365</f>
        <v>28.723287671232878</v>
      </c>
    </row>
    <row r="2066" spans="1:11">
      <c r="A2066" t="s">
        <v>286</v>
      </c>
      <c r="B2066">
        <v>2019</v>
      </c>
      <c r="C2066" s="9">
        <v>43449</v>
      </c>
      <c r="D2066" t="s">
        <v>138</v>
      </c>
      <c r="E2066" t="s">
        <v>117</v>
      </c>
      <c r="F2066">
        <v>1</v>
      </c>
      <c r="G2066">
        <v>6</v>
      </c>
      <c r="H2066" t="s">
        <v>181</v>
      </c>
      <c r="I2066" t="s">
        <v>32</v>
      </c>
      <c r="J2066">
        <v>10007212639</v>
      </c>
      <c r="K2066" s="10">
        <f>(C2066-VLOOKUP(H2066,Riders!$A$2:$E$8001,4,FALSE))/365</f>
        <v>27.468493150684932</v>
      </c>
    </row>
    <row r="2067" spans="1:11">
      <c r="A2067" t="s">
        <v>286</v>
      </c>
      <c r="B2067">
        <v>2019</v>
      </c>
      <c r="C2067" s="9">
        <v>43449</v>
      </c>
      <c r="D2067" t="s">
        <v>138</v>
      </c>
      <c r="E2067" t="s">
        <v>117</v>
      </c>
      <c r="F2067">
        <v>2</v>
      </c>
      <c r="G2067">
        <v>1</v>
      </c>
      <c r="H2067" t="s">
        <v>194</v>
      </c>
      <c r="I2067" t="s">
        <v>50</v>
      </c>
      <c r="J2067">
        <v>10004868370</v>
      </c>
      <c r="K2067" s="10">
        <f>(C2067-VLOOKUP(H2067,Riders!$A$2:$E$8001,4,FALSE))/365</f>
        <v>30.964383561643835</v>
      </c>
    </row>
    <row r="2068" spans="1:11">
      <c r="A2068" t="s">
        <v>286</v>
      </c>
      <c r="B2068">
        <v>2019</v>
      </c>
      <c r="C2068" s="9">
        <v>43449</v>
      </c>
      <c r="D2068" t="s">
        <v>138</v>
      </c>
      <c r="E2068" t="s">
        <v>117</v>
      </c>
      <c r="F2068">
        <v>2</v>
      </c>
      <c r="G2068">
        <v>2</v>
      </c>
      <c r="H2068" t="s">
        <v>94</v>
      </c>
      <c r="I2068" t="s">
        <v>26</v>
      </c>
      <c r="J2068">
        <v>10015683567</v>
      </c>
      <c r="K2068" s="10">
        <f>(C2068-VLOOKUP(H2068,Riders!$A$2:$E$8001,4,FALSE))/365</f>
        <v>19.912328767123288</v>
      </c>
    </row>
    <row r="2069" spans="1:11">
      <c r="A2069" t="s">
        <v>286</v>
      </c>
      <c r="B2069">
        <v>2019</v>
      </c>
      <c r="C2069" s="9">
        <v>43449</v>
      </c>
      <c r="D2069" t="s">
        <v>138</v>
      </c>
      <c r="E2069" t="s">
        <v>117</v>
      </c>
      <c r="F2069">
        <v>2</v>
      </c>
      <c r="G2069">
        <v>3</v>
      </c>
      <c r="H2069" t="s">
        <v>217</v>
      </c>
      <c r="I2069" t="s">
        <v>22</v>
      </c>
      <c r="J2069">
        <v>10050887493</v>
      </c>
      <c r="K2069" s="10">
        <f>(C2069-VLOOKUP(H2069,Riders!$A$2:$E$8001,4,FALSE))/365</f>
        <v>35.339726027397262</v>
      </c>
    </row>
    <row r="2070" spans="1:11">
      <c r="A2070" t="s">
        <v>286</v>
      </c>
      <c r="B2070">
        <v>2019</v>
      </c>
      <c r="C2070" s="9">
        <v>43449</v>
      </c>
      <c r="D2070" t="s">
        <v>138</v>
      </c>
      <c r="E2070" t="s">
        <v>117</v>
      </c>
      <c r="F2070">
        <v>2</v>
      </c>
      <c r="G2070">
        <v>4</v>
      </c>
      <c r="H2070" t="s">
        <v>123</v>
      </c>
      <c r="I2070" t="s">
        <v>111</v>
      </c>
      <c r="J2070">
        <v>10017950943</v>
      </c>
      <c r="K2070" s="10">
        <f>(C2070-VLOOKUP(H2070,Riders!$A$2:$E$8001,4,FALSE))/365</f>
        <v>21.846575342465755</v>
      </c>
    </row>
    <row r="2071" spans="1:11">
      <c r="A2071" t="s">
        <v>286</v>
      </c>
      <c r="B2071">
        <v>2019</v>
      </c>
      <c r="C2071" s="9">
        <v>43449</v>
      </c>
      <c r="D2071" t="s">
        <v>138</v>
      </c>
      <c r="E2071" t="s">
        <v>117</v>
      </c>
      <c r="F2071">
        <v>2</v>
      </c>
      <c r="G2071">
        <v>5</v>
      </c>
      <c r="H2071" t="s">
        <v>98</v>
      </c>
      <c r="I2071" t="s">
        <v>42</v>
      </c>
      <c r="J2071">
        <v>10010830840</v>
      </c>
      <c r="K2071" s="10">
        <f>(C2071-VLOOKUP(H2071,Riders!$A$2:$E$8001,4,FALSE))/365</f>
        <v>20.145205479452056</v>
      </c>
    </row>
    <row r="2072" spans="1:11">
      <c r="A2072" t="s">
        <v>286</v>
      </c>
      <c r="B2072">
        <v>2019</v>
      </c>
      <c r="C2072" s="9">
        <v>43449</v>
      </c>
      <c r="D2072" t="s">
        <v>138</v>
      </c>
      <c r="E2072" t="s">
        <v>117</v>
      </c>
      <c r="F2072">
        <v>2</v>
      </c>
      <c r="G2072">
        <v>6</v>
      </c>
      <c r="H2072" t="s">
        <v>104</v>
      </c>
      <c r="I2072" t="s">
        <v>100</v>
      </c>
      <c r="J2072">
        <v>10006894559</v>
      </c>
      <c r="K2072" s="10">
        <f>(C2072-VLOOKUP(H2072,Riders!$A$2:$E$8001,4,FALSE))/365</f>
        <v>26.326027397260273</v>
      </c>
    </row>
    <row r="2073" spans="1:11">
      <c r="A2073" t="s">
        <v>286</v>
      </c>
      <c r="B2073">
        <v>2019</v>
      </c>
      <c r="C2073" s="9">
        <v>43449</v>
      </c>
      <c r="D2073" t="s">
        <v>138</v>
      </c>
      <c r="E2073" t="s">
        <v>119</v>
      </c>
      <c r="F2073">
        <v>1</v>
      </c>
      <c r="G2073">
        <v>1</v>
      </c>
      <c r="H2073" t="s">
        <v>198</v>
      </c>
      <c r="I2073" t="s">
        <v>22</v>
      </c>
      <c r="J2073">
        <v>10006900421</v>
      </c>
      <c r="K2073" s="10">
        <f>(C2073-VLOOKUP(H2073,Riders!$A$2:$E$8001,4,FALSE))/365</f>
        <v>26.021917808219179</v>
      </c>
    </row>
    <row r="2074" spans="1:11">
      <c r="A2074" t="s">
        <v>286</v>
      </c>
      <c r="B2074">
        <v>2019</v>
      </c>
      <c r="C2074" s="9">
        <v>43449</v>
      </c>
      <c r="D2074" t="s">
        <v>138</v>
      </c>
      <c r="E2074" t="s">
        <v>119</v>
      </c>
      <c r="F2074">
        <v>1</v>
      </c>
      <c r="G2074">
        <v>2</v>
      </c>
      <c r="H2074" t="s">
        <v>194</v>
      </c>
      <c r="I2074" t="s">
        <v>50</v>
      </c>
      <c r="J2074">
        <v>10004868370</v>
      </c>
      <c r="K2074" s="10">
        <f>(C2074-VLOOKUP(H2074,Riders!$A$2:$E$8001,4,FALSE))/365</f>
        <v>30.964383561643835</v>
      </c>
    </row>
    <row r="2075" spans="1:11">
      <c r="A2075" t="s">
        <v>286</v>
      </c>
      <c r="B2075">
        <v>2019</v>
      </c>
      <c r="C2075" s="9">
        <v>43449</v>
      </c>
      <c r="D2075" t="s">
        <v>138</v>
      </c>
      <c r="E2075" t="s">
        <v>119</v>
      </c>
      <c r="F2075">
        <v>1</v>
      </c>
      <c r="G2075">
        <v>3</v>
      </c>
      <c r="H2075" t="s">
        <v>217</v>
      </c>
      <c r="I2075" t="s">
        <v>22</v>
      </c>
      <c r="J2075">
        <v>10050887493</v>
      </c>
      <c r="K2075" s="10">
        <f>(C2075-VLOOKUP(H2075,Riders!$A$2:$E$8001,4,FALSE))/365</f>
        <v>35.339726027397262</v>
      </c>
    </row>
    <row r="2076" spans="1:11">
      <c r="A2076" t="s">
        <v>286</v>
      </c>
      <c r="B2076">
        <v>2019</v>
      </c>
      <c r="C2076" s="9">
        <v>43449</v>
      </c>
      <c r="D2076" t="s">
        <v>138</v>
      </c>
      <c r="E2076" t="s">
        <v>119</v>
      </c>
      <c r="F2076">
        <v>1</v>
      </c>
      <c r="G2076">
        <v>4</v>
      </c>
      <c r="H2076" t="s">
        <v>110</v>
      </c>
      <c r="I2076" t="s">
        <v>111</v>
      </c>
      <c r="J2076">
        <v>10009967641</v>
      </c>
      <c r="K2076" s="10">
        <f>(C2076-VLOOKUP(H2076,Riders!$A$2:$E$8001,4,FALSE))/365</f>
        <v>21.660273972602738</v>
      </c>
    </row>
    <row r="2077" spans="1:11">
      <c r="A2077" t="s">
        <v>286</v>
      </c>
      <c r="B2077">
        <v>2019</v>
      </c>
      <c r="C2077" s="9">
        <v>43449</v>
      </c>
      <c r="D2077" t="s">
        <v>138</v>
      </c>
      <c r="E2077" t="s">
        <v>119</v>
      </c>
      <c r="F2077">
        <v>1</v>
      </c>
      <c r="G2077">
        <v>5</v>
      </c>
      <c r="H2077" t="s">
        <v>101</v>
      </c>
      <c r="I2077" t="s">
        <v>102</v>
      </c>
      <c r="J2077">
        <v>10009010876</v>
      </c>
      <c r="K2077" s="10">
        <f>(C2077-VLOOKUP(H2077,Riders!$A$2:$E$8001,4,FALSE))/365</f>
        <v>24.887671232876713</v>
      </c>
    </row>
    <row r="2078" spans="1:11">
      <c r="A2078" t="s">
        <v>286</v>
      </c>
      <c r="B2078">
        <v>2019</v>
      </c>
      <c r="C2078" s="9">
        <v>43449</v>
      </c>
      <c r="D2078" t="s">
        <v>138</v>
      </c>
      <c r="E2078" t="s">
        <v>119</v>
      </c>
      <c r="F2078">
        <v>1</v>
      </c>
      <c r="G2078">
        <v>6</v>
      </c>
      <c r="H2078" t="s">
        <v>94</v>
      </c>
      <c r="I2078" t="s">
        <v>26</v>
      </c>
      <c r="J2078">
        <v>10015683567</v>
      </c>
      <c r="K2078" s="10">
        <f>(C2078-VLOOKUP(H2078,Riders!$A$2:$E$8001,4,FALSE))/365</f>
        <v>19.912328767123288</v>
      </c>
    </row>
    <row r="2079" spans="1:11">
      <c r="A2079" t="s">
        <v>286</v>
      </c>
      <c r="B2079">
        <v>2019</v>
      </c>
      <c r="C2079" s="9">
        <v>43449</v>
      </c>
      <c r="D2079" t="s">
        <v>138</v>
      </c>
      <c r="E2079" t="s">
        <v>119</v>
      </c>
      <c r="F2079">
        <v>2</v>
      </c>
      <c r="G2079">
        <v>1</v>
      </c>
      <c r="H2079" t="s">
        <v>104</v>
      </c>
      <c r="I2079" t="s">
        <v>100</v>
      </c>
      <c r="J2079">
        <v>10006894559</v>
      </c>
      <c r="K2079" s="10">
        <f>(C2079-VLOOKUP(H2079,Riders!$A$2:$E$8001,4,FALSE))/365</f>
        <v>26.326027397260273</v>
      </c>
    </row>
    <row r="2080" spans="1:11">
      <c r="A2080" t="s">
        <v>286</v>
      </c>
      <c r="B2080">
        <v>2019</v>
      </c>
      <c r="C2080" s="9">
        <v>43449</v>
      </c>
      <c r="D2080" t="s">
        <v>138</v>
      </c>
      <c r="E2080" t="s">
        <v>119</v>
      </c>
      <c r="F2080">
        <v>2</v>
      </c>
      <c r="G2080">
        <v>2</v>
      </c>
      <c r="H2080" t="s">
        <v>211</v>
      </c>
      <c r="I2080" t="s">
        <v>40</v>
      </c>
      <c r="J2080">
        <v>10006422895</v>
      </c>
      <c r="K2080" s="10">
        <f>(C2080-VLOOKUP(H2080,Riders!$A$2:$E$8001,4,FALSE))/365</f>
        <v>27.56986301369863</v>
      </c>
    </row>
    <row r="2081" spans="1:11">
      <c r="A2081" t="s">
        <v>286</v>
      </c>
      <c r="B2081">
        <v>2019</v>
      </c>
      <c r="C2081" s="9">
        <v>43449</v>
      </c>
      <c r="D2081" t="s">
        <v>138</v>
      </c>
      <c r="E2081" t="s">
        <v>119</v>
      </c>
      <c r="F2081">
        <v>2</v>
      </c>
      <c r="G2081">
        <v>3</v>
      </c>
      <c r="H2081" t="s">
        <v>98</v>
      </c>
      <c r="I2081" t="s">
        <v>42</v>
      </c>
      <c r="J2081">
        <v>10010830840</v>
      </c>
      <c r="K2081" s="10">
        <f>(C2081-VLOOKUP(H2081,Riders!$A$2:$E$8001,4,FALSE))/365</f>
        <v>20.145205479452056</v>
      </c>
    </row>
    <row r="2082" spans="1:11">
      <c r="A2082" t="s">
        <v>286</v>
      </c>
      <c r="B2082">
        <v>2019</v>
      </c>
      <c r="C2082" s="9">
        <v>43449</v>
      </c>
      <c r="D2082" t="s">
        <v>138</v>
      </c>
      <c r="E2082" t="s">
        <v>119</v>
      </c>
      <c r="F2082">
        <v>2</v>
      </c>
      <c r="G2082">
        <v>4</v>
      </c>
      <c r="H2082" t="s">
        <v>66</v>
      </c>
      <c r="I2082" t="s">
        <v>28</v>
      </c>
      <c r="J2082">
        <v>10006379247</v>
      </c>
      <c r="K2082" s="10">
        <f>(C2082-VLOOKUP(H2082,Riders!$A$2:$E$8001,4,FALSE))/365</f>
        <v>28.723287671232878</v>
      </c>
    </row>
    <row r="2083" spans="1:11">
      <c r="A2083" t="s">
        <v>286</v>
      </c>
      <c r="B2083">
        <v>2019</v>
      </c>
      <c r="C2083" s="9">
        <v>43449</v>
      </c>
      <c r="D2083" t="s">
        <v>138</v>
      </c>
      <c r="E2083" t="s">
        <v>119</v>
      </c>
      <c r="F2083">
        <v>2</v>
      </c>
      <c r="G2083">
        <v>5</v>
      </c>
      <c r="H2083" t="s">
        <v>123</v>
      </c>
      <c r="I2083" t="s">
        <v>111</v>
      </c>
      <c r="J2083">
        <v>10017950943</v>
      </c>
      <c r="K2083" s="10">
        <f>(C2083-VLOOKUP(H2083,Riders!$A$2:$E$8001,4,FALSE))/365</f>
        <v>21.846575342465755</v>
      </c>
    </row>
    <row r="2084" spans="1:11">
      <c r="A2084" t="s">
        <v>286</v>
      </c>
      <c r="B2084">
        <v>2019</v>
      </c>
      <c r="C2084" s="9">
        <v>43449</v>
      </c>
      <c r="D2084" t="s">
        <v>138</v>
      </c>
      <c r="E2084" t="s">
        <v>119</v>
      </c>
      <c r="F2084">
        <v>2</v>
      </c>
      <c r="G2084">
        <v>6</v>
      </c>
      <c r="H2084" t="s">
        <v>181</v>
      </c>
      <c r="I2084" t="s">
        <v>32</v>
      </c>
      <c r="J2084">
        <v>10007212639</v>
      </c>
      <c r="K2084" s="10">
        <f>(C2084-VLOOKUP(H2084,Riders!$A$2:$E$8001,4,FALSE))/365</f>
        <v>27.468493150684932</v>
      </c>
    </row>
    <row r="2085" spans="1:11">
      <c r="A2085" t="s">
        <v>215</v>
      </c>
      <c r="B2085">
        <v>2019</v>
      </c>
      <c r="C2085" s="9">
        <v>43435</v>
      </c>
      <c r="D2085" t="s">
        <v>138</v>
      </c>
      <c r="E2085" t="s">
        <v>89</v>
      </c>
      <c r="F2085">
        <v>1</v>
      </c>
      <c r="G2085">
        <v>1</v>
      </c>
      <c r="H2085" t="s">
        <v>287</v>
      </c>
      <c r="I2085" t="s">
        <v>205</v>
      </c>
      <c r="J2085">
        <v>10002418415</v>
      </c>
      <c r="K2085" s="10">
        <f>(C2085-VLOOKUP(H2085,Riders!$A$2:$E$8001,4,FALSE))/365</f>
        <v>36.323287671232876</v>
      </c>
    </row>
    <row r="2086" spans="1:11">
      <c r="A2086" t="s">
        <v>215</v>
      </c>
      <c r="B2086">
        <v>2019</v>
      </c>
      <c r="C2086" s="9">
        <v>43435</v>
      </c>
      <c r="D2086" t="s">
        <v>138</v>
      </c>
      <c r="E2086" t="s">
        <v>89</v>
      </c>
      <c r="F2086">
        <v>1</v>
      </c>
      <c r="G2086">
        <v>2</v>
      </c>
      <c r="H2086" t="s">
        <v>101</v>
      </c>
      <c r="I2086" t="s">
        <v>102</v>
      </c>
      <c r="J2086">
        <v>10009010876</v>
      </c>
      <c r="K2086" s="10">
        <f>(C2086-VLOOKUP(H2086,Riders!$A$2:$E$8001,4,FALSE))/365</f>
        <v>24.849315068493151</v>
      </c>
    </row>
    <row r="2087" spans="1:11">
      <c r="A2087" t="s">
        <v>215</v>
      </c>
      <c r="B2087">
        <v>2019</v>
      </c>
      <c r="C2087" s="9">
        <v>43435</v>
      </c>
      <c r="D2087" t="s">
        <v>138</v>
      </c>
      <c r="E2087" t="s">
        <v>89</v>
      </c>
      <c r="F2087">
        <v>1</v>
      </c>
      <c r="G2087">
        <v>3</v>
      </c>
      <c r="H2087" t="s">
        <v>285</v>
      </c>
      <c r="I2087" t="s">
        <v>30</v>
      </c>
      <c r="J2087">
        <v>10003349716</v>
      </c>
      <c r="K2087" s="10">
        <f>(C2087-VLOOKUP(H2087,Riders!$A$2:$E$8001,4,FALSE))/365</f>
        <v>35.328767123287669</v>
      </c>
    </row>
    <row r="2088" spans="1:11">
      <c r="A2088" t="s">
        <v>215</v>
      </c>
      <c r="B2088">
        <v>2019</v>
      </c>
      <c r="C2088" s="9">
        <v>43435</v>
      </c>
      <c r="D2088" t="s">
        <v>138</v>
      </c>
      <c r="E2088" t="s">
        <v>89</v>
      </c>
      <c r="F2088">
        <v>1</v>
      </c>
      <c r="G2088">
        <v>4</v>
      </c>
      <c r="H2088" t="s">
        <v>141</v>
      </c>
      <c r="I2088" t="s">
        <v>93</v>
      </c>
      <c r="J2088">
        <v>10009181234</v>
      </c>
      <c r="K2088" s="10">
        <f>(C2088-VLOOKUP(H2088,Riders!$A$2:$E$8001,4,FALSE))/365</f>
        <v>23.663013698630138</v>
      </c>
    </row>
    <row r="2089" spans="1:11">
      <c r="A2089" t="s">
        <v>215</v>
      </c>
      <c r="B2089">
        <v>2019</v>
      </c>
      <c r="C2089" s="9">
        <v>43435</v>
      </c>
      <c r="D2089" t="s">
        <v>138</v>
      </c>
      <c r="E2089" t="s">
        <v>89</v>
      </c>
      <c r="F2089">
        <v>2</v>
      </c>
      <c r="G2089">
        <v>1</v>
      </c>
      <c r="H2089" t="s">
        <v>98</v>
      </c>
      <c r="I2089" t="s">
        <v>42</v>
      </c>
      <c r="J2089">
        <v>10010830840</v>
      </c>
      <c r="K2089" s="10">
        <f>(C2089-VLOOKUP(H2089,Riders!$A$2:$E$8001,4,FALSE))/365</f>
        <v>20.106849315068494</v>
      </c>
    </row>
    <row r="2090" spans="1:11">
      <c r="A2090" t="s">
        <v>215</v>
      </c>
      <c r="B2090">
        <v>2019</v>
      </c>
      <c r="C2090" s="9">
        <v>43435</v>
      </c>
      <c r="D2090" t="s">
        <v>138</v>
      </c>
      <c r="E2090" t="s">
        <v>89</v>
      </c>
      <c r="F2090">
        <v>2</v>
      </c>
      <c r="G2090">
        <v>2</v>
      </c>
      <c r="H2090" t="s">
        <v>201</v>
      </c>
      <c r="I2090" t="s">
        <v>196</v>
      </c>
      <c r="J2090">
        <v>10051694112</v>
      </c>
      <c r="K2090" s="10">
        <f>(C2090-VLOOKUP(H2090,Riders!$A$2:$E$8001,4,FALSE))/365</f>
        <v>31.942465753424656</v>
      </c>
    </row>
    <row r="2091" spans="1:11">
      <c r="A2091" t="s">
        <v>215</v>
      </c>
      <c r="B2091">
        <v>2019</v>
      </c>
      <c r="C2091" s="9">
        <v>43435</v>
      </c>
      <c r="D2091" t="s">
        <v>138</v>
      </c>
      <c r="E2091" t="s">
        <v>89</v>
      </c>
      <c r="F2091">
        <v>2</v>
      </c>
      <c r="G2091">
        <v>3</v>
      </c>
      <c r="H2091" t="s">
        <v>90</v>
      </c>
      <c r="I2091" t="s">
        <v>22</v>
      </c>
      <c r="J2091">
        <v>10009535686</v>
      </c>
      <c r="K2091" s="10">
        <f>(C2091-VLOOKUP(H2091,Riders!$A$2:$E$8001,4,FALSE))/365</f>
        <v>21.731506849315068</v>
      </c>
    </row>
    <row r="2092" spans="1:11">
      <c r="A2092" t="s">
        <v>215</v>
      </c>
      <c r="B2092">
        <v>2019</v>
      </c>
      <c r="C2092" s="9">
        <v>43435</v>
      </c>
      <c r="D2092" t="s">
        <v>138</v>
      </c>
      <c r="E2092" t="s">
        <v>89</v>
      </c>
      <c r="F2092">
        <v>2</v>
      </c>
      <c r="G2092">
        <v>4</v>
      </c>
      <c r="H2092" t="s">
        <v>280</v>
      </c>
      <c r="I2092" t="s">
        <v>222</v>
      </c>
      <c r="J2092">
        <v>10008108574</v>
      </c>
      <c r="K2092" s="10">
        <f>(C2092-VLOOKUP(H2092,Riders!$A$2:$E$8001,4,FALSE))/365</f>
        <v>24.56986301369863</v>
      </c>
    </row>
    <row r="2093" spans="1:11">
      <c r="A2093" t="s">
        <v>215</v>
      </c>
      <c r="B2093">
        <v>2019</v>
      </c>
      <c r="C2093" s="9">
        <v>43435</v>
      </c>
      <c r="D2093" t="s">
        <v>138</v>
      </c>
      <c r="E2093" t="s">
        <v>89</v>
      </c>
      <c r="F2093">
        <v>2</v>
      </c>
      <c r="G2093">
        <v>5</v>
      </c>
      <c r="H2093" t="s">
        <v>190</v>
      </c>
      <c r="I2093" t="s">
        <v>111</v>
      </c>
      <c r="J2093">
        <v>10004599194</v>
      </c>
      <c r="K2093" s="10">
        <f>(C2093-VLOOKUP(H2093,Riders!$A$2:$E$8001,4,FALSE))/365</f>
        <v>30.712328767123289</v>
      </c>
    </row>
    <row r="2094" spans="1:11">
      <c r="A2094" t="s">
        <v>215</v>
      </c>
      <c r="B2094">
        <v>2019</v>
      </c>
      <c r="C2094" s="9">
        <v>43435</v>
      </c>
      <c r="D2094" t="s">
        <v>138</v>
      </c>
      <c r="E2094" t="s">
        <v>89</v>
      </c>
      <c r="F2094">
        <v>3</v>
      </c>
      <c r="G2094">
        <v>1</v>
      </c>
      <c r="H2094" t="s">
        <v>95</v>
      </c>
      <c r="I2094" t="s">
        <v>28</v>
      </c>
      <c r="J2094">
        <v>10048325582</v>
      </c>
      <c r="K2094" s="10">
        <f>(C2094-VLOOKUP(H2094,Riders!$A$2:$E$8001,4,FALSE))/365</f>
        <v>26.849315068493151</v>
      </c>
    </row>
    <row r="2095" spans="1:11">
      <c r="A2095" t="s">
        <v>215</v>
      </c>
      <c r="B2095">
        <v>2019</v>
      </c>
      <c r="C2095" s="9">
        <v>43435</v>
      </c>
      <c r="D2095" t="s">
        <v>138</v>
      </c>
      <c r="E2095" t="s">
        <v>89</v>
      </c>
      <c r="F2095">
        <v>3</v>
      </c>
      <c r="G2095">
        <v>2</v>
      </c>
      <c r="H2095" t="s">
        <v>191</v>
      </c>
      <c r="I2095" t="s">
        <v>30</v>
      </c>
      <c r="J2095">
        <v>10005727327</v>
      </c>
      <c r="K2095" s="10">
        <f>(C2095-VLOOKUP(H2095,Riders!$A$2:$E$8001,4,FALSE))/365</f>
        <v>32.871232876712327</v>
      </c>
    </row>
    <row r="2096" spans="1:11">
      <c r="A2096" t="s">
        <v>215</v>
      </c>
      <c r="B2096">
        <v>2019</v>
      </c>
      <c r="C2096" s="9">
        <v>43435</v>
      </c>
      <c r="D2096" t="s">
        <v>138</v>
      </c>
      <c r="E2096" t="s">
        <v>89</v>
      </c>
      <c r="F2096">
        <v>3</v>
      </c>
      <c r="G2096">
        <v>3</v>
      </c>
      <c r="H2096" t="s">
        <v>172</v>
      </c>
      <c r="I2096" t="s">
        <v>35</v>
      </c>
      <c r="J2096">
        <v>10006552534</v>
      </c>
      <c r="K2096" s="10">
        <f>(C2096-VLOOKUP(H2096,Riders!$A$2:$E$8001,4,FALSE))/365</f>
        <v>28.561643835616437</v>
      </c>
    </row>
    <row r="2097" spans="1:11">
      <c r="A2097" t="s">
        <v>215</v>
      </c>
      <c r="B2097">
        <v>2019</v>
      </c>
      <c r="C2097" s="9">
        <v>43435</v>
      </c>
      <c r="D2097" t="s">
        <v>138</v>
      </c>
      <c r="E2097" t="s">
        <v>89</v>
      </c>
      <c r="F2097">
        <v>3</v>
      </c>
      <c r="G2097">
        <v>4</v>
      </c>
      <c r="H2097" t="s">
        <v>289</v>
      </c>
      <c r="I2097" t="s">
        <v>44</v>
      </c>
      <c r="J2097">
        <v>10007891437</v>
      </c>
      <c r="K2097" s="10">
        <f>(C2097-VLOOKUP(H2097,Riders!$A$2:$E$8001,4,FALSE))/365</f>
        <v>24.082191780821919</v>
      </c>
    </row>
    <row r="2098" spans="1:11">
      <c r="A2098" t="s">
        <v>215</v>
      </c>
      <c r="B2098">
        <v>2019</v>
      </c>
      <c r="C2098" s="9">
        <v>43435</v>
      </c>
      <c r="D2098" t="s">
        <v>138</v>
      </c>
      <c r="E2098" t="s">
        <v>89</v>
      </c>
      <c r="F2098">
        <v>3</v>
      </c>
      <c r="G2098">
        <v>5</v>
      </c>
      <c r="H2098" t="s">
        <v>206</v>
      </c>
      <c r="I2098" t="s">
        <v>56</v>
      </c>
      <c r="J2098">
        <v>10007828183</v>
      </c>
      <c r="K2098" s="10">
        <f>(C2098-VLOOKUP(H2098,Riders!$A$2:$E$8001,4,FALSE))/365</f>
        <v>25.19178082191781</v>
      </c>
    </row>
    <row r="2099" spans="1:11">
      <c r="A2099" t="s">
        <v>215</v>
      </c>
      <c r="B2099">
        <v>2019</v>
      </c>
      <c r="C2099" s="9">
        <v>43435</v>
      </c>
      <c r="D2099" t="s">
        <v>138</v>
      </c>
      <c r="E2099" t="s">
        <v>89</v>
      </c>
      <c r="F2099">
        <v>4</v>
      </c>
      <c r="G2099">
        <v>1</v>
      </c>
      <c r="H2099" t="s">
        <v>97</v>
      </c>
      <c r="I2099" t="s">
        <v>26</v>
      </c>
      <c r="J2099">
        <v>10010678569</v>
      </c>
      <c r="K2099" s="10">
        <f>(C2099-VLOOKUP(H2099,Riders!$A$2:$E$8001,4,FALSE))/365</f>
        <v>21.635616438356163</v>
      </c>
    </row>
    <row r="2100" spans="1:11">
      <c r="A2100" t="s">
        <v>215</v>
      </c>
      <c r="B2100">
        <v>2019</v>
      </c>
      <c r="C2100" s="9">
        <v>43435</v>
      </c>
      <c r="D2100" t="s">
        <v>138</v>
      </c>
      <c r="E2100" t="s">
        <v>89</v>
      </c>
      <c r="F2100">
        <v>4</v>
      </c>
      <c r="G2100">
        <v>2</v>
      </c>
      <c r="H2100" t="s">
        <v>199</v>
      </c>
      <c r="I2100" t="s">
        <v>37</v>
      </c>
      <c r="J2100">
        <v>10007947011</v>
      </c>
      <c r="K2100" s="10">
        <f>(C2100-VLOOKUP(H2100,Riders!$A$2:$E$8001,4,FALSE))/365</f>
        <v>24.087671232876712</v>
      </c>
    </row>
    <row r="2101" spans="1:11">
      <c r="A2101" t="s">
        <v>215</v>
      </c>
      <c r="B2101">
        <v>2019</v>
      </c>
      <c r="C2101" s="9">
        <v>43435</v>
      </c>
      <c r="D2101" t="s">
        <v>138</v>
      </c>
      <c r="E2101" t="s">
        <v>89</v>
      </c>
      <c r="F2101">
        <v>4</v>
      </c>
      <c r="G2101">
        <v>3</v>
      </c>
      <c r="H2101" t="s">
        <v>209</v>
      </c>
      <c r="I2101" t="s">
        <v>210</v>
      </c>
      <c r="J2101">
        <v>10010608447</v>
      </c>
      <c r="K2101" s="10">
        <f>(C2101-VLOOKUP(H2101,Riders!$A$2:$E$8001,4,FALSE))/365</f>
        <v>21.435616438356163</v>
      </c>
    </row>
    <row r="2102" spans="1:11">
      <c r="A2102" t="s">
        <v>215</v>
      </c>
      <c r="B2102">
        <v>2019</v>
      </c>
      <c r="C2102" s="9">
        <v>43435</v>
      </c>
      <c r="D2102" t="s">
        <v>138</v>
      </c>
      <c r="E2102" t="s">
        <v>89</v>
      </c>
      <c r="F2102">
        <v>4</v>
      </c>
      <c r="G2102">
        <v>4</v>
      </c>
      <c r="H2102" t="s">
        <v>169</v>
      </c>
      <c r="I2102" t="s">
        <v>80</v>
      </c>
      <c r="J2102">
        <v>10007073506</v>
      </c>
      <c r="K2102" s="10">
        <f>(C2102-VLOOKUP(H2102,Riders!$A$2:$E$8001,4,FALSE))/365</f>
        <v>28.432876712328767</v>
      </c>
    </row>
    <row r="2103" spans="1:11">
      <c r="A2103" t="s">
        <v>215</v>
      </c>
      <c r="B2103">
        <v>2019</v>
      </c>
      <c r="C2103" s="9">
        <v>43435</v>
      </c>
      <c r="D2103" t="s">
        <v>138</v>
      </c>
      <c r="E2103" t="s">
        <v>89</v>
      </c>
      <c r="F2103">
        <v>4</v>
      </c>
      <c r="G2103">
        <v>5</v>
      </c>
      <c r="H2103" t="s">
        <v>181</v>
      </c>
      <c r="I2103" t="s">
        <v>32</v>
      </c>
      <c r="J2103">
        <v>10007212639</v>
      </c>
      <c r="K2103" s="10">
        <f>(C2103-VLOOKUP(H2103,Riders!$A$2:$E$8001,4,FALSE))/365</f>
        <v>27.43013698630137</v>
      </c>
    </row>
    <row r="2104" spans="1:11">
      <c r="A2104" t="s">
        <v>215</v>
      </c>
      <c r="B2104">
        <v>2019</v>
      </c>
      <c r="C2104" s="9">
        <v>43435</v>
      </c>
      <c r="D2104" t="s">
        <v>138</v>
      </c>
      <c r="E2104" t="s">
        <v>89</v>
      </c>
      <c r="F2104">
        <v>5</v>
      </c>
      <c r="G2104">
        <v>1</v>
      </c>
      <c r="H2104" t="s">
        <v>194</v>
      </c>
      <c r="I2104" t="s">
        <v>50</v>
      </c>
      <c r="J2104">
        <v>10004868370</v>
      </c>
      <c r="K2104" s="10">
        <f>(C2104-VLOOKUP(H2104,Riders!$A$2:$E$8001,4,FALSE))/365</f>
        <v>30.926027397260274</v>
      </c>
    </row>
    <row r="2105" spans="1:11">
      <c r="A2105" t="s">
        <v>215</v>
      </c>
      <c r="B2105">
        <v>2019</v>
      </c>
      <c r="C2105" s="9">
        <v>43435</v>
      </c>
      <c r="D2105" t="s">
        <v>138</v>
      </c>
      <c r="E2105" t="s">
        <v>89</v>
      </c>
      <c r="F2105">
        <v>5</v>
      </c>
      <c r="G2105">
        <v>2</v>
      </c>
      <c r="H2105" t="s">
        <v>211</v>
      </c>
      <c r="I2105" t="s">
        <v>40</v>
      </c>
      <c r="J2105">
        <v>10006422895</v>
      </c>
      <c r="K2105" s="10">
        <f>(C2105-VLOOKUP(H2105,Riders!$A$2:$E$8001,4,FALSE))/365</f>
        <v>27.531506849315068</v>
      </c>
    </row>
    <row r="2106" spans="1:11">
      <c r="A2106" t="s">
        <v>215</v>
      </c>
      <c r="B2106">
        <v>2019</v>
      </c>
      <c r="C2106" s="9">
        <v>43435</v>
      </c>
      <c r="D2106" t="s">
        <v>138</v>
      </c>
      <c r="E2106" t="s">
        <v>89</v>
      </c>
      <c r="F2106">
        <v>5</v>
      </c>
      <c r="G2106">
        <v>3</v>
      </c>
      <c r="H2106" t="s">
        <v>213</v>
      </c>
      <c r="I2106" t="s">
        <v>32</v>
      </c>
      <c r="J2106">
        <v>10009307435</v>
      </c>
      <c r="K2106" s="10">
        <f>(C2106-VLOOKUP(H2106,Riders!$A$2:$E$8001,4,FALSE))/365</f>
        <v>26.668493150684931</v>
      </c>
    </row>
    <row r="2107" spans="1:11">
      <c r="A2107" t="s">
        <v>215</v>
      </c>
      <c r="B2107">
        <v>2019</v>
      </c>
      <c r="C2107" s="9">
        <v>43435</v>
      </c>
      <c r="D2107" t="s">
        <v>138</v>
      </c>
      <c r="E2107" t="s">
        <v>89</v>
      </c>
      <c r="F2107">
        <v>5</v>
      </c>
      <c r="G2107">
        <v>4</v>
      </c>
      <c r="H2107" t="s">
        <v>281</v>
      </c>
      <c r="I2107" t="s">
        <v>282</v>
      </c>
      <c r="J2107">
        <v>10006319633</v>
      </c>
      <c r="K2107" s="10">
        <f>(C2107-VLOOKUP(H2107,Riders!$A$2:$E$8001,4,FALSE))/365</f>
        <v>29.030136986301368</v>
      </c>
    </row>
    <row r="2108" spans="1:11">
      <c r="A2108" t="s">
        <v>215</v>
      </c>
      <c r="B2108">
        <v>2019</v>
      </c>
      <c r="C2108" s="9">
        <v>43435</v>
      </c>
      <c r="D2108" t="s">
        <v>138</v>
      </c>
      <c r="E2108" t="s">
        <v>89</v>
      </c>
      <c r="F2108">
        <v>5</v>
      </c>
      <c r="G2108">
        <v>5</v>
      </c>
      <c r="H2108" t="s">
        <v>151</v>
      </c>
      <c r="I2108" t="s">
        <v>152</v>
      </c>
      <c r="J2108">
        <v>10004717719</v>
      </c>
      <c r="K2108" s="10">
        <f>(C2108-VLOOKUP(H2108,Riders!$A$2:$E$8001,4,FALSE))/365</f>
        <v>30</v>
      </c>
    </row>
    <row r="2109" spans="1:11">
      <c r="A2109" t="s">
        <v>215</v>
      </c>
      <c r="B2109">
        <v>2019</v>
      </c>
      <c r="C2109" s="9">
        <v>43435</v>
      </c>
      <c r="D2109" t="s">
        <v>138</v>
      </c>
      <c r="E2109" t="s">
        <v>89</v>
      </c>
      <c r="F2109">
        <v>6</v>
      </c>
      <c r="G2109">
        <v>1</v>
      </c>
      <c r="H2109" t="s">
        <v>104</v>
      </c>
      <c r="I2109" t="s">
        <v>100</v>
      </c>
      <c r="J2109">
        <v>10006894559</v>
      </c>
      <c r="K2109" s="10">
        <f>(C2109-VLOOKUP(H2109,Riders!$A$2:$E$8001,4,FALSE))/365</f>
        <v>26.287671232876711</v>
      </c>
    </row>
    <row r="2110" spans="1:11">
      <c r="A2110" t="s">
        <v>215</v>
      </c>
      <c r="B2110">
        <v>2019</v>
      </c>
      <c r="C2110" s="9">
        <v>43435</v>
      </c>
      <c r="D2110" t="s">
        <v>138</v>
      </c>
      <c r="E2110" t="s">
        <v>89</v>
      </c>
      <c r="F2110">
        <v>6</v>
      </c>
      <c r="G2110">
        <v>2</v>
      </c>
      <c r="H2110" t="s">
        <v>198</v>
      </c>
      <c r="I2110" t="s">
        <v>22</v>
      </c>
      <c r="J2110">
        <v>10006900421</v>
      </c>
      <c r="K2110" s="10">
        <f>(C2110-VLOOKUP(H2110,Riders!$A$2:$E$8001,4,FALSE))/365</f>
        <v>25.983561643835618</v>
      </c>
    </row>
    <row r="2111" spans="1:11">
      <c r="A2111" t="s">
        <v>215</v>
      </c>
      <c r="B2111">
        <v>2019</v>
      </c>
      <c r="C2111" s="9">
        <v>43435</v>
      </c>
      <c r="D2111" t="s">
        <v>138</v>
      </c>
      <c r="E2111" t="s">
        <v>89</v>
      </c>
      <c r="F2111">
        <v>6</v>
      </c>
      <c r="G2111">
        <v>3</v>
      </c>
      <c r="H2111" t="s">
        <v>123</v>
      </c>
      <c r="I2111" t="s">
        <v>111</v>
      </c>
      <c r="J2111">
        <v>10017950943</v>
      </c>
      <c r="K2111" s="10">
        <f>(C2111-VLOOKUP(H2111,Riders!$A$2:$E$8001,4,FALSE))/365</f>
        <v>21.80821917808219</v>
      </c>
    </row>
    <row r="2112" spans="1:11">
      <c r="A2112" t="s">
        <v>215</v>
      </c>
      <c r="B2112">
        <v>2019</v>
      </c>
      <c r="C2112" s="9">
        <v>43435</v>
      </c>
      <c r="D2112" t="s">
        <v>138</v>
      </c>
      <c r="E2112" t="s">
        <v>89</v>
      </c>
      <c r="F2112">
        <v>6</v>
      </c>
      <c r="G2112">
        <v>4</v>
      </c>
      <c r="H2112" t="s">
        <v>232</v>
      </c>
      <c r="I2112" t="s">
        <v>24</v>
      </c>
      <c r="J2112">
        <v>10006073493</v>
      </c>
      <c r="K2112" s="10">
        <f>(C2112-VLOOKUP(H2112,Riders!$A$2:$E$8001,4,FALSE))/365</f>
        <v>28.972602739726028</v>
      </c>
    </row>
    <row r="2113" spans="1:11">
      <c r="A2113" t="s">
        <v>215</v>
      </c>
      <c r="B2113">
        <v>2019</v>
      </c>
      <c r="C2113" s="9">
        <v>43435</v>
      </c>
      <c r="D2113" t="s">
        <v>138</v>
      </c>
      <c r="E2113" t="s">
        <v>89</v>
      </c>
      <c r="F2113">
        <v>6</v>
      </c>
      <c r="G2113">
        <v>5</v>
      </c>
      <c r="H2113" t="s">
        <v>256</v>
      </c>
      <c r="I2113" t="s">
        <v>254</v>
      </c>
      <c r="J2113">
        <v>10010797393</v>
      </c>
      <c r="K2113" s="10">
        <f>(C2113-VLOOKUP(H2113,Riders!$A$2:$E$8001,4,FALSE))/365</f>
        <v>21.216438356164385</v>
      </c>
    </row>
    <row r="2114" spans="1:11">
      <c r="A2114" t="s">
        <v>215</v>
      </c>
      <c r="B2114">
        <v>2019</v>
      </c>
      <c r="C2114" s="9">
        <v>43435</v>
      </c>
      <c r="D2114" t="s">
        <v>138</v>
      </c>
      <c r="E2114" t="s">
        <v>115</v>
      </c>
      <c r="F2114">
        <v>1</v>
      </c>
      <c r="G2114">
        <v>1</v>
      </c>
      <c r="H2114" t="s">
        <v>123</v>
      </c>
      <c r="I2114" t="s">
        <v>111</v>
      </c>
      <c r="J2114">
        <v>10017950943</v>
      </c>
      <c r="K2114" s="10">
        <f>(C2114-VLOOKUP(H2114,Riders!$A$2:$E$8001,4,FALSE))/365</f>
        <v>21.80821917808219</v>
      </c>
    </row>
    <row r="2115" spans="1:11">
      <c r="A2115" t="s">
        <v>215</v>
      </c>
      <c r="B2115">
        <v>2019</v>
      </c>
      <c r="C2115" s="9">
        <v>43435</v>
      </c>
      <c r="D2115" t="s">
        <v>138</v>
      </c>
      <c r="E2115" t="s">
        <v>115</v>
      </c>
      <c r="F2115">
        <v>1</v>
      </c>
      <c r="G2115">
        <v>2</v>
      </c>
      <c r="H2115" t="s">
        <v>101</v>
      </c>
      <c r="I2115" t="s">
        <v>102</v>
      </c>
      <c r="J2115">
        <v>10009010876</v>
      </c>
      <c r="K2115" s="10">
        <f>(C2115-VLOOKUP(H2115,Riders!$A$2:$E$8001,4,FALSE))/365</f>
        <v>24.849315068493151</v>
      </c>
    </row>
    <row r="2116" spans="1:11">
      <c r="A2116" t="s">
        <v>215</v>
      </c>
      <c r="B2116">
        <v>2019</v>
      </c>
      <c r="C2116" s="9">
        <v>43435</v>
      </c>
      <c r="D2116" t="s">
        <v>138</v>
      </c>
      <c r="E2116" t="s">
        <v>115</v>
      </c>
      <c r="F2116">
        <v>1</v>
      </c>
      <c r="G2116">
        <v>3</v>
      </c>
      <c r="H2116" t="s">
        <v>151</v>
      </c>
      <c r="I2116" t="s">
        <v>152</v>
      </c>
      <c r="J2116">
        <v>10004717719</v>
      </c>
      <c r="K2116" s="10">
        <f>(C2116-VLOOKUP(H2116,Riders!$A$2:$E$8001,4,FALSE))/365</f>
        <v>30</v>
      </c>
    </row>
    <row r="2117" spans="1:11">
      <c r="A2117" t="s">
        <v>215</v>
      </c>
      <c r="B2117">
        <v>2019</v>
      </c>
      <c r="C2117" s="9">
        <v>43435</v>
      </c>
      <c r="D2117" t="s">
        <v>138</v>
      </c>
      <c r="E2117" t="s">
        <v>115</v>
      </c>
      <c r="F2117">
        <v>1</v>
      </c>
      <c r="G2117">
        <v>4</v>
      </c>
      <c r="H2117" t="s">
        <v>280</v>
      </c>
      <c r="I2117" t="s">
        <v>222</v>
      </c>
      <c r="J2117">
        <v>10008108574</v>
      </c>
      <c r="K2117" s="10">
        <f>(C2117-VLOOKUP(H2117,Riders!$A$2:$E$8001,4,FALSE))/365</f>
        <v>24.56986301369863</v>
      </c>
    </row>
    <row r="2118" spans="1:11">
      <c r="A2118" t="s">
        <v>215</v>
      </c>
      <c r="B2118">
        <v>2019</v>
      </c>
      <c r="C2118" s="9">
        <v>43435</v>
      </c>
      <c r="D2118" t="s">
        <v>138</v>
      </c>
      <c r="E2118" t="s">
        <v>115</v>
      </c>
      <c r="F2118">
        <v>2</v>
      </c>
      <c r="G2118">
        <v>1</v>
      </c>
      <c r="H2118" t="s">
        <v>201</v>
      </c>
      <c r="I2118" t="s">
        <v>196</v>
      </c>
      <c r="J2118">
        <v>10051694112</v>
      </c>
      <c r="K2118" s="10">
        <f>(C2118-VLOOKUP(H2118,Riders!$A$2:$E$8001,4,FALSE))/365</f>
        <v>31.942465753424656</v>
      </c>
    </row>
    <row r="2119" spans="1:11">
      <c r="A2119" t="s">
        <v>215</v>
      </c>
      <c r="B2119">
        <v>2019</v>
      </c>
      <c r="C2119" s="9">
        <v>43435</v>
      </c>
      <c r="D2119" t="s">
        <v>138</v>
      </c>
      <c r="E2119" t="s">
        <v>115</v>
      </c>
      <c r="F2119">
        <v>2</v>
      </c>
      <c r="G2119">
        <v>2</v>
      </c>
      <c r="H2119" t="s">
        <v>141</v>
      </c>
      <c r="I2119" t="s">
        <v>93</v>
      </c>
      <c r="J2119">
        <v>10009181234</v>
      </c>
      <c r="K2119" s="10">
        <f>(C2119-VLOOKUP(H2119,Riders!$A$2:$E$8001,4,FALSE))/365</f>
        <v>23.663013698630138</v>
      </c>
    </row>
    <row r="2120" spans="1:11">
      <c r="A2120" t="s">
        <v>215</v>
      </c>
      <c r="B2120">
        <v>2019</v>
      </c>
      <c r="C2120" s="9">
        <v>43435</v>
      </c>
      <c r="D2120" t="s">
        <v>138</v>
      </c>
      <c r="E2120" t="s">
        <v>115</v>
      </c>
      <c r="F2120">
        <v>2</v>
      </c>
      <c r="G2120">
        <v>3</v>
      </c>
      <c r="H2120" t="s">
        <v>256</v>
      </c>
      <c r="I2120" t="s">
        <v>254</v>
      </c>
      <c r="J2120">
        <v>10010797393</v>
      </c>
      <c r="K2120" s="10">
        <f>(C2120-VLOOKUP(H2120,Riders!$A$2:$E$8001,4,FALSE))/365</f>
        <v>21.216438356164385</v>
      </c>
    </row>
    <row r="2121" spans="1:11">
      <c r="A2121" t="s">
        <v>215</v>
      </c>
      <c r="B2121">
        <v>2019</v>
      </c>
      <c r="C2121" s="9">
        <v>43435</v>
      </c>
      <c r="D2121" t="s">
        <v>138</v>
      </c>
      <c r="E2121" t="s">
        <v>115</v>
      </c>
      <c r="F2121">
        <v>2</v>
      </c>
      <c r="G2121">
        <v>4</v>
      </c>
      <c r="H2121" t="s">
        <v>213</v>
      </c>
      <c r="I2121" t="s">
        <v>32</v>
      </c>
      <c r="J2121">
        <v>10009307435</v>
      </c>
      <c r="K2121" s="10">
        <f>(C2121-VLOOKUP(H2121,Riders!$A$2:$E$8001,4,FALSE))/365</f>
        <v>26.668493150684931</v>
      </c>
    </row>
    <row r="2122" spans="1:11">
      <c r="A2122" t="s">
        <v>215</v>
      </c>
      <c r="B2122">
        <v>2019</v>
      </c>
      <c r="C2122" s="9">
        <v>43435</v>
      </c>
      <c r="D2122" t="s">
        <v>138</v>
      </c>
      <c r="E2122" t="s">
        <v>115</v>
      </c>
      <c r="F2122">
        <v>3</v>
      </c>
      <c r="G2122">
        <v>1</v>
      </c>
      <c r="H2122" t="s">
        <v>191</v>
      </c>
      <c r="I2122" t="s">
        <v>30</v>
      </c>
      <c r="J2122">
        <v>10005727327</v>
      </c>
      <c r="K2122" s="10">
        <f>(C2122-VLOOKUP(H2122,Riders!$A$2:$E$8001,4,FALSE))/365</f>
        <v>32.871232876712327</v>
      </c>
    </row>
    <row r="2123" spans="1:11">
      <c r="A2123" t="s">
        <v>215</v>
      </c>
      <c r="B2123">
        <v>2019</v>
      </c>
      <c r="C2123" s="9">
        <v>43435</v>
      </c>
      <c r="D2123" t="s">
        <v>138</v>
      </c>
      <c r="E2123" t="s">
        <v>115</v>
      </c>
      <c r="F2123">
        <v>3</v>
      </c>
      <c r="G2123">
        <v>2</v>
      </c>
      <c r="H2123" t="s">
        <v>209</v>
      </c>
      <c r="I2123" t="s">
        <v>210</v>
      </c>
      <c r="J2123">
        <v>10010608447</v>
      </c>
      <c r="K2123" s="10">
        <f>(C2123-VLOOKUP(H2123,Riders!$A$2:$E$8001,4,FALSE))/365</f>
        <v>21.435616438356163</v>
      </c>
    </row>
    <row r="2124" spans="1:11">
      <c r="A2124" t="s">
        <v>215</v>
      </c>
      <c r="B2124">
        <v>2019</v>
      </c>
      <c r="C2124" s="9">
        <v>43435</v>
      </c>
      <c r="D2124" t="s">
        <v>138</v>
      </c>
      <c r="E2124" t="s">
        <v>115</v>
      </c>
      <c r="F2124">
        <v>3</v>
      </c>
      <c r="G2124">
        <v>3</v>
      </c>
      <c r="H2124" t="s">
        <v>190</v>
      </c>
      <c r="I2124" t="s">
        <v>111</v>
      </c>
      <c r="J2124">
        <v>10004599194</v>
      </c>
      <c r="K2124" s="10">
        <f>(C2124-VLOOKUP(H2124,Riders!$A$2:$E$8001,4,FALSE))/365</f>
        <v>30.712328767123289</v>
      </c>
    </row>
    <row r="2125" spans="1:11">
      <c r="A2125" t="s">
        <v>215</v>
      </c>
      <c r="B2125">
        <v>2019</v>
      </c>
      <c r="C2125" s="9">
        <v>43435</v>
      </c>
      <c r="D2125" t="s">
        <v>138</v>
      </c>
      <c r="E2125" t="s">
        <v>115</v>
      </c>
      <c r="F2125">
        <v>3</v>
      </c>
      <c r="G2125">
        <v>4</v>
      </c>
      <c r="H2125" t="s">
        <v>281</v>
      </c>
      <c r="I2125" t="s">
        <v>282</v>
      </c>
      <c r="J2125">
        <v>10006319633</v>
      </c>
      <c r="K2125" s="10">
        <f>(C2125-VLOOKUP(H2125,Riders!$A$2:$E$8001,4,FALSE))/365</f>
        <v>29.030136986301368</v>
      </c>
    </row>
    <row r="2126" spans="1:11">
      <c r="A2126" t="s">
        <v>215</v>
      </c>
      <c r="B2126">
        <v>2019</v>
      </c>
      <c r="C2126" s="9">
        <v>43435</v>
      </c>
      <c r="D2126" t="s">
        <v>138</v>
      </c>
      <c r="E2126" t="s">
        <v>115</v>
      </c>
      <c r="F2126">
        <v>4</v>
      </c>
      <c r="G2126">
        <v>1</v>
      </c>
      <c r="H2126" t="s">
        <v>199</v>
      </c>
      <c r="I2126" t="s">
        <v>37</v>
      </c>
      <c r="J2126">
        <v>10007947011</v>
      </c>
      <c r="K2126" s="10">
        <f>(C2126-VLOOKUP(H2126,Riders!$A$2:$E$8001,4,FALSE))/365</f>
        <v>24.087671232876712</v>
      </c>
    </row>
    <row r="2127" spans="1:11">
      <c r="A2127" t="s">
        <v>215</v>
      </c>
      <c r="B2127">
        <v>2019</v>
      </c>
      <c r="C2127" s="9">
        <v>43435</v>
      </c>
      <c r="D2127" t="s">
        <v>138</v>
      </c>
      <c r="E2127" t="s">
        <v>115</v>
      </c>
      <c r="F2127">
        <v>4</v>
      </c>
      <c r="G2127">
        <v>2</v>
      </c>
      <c r="H2127" t="s">
        <v>232</v>
      </c>
      <c r="I2127" t="s">
        <v>24</v>
      </c>
      <c r="J2127">
        <v>10006073493</v>
      </c>
      <c r="K2127" s="10">
        <f>(C2127-VLOOKUP(H2127,Riders!$A$2:$E$8001,4,FALSE))/365</f>
        <v>28.972602739726028</v>
      </c>
    </row>
    <row r="2128" spans="1:11">
      <c r="A2128" t="s">
        <v>215</v>
      </c>
      <c r="B2128">
        <v>2019</v>
      </c>
      <c r="C2128" s="9">
        <v>43435</v>
      </c>
      <c r="D2128" t="s">
        <v>138</v>
      </c>
      <c r="E2128" t="s">
        <v>115</v>
      </c>
      <c r="F2128">
        <v>4</v>
      </c>
      <c r="G2128">
        <v>3</v>
      </c>
      <c r="H2128" t="s">
        <v>172</v>
      </c>
      <c r="I2128" t="s">
        <v>35</v>
      </c>
      <c r="J2128">
        <v>10006552534</v>
      </c>
      <c r="K2128" s="10">
        <f>(C2128-VLOOKUP(H2128,Riders!$A$2:$E$8001,4,FALSE))/365</f>
        <v>28.561643835616437</v>
      </c>
    </row>
    <row r="2129" spans="1:11">
      <c r="A2129" t="s">
        <v>215</v>
      </c>
      <c r="B2129">
        <v>2019</v>
      </c>
      <c r="C2129" s="9">
        <v>43435</v>
      </c>
      <c r="D2129" t="s">
        <v>138</v>
      </c>
      <c r="E2129" t="s">
        <v>115</v>
      </c>
      <c r="F2129">
        <v>5</v>
      </c>
      <c r="G2129">
        <v>1</v>
      </c>
      <c r="H2129" t="s">
        <v>90</v>
      </c>
      <c r="I2129" t="s">
        <v>22</v>
      </c>
      <c r="J2129">
        <v>10009535686</v>
      </c>
      <c r="K2129" s="10">
        <f>(C2129-VLOOKUP(H2129,Riders!$A$2:$E$8001,4,FALSE))/365</f>
        <v>21.731506849315068</v>
      </c>
    </row>
    <row r="2130" spans="1:11">
      <c r="A2130" t="s">
        <v>215</v>
      </c>
      <c r="B2130">
        <v>2019</v>
      </c>
      <c r="C2130" s="9">
        <v>43435</v>
      </c>
      <c r="D2130" t="s">
        <v>138</v>
      </c>
      <c r="E2130" t="s">
        <v>115</v>
      </c>
      <c r="F2130">
        <v>5</v>
      </c>
      <c r="G2130">
        <v>2</v>
      </c>
      <c r="H2130" t="s">
        <v>211</v>
      </c>
      <c r="I2130" t="s">
        <v>40</v>
      </c>
      <c r="J2130">
        <v>10006422895</v>
      </c>
      <c r="K2130" s="10">
        <f>(C2130-VLOOKUP(H2130,Riders!$A$2:$E$8001,4,FALSE))/365</f>
        <v>27.531506849315068</v>
      </c>
    </row>
    <row r="2131" spans="1:11">
      <c r="A2131" t="s">
        <v>215</v>
      </c>
      <c r="B2131">
        <v>2019</v>
      </c>
      <c r="C2131" s="9">
        <v>43435</v>
      </c>
      <c r="D2131" t="s">
        <v>138</v>
      </c>
      <c r="E2131" t="s">
        <v>115</v>
      </c>
      <c r="F2131">
        <v>5</v>
      </c>
      <c r="G2131">
        <v>3</v>
      </c>
      <c r="H2131" t="s">
        <v>181</v>
      </c>
      <c r="I2131" t="s">
        <v>32</v>
      </c>
      <c r="J2131">
        <v>10007212639</v>
      </c>
      <c r="K2131" s="10">
        <f>(C2131-VLOOKUP(H2131,Riders!$A$2:$E$8001,4,FALSE))/365</f>
        <v>27.43013698630137</v>
      </c>
    </row>
    <row r="2132" spans="1:11">
      <c r="A2132" t="s">
        <v>215</v>
      </c>
      <c r="B2132">
        <v>2019</v>
      </c>
      <c r="C2132" s="9">
        <v>43435</v>
      </c>
      <c r="D2132" t="s">
        <v>138</v>
      </c>
      <c r="E2132" t="s">
        <v>115</v>
      </c>
      <c r="F2132">
        <v>5</v>
      </c>
      <c r="G2132">
        <v>4</v>
      </c>
      <c r="H2132" t="s">
        <v>289</v>
      </c>
      <c r="I2132" t="s">
        <v>44</v>
      </c>
      <c r="J2132">
        <v>10007891437</v>
      </c>
      <c r="K2132" s="10">
        <f>(C2132-VLOOKUP(H2132,Riders!$A$2:$E$8001,4,FALSE))/365</f>
        <v>24.082191780821919</v>
      </c>
    </row>
    <row r="2133" spans="1:11">
      <c r="A2133" t="s">
        <v>215</v>
      </c>
      <c r="B2133">
        <v>2019</v>
      </c>
      <c r="C2133" s="9">
        <v>43435</v>
      </c>
      <c r="D2133" t="s">
        <v>138</v>
      </c>
      <c r="E2133" t="s">
        <v>115</v>
      </c>
      <c r="F2133">
        <v>6</v>
      </c>
      <c r="G2133">
        <v>1</v>
      </c>
      <c r="H2133" t="s">
        <v>198</v>
      </c>
      <c r="I2133" t="s">
        <v>22</v>
      </c>
      <c r="J2133">
        <v>10006900421</v>
      </c>
      <c r="K2133" s="10">
        <f>(C2133-VLOOKUP(H2133,Riders!$A$2:$E$8001,4,FALSE))/365</f>
        <v>25.983561643835618</v>
      </c>
    </row>
    <row r="2134" spans="1:11">
      <c r="A2134" t="s">
        <v>215</v>
      </c>
      <c r="B2134">
        <v>2019</v>
      </c>
      <c r="C2134" s="9">
        <v>43435</v>
      </c>
      <c r="D2134" t="s">
        <v>138</v>
      </c>
      <c r="E2134" t="s">
        <v>115</v>
      </c>
      <c r="F2134">
        <v>6</v>
      </c>
      <c r="G2134">
        <v>2</v>
      </c>
      <c r="H2134" t="s">
        <v>285</v>
      </c>
      <c r="I2134" t="s">
        <v>30</v>
      </c>
      <c r="J2134">
        <v>10003349716</v>
      </c>
      <c r="K2134" s="10">
        <f>(C2134-VLOOKUP(H2134,Riders!$A$2:$E$8001,4,FALSE))/365</f>
        <v>35.328767123287669</v>
      </c>
    </row>
    <row r="2135" spans="1:11">
      <c r="A2135" t="s">
        <v>215</v>
      </c>
      <c r="B2135">
        <v>2019</v>
      </c>
      <c r="C2135" s="9">
        <v>43435</v>
      </c>
      <c r="D2135" t="s">
        <v>138</v>
      </c>
      <c r="E2135" t="s">
        <v>115</v>
      </c>
      <c r="F2135">
        <v>6</v>
      </c>
      <c r="G2135">
        <v>3</v>
      </c>
      <c r="H2135" t="s">
        <v>169</v>
      </c>
      <c r="I2135" t="s">
        <v>80</v>
      </c>
      <c r="J2135">
        <v>10007073506</v>
      </c>
      <c r="K2135" s="10">
        <f>(C2135-VLOOKUP(H2135,Riders!$A$2:$E$8001,4,FALSE))/365</f>
        <v>28.432876712328767</v>
      </c>
    </row>
    <row r="2136" spans="1:11">
      <c r="A2136" t="s">
        <v>215</v>
      </c>
      <c r="B2136">
        <v>2019</v>
      </c>
      <c r="C2136" s="9">
        <v>43435</v>
      </c>
      <c r="D2136" t="s">
        <v>138</v>
      </c>
      <c r="E2136" t="s">
        <v>115</v>
      </c>
      <c r="F2136">
        <v>6</v>
      </c>
      <c r="G2136">
        <v>4</v>
      </c>
      <c r="H2136" t="s">
        <v>206</v>
      </c>
      <c r="I2136" t="s">
        <v>56</v>
      </c>
      <c r="J2136">
        <v>10007828183</v>
      </c>
      <c r="K2136" s="10">
        <f>(C2136-VLOOKUP(H2136,Riders!$A$2:$E$8001,4,FALSE))/365</f>
        <v>25.19178082191781</v>
      </c>
    </row>
    <row r="2137" spans="1:11">
      <c r="A2137" t="s">
        <v>215</v>
      </c>
      <c r="B2137">
        <v>2019</v>
      </c>
      <c r="C2137" s="9">
        <v>43435</v>
      </c>
      <c r="D2137" t="s">
        <v>138</v>
      </c>
      <c r="E2137" t="s">
        <v>117</v>
      </c>
      <c r="F2137">
        <v>1</v>
      </c>
      <c r="G2137">
        <v>1</v>
      </c>
      <c r="H2137" t="s">
        <v>198</v>
      </c>
      <c r="I2137" t="s">
        <v>22</v>
      </c>
      <c r="J2137">
        <v>10006900421</v>
      </c>
      <c r="K2137" s="10">
        <f>(C2137-VLOOKUP(H2137,Riders!$A$2:$E$8001,4,FALSE))/365</f>
        <v>25.983561643835618</v>
      </c>
    </row>
    <row r="2138" spans="1:11">
      <c r="A2138" t="s">
        <v>215</v>
      </c>
      <c r="B2138">
        <v>2019</v>
      </c>
      <c r="C2138" s="9">
        <v>43435</v>
      </c>
      <c r="D2138" t="s">
        <v>138</v>
      </c>
      <c r="E2138" t="s">
        <v>117</v>
      </c>
      <c r="F2138">
        <v>1</v>
      </c>
      <c r="G2138">
        <v>2</v>
      </c>
      <c r="H2138" t="s">
        <v>194</v>
      </c>
      <c r="I2138" t="s">
        <v>50</v>
      </c>
      <c r="J2138">
        <v>10004868370</v>
      </c>
      <c r="K2138" s="10">
        <f>(C2138-VLOOKUP(H2138,Riders!$A$2:$E$8001,4,FALSE))/365</f>
        <v>30.926027397260274</v>
      </c>
    </row>
    <row r="2139" spans="1:11">
      <c r="A2139" t="s">
        <v>215</v>
      </c>
      <c r="B2139">
        <v>2019</v>
      </c>
      <c r="C2139" s="9">
        <v>43435</v>
      </c>
      <c r="D2139" t="s">
        <v>138</v>
      </c>
      <c r="E2139" t="s">
        <v>117</v>
      </c>
      <c r="F2139">
        <v>1</v>
      </c>
      <c r="G2139">
        <v>3</v>
      </c>
      <c r="H2139" t="s">
        <v>97</v>
      </c>
      <c r="I2139" t="s">
        <v>26</v>
      </c>
      <c r="J2139">
        <v>10010678569</v>
      </c>
      <c r="K2139" s="10">
        <f>(C2139-VLOOKUP(H2139,Riders!$A$2:$E$8001,4,FALSE))/365</f>
        <v>21.635616438356163</v>
      </c>
    </row>
    <row r="2140" spans="1:11">
      <c r="A2140" t="s">
        <v>215</v>
      </c>
      <c r="B2140">
        <v>2019</v>
      </c>
      <c r="C2140" s="9">
        <v>43435</v>
      </c>
      <c r="D2140" t="s">
        <v>138</v>
      </c>
      <c r="E2140" t="s">
        <v>117</v>
      </c>
      <c r="F2140">
        <v>1</v>
      </c>
      <c r="G2140">
        <v>4</v>
      </c>
      <c r="H2140" t="s">
        <v>191</v>
      </c>
      <c r="I2140" t="s">
        <v>30</v>
      </c>
      <c r="J2140">
        <v>10005727327</v>
      </c>
      <c r="K2140" s="10">
        <f>(C2140-VLOOKUP(H2140,Riders!$A$2:$E$8001,4,FALSE))/365</f>
        <v>32.871232876712327</v>
      </c>
    </row>
    <row r="2141" spans="1:11">
      <c r="A2141" t="s">
        <v>215</v>
      </c>
      <c r="B2141">
        <v>2019</v>
      </c>
      <c r="C2141" s="9">
        <v>43435</v>
      </c>
      <c r="D2141" t="s">
        <v>138</v>
      </c>
      <c r="E2141" t="s">
        <v>117</v>
      </c>
      <c r="F2141">
        <v>1</v>
      </c>
      <c r="G2141">
        <v>5</v>
      </c>
      <c r="H2141" t="s">
        <v>201</v>
      </c>
      <c r="I2141" t="s">
        <v>196</v>
      </c>
      <c r="J2141">
        <v>10051694112</v>
      </c>
      <c r="K2141" s="10">
        <f>(C2141-VLOOKUP(H2141,Riders!$A$2:$E$8001,4,FALSE))/365</f>
        <v>31.942465753424656</v>
      </c>
    </row>
    <row r="2142" spans="1:11">
      <c r="A2142" t="s">
        <v>215</v>
      </c>
      <c r="B2142">
        <v>2019</v>
      </c>
      <c r="C2142" s="9">
        <v>43435</v>
      </c>
      <c r="D2142" t="s">
        <v>138</v>
      </c>
      <c r="E2142" t="s">
        <v>117</v>
      </c>
      <c r="F2142">
        <v>1</v>
      </c>
      <c r="G2142">
        <v>6</v>
      </c>
      <c r="H2142" t="s">
        <v>287</v>
      </c>
      <c r="I2142" t="s">
        <v>205</v>
      </c>
      <c r="J2142">
        <v>10002418415</v>
      </c>
      <c r="K2142" s="10">
        <f>(C2142-VLOOKUP(H2142,Riders!$A$2:$E$8001,4,FALSE))/365</f>
        <v>36.323287671232876</v>
      </c>
    </row>
    <row r="2143" spans="1:11">
      <c r="A2143" t="s">
        <v>215</v>
      </c>
      <c r="B2143">
        <v>2019</v>
      </c>
      <c r="C2143" s="9">
        <v>43435</v>
      </c>
      <c r="D2143" t="s">
        <v>138</v>
      </c>
      <c r="E2143" t="s">
        <v>117</v>
      </c>
      <c r="F2143">
        <v>2</v>
      </c>
      <c r="G2143">
        <v>1</v>
      </c>
      <c r="H2143" t="s">
        <v>104</v>
      </c>
      <c r="I2143" t="s">
        <v>100</v>
      </c>
      <c r="J2143">
        <v>10006894559</v>
      </c>
      <c r="K2143" s="10">
        <f>(C2143-VLOOKUP(H2143,Riders!$A$2:$E$8001,4,FALSE))/365</f>
        <v>26.287671232876711</v>
      </c>
    </row>
    <row r="2144" spans="1:11">
      <c r="A2144" t="s">
        <v>215</v>
      </c>
      <c r="B2144">
        <v>2019</v>
      </c>
      <c r="C2144" s="9">
        <v>43435</v>
      </c>
      <c r="D2144" t="s">
        <v>138</v>
      </c>
      <c r="E2144" t="s">
        <v>117</v>
      </c>
      <c r="F2144">
        <v>2</v>
      </c>
      <c r="G2144">
        <v>2</v>
      </c>
      <c r="H2144" t="s">
        <v>90</v>
      </c>
      <c r="I2144" t="s">
        <v>22</v>
      </c>
      <c r="J2144">
        <v>10009535686</v>
      </c>
      <c r="K2144" s="10">
        <f>(C2144-VLOOKUP(H2144,Riders!$A$2:$E$8001,4,FALSE))/365</f>
        <v>21.731506849315068</v>
      </c>
    </row>
    <row r="2145" spans="1:11">
      <c r="A2145" t="s">
        <v>215</v>
      </c>
      <c r="B2145">
        <v>2019</v>
      </c>
      <c r="C2145" s="9">
        <v>43435</v>
      </c>
      <c r="D2145" t="s">
        <v>138</v>
      </c>
      <c r="E2145" t="s">
        <v>117</v>
      </c>
      <c r="F2145">
        <v>2</v>
      </c>
      <c r="G2145">
        <v>3</v>
      </c>
      <c r="H2145" t="s">
        <v>98</v>
      </c>
      <c r="I2145" t="s">
        <v>42</v>
      </c>
      <c r="J2145">
        <v>10010830840</v>
      </c>
      <c r="K2145" s="10">
        <f>(C2145-VLOOKUP(H2145,Riders!$A$2:$E$8001,4,FALSE))/365</f>
        <v>20.106849315068494</v>
      </c>
    </row>
    <row r="2146" spans="1:11">
      <c r="A2146" t="s">
        <v>215</v>
      </c>
      <c r="B2146">
        <v>2019</v>
      </c>
      <c r="C2146" s="9">
        <v>43435</v>
      </c>
      <c r="D2146" t="s">
        <v>138</v>
      </c>
      <c r="E2146" t="s">
        <v>117</v>
      </c>
      <c r="F2146">
        <v>2</v>
      </c>
      <c r="G2146">
        <v>4</v>
      </c>
      <c r="H2146" t="s">
        <v>95</v>
      </c>
      <c r="I2146" t="s">
        <v>28</v>
      </c>
      <c r="J2146">
        <v>10048325582</v>
      </c>
      <c r="K2146" s="10">
        <f>(C2146-VLOOKUP(H2146,Riders!$A$2:$E$8001,4,FALSE))/365</f>
        <v>26.849315068493151</v>
      </c>
    </row>
    <row r="2147" spans="1:11">
      <c r="A2147" t="s">
        <v>215</v>
      </c>
      <c r="B2147">
        <v>2019</v>
      </c>
      <c r="C2147" s="9">
        <v>43435</v>
      </c>
      <c r="D2147" t="s">
        <v>138</v>
      </c>
      <c r="E2147" t="s">
        <v>117</v>
      </c>
      <c r="F2147">
        <v>2</v>
      </c>
      <c r="G2147">
        <v>5</v>
      </c>
      <c r="H2147" t="s">
        <v>123</v>
      </c>
      <c r="I2147" t="s">
        <v>111</v>
      </c>
      <c r="J2147">
        <v>10017950943</v>
      </c>
      <c r="K2147" s="10">
        <f>(C2147-VLOOKUP(H2147,Riders!$A$2:$E$8001,4,FALSE))/365</f>
        <v>21.80821917808219</v>
      </c>
    </row>
    <row r="2148" spans="1:11">
      <c r="A2148" t="s">
        <v>215</v>
      </c>
      <c r="B2148">
        <v>2019</v>
      </c>
      <c r="C2148" s="9">
        <v>43435</v>
      </c>
      <c r="D2148" t="s">
        <v>138</v>
      </c>
      <c r="E2148" t="s">
        <v>117</v>
      </c>
      <c r="F2148">
        <v>2</v>
      </c>
      <c r="G2148">
        <v>6</v>
      </c>
      <c r="H2148" t="s">
        <v>199</v>
      </c>
      <c r="I2148" t="s">
        <v>37</v>
      </c>
      <c r="J2148">
        <v>10007947011</v>
      </c>
      <c r="K2148" s="10">
        <f>(C2148-VLOOKUP(H2148,Riders!$A$2:$E$8001,4,FALSE))/365</f>
        <v>24.087671232876712</v>
      </c>
    </row>
    <row r="2149" spans="1:11">
      <c r="A2149" t="s">
        <v>215</v>
      </c>
      <c r="B2149">
        <v>2019</v>
      </c>
      <c r="C2149" s="9">
        <v>43435</v>
      </c>
      <c r="D2149" t="s">
        <v>138</v>
      </c>
      <c r="E2149" t="s">
        <v>119</v>
      </c>
      <c r="F2149">
        <v>1</v>
      </c>
      <c r="G2149">
        <v>1</v>
      </c>
      <c r="H2149" t="s">
        <v>198</v>
      </c>
      <c r="I2149" t="s">
        <v>22</v>
      </c>
      <c r="J2149">
        <v>10006900421</v>
      </c>
      <c r="K2149" s="10">
        <f>(C2149-VLOOKUP(H2149,Riders!$A$2:$E$8001,4,FALSE))/365</f>
        <v>25.983561643835618</v>
      </c>
    </row>
    <row r="2150" spans="1:11">
      <c r="A2150" t="s">
        <v>215</v>
      </c>
      <c r="B2150">
        <v>2019</v>
      </c>
      <c r="C2150" s="9">
        <v>43435</v>
      </c>
      <c r="D2150" t="s">
        <v>138</v>
      </c>
      <c r="E2150" t="s">
        <v>119</v>
      </c>
      <c r="F2150">
        <v>1</v>
      </c>
      <c r="G2150">
        <v>2</v>
      </c>
      <c r="H2150" t="s">
        <v>104</v>
      </c>
      <c r="I2150" t="s">
        <v>100</v>
      </c>
      <c r="J2150">
        <v>10006894559</v>
      </c>
      <c r="K2150" s="10">
        <f>(C2150-VLOOKUP(H2150,Riders!$A$2:$E$8001,4,FALSE))/365</f>
        <v>26.287671232876711</v>
      </c>
    </row>
    <row r="2151" spans="1:11">
      <c r="A2151" t="s">
        <v>215</v>
      </c>
      <c r="B2151">
        <v>2019</v>
      </c>
      <c r="C2151" s="9">
        <v>43435</v>
      </c>
      <c r="D2151" t="s">
        <v>138</v>
      </c>
      <c r="E2151" t="s">
        <v>119</v>
      </c>
      <c r="F2151">
        <v>1</v>
      </c>
      <c r="G2151">
        <v>3</v>
      </c>
      <c r="H2151" t="s">
        <v>194</v>
      </c>
      <c r="I2151" t="s">
        <v>50</v>
      </c>
      <c r="J2151">
        <v>10004868370</v>
      </c>
      <c r="K2151" s="10">
        <f>(C2151-VLOOKUP(H2151,Riders!$A$2:$E$8001,4,FALSE))/365</f>
        <v>30.926027397260274</v>
      </c>
    </row>
    <row r="2152" spans="1:11">
      <c r="A2152" t="s">
        <v>215</v>
      </c>
      <c r="B2152">
        <v>2019</v>
      </c>
      <c r="C2152" s="9">
        <v>43435</v>
      </c>
      <c r="D2152" t="s">
        <v>138</v>
      </c>
      <c r="E2152" t="s">
        <v>119</v>
      </c>
      <c r="F2152">
        <v>1</v>
      </c>
      <c r="G2152">
        <v>4</v>
      </c>
      <c r="H2152" t="s">
        <v>97</v>
      </c>
      <c r="I2152" t="s">
        <v>26</v>
      </c>
      <c r="J2152">
        <v>10010678569</v>
      </c>
      <c r="K2152" s="10">
        <f>(C2152-VLOOKUP(H2152,Riders!$A$2:$E$8001,4,FALSE))/365</f>
        <v>21.635616438356163</v>
      </c>
    </row>
    <row r="2153" spans="1:11">
      <c r="A2153" t="s">
        <v>215</v>
      </c>
      <c r="B2153">
        <v>2019</v>
      </c>
      <c r="C2153" s="9">
        <v>43435</v>
      </c>
      <c r="D2153" t="s">
        <v>138</v>
      </c>
      <c r="E2153" t="s">
        <v>119</v>
      </c>
      <c r="F2153">
        <v>1</v>
      </c>
      <c r="G2153">
        <v>5</v>
      </c>
      <c r="H2153" t="s">
        <v>98</v>
      </c>
      <c r="I2153" t="s">
        <v>42</v>
      </c>
      <c r="J2153">
        <v>10010830840</v>
      </c>
      <c r="K2153" s="10">
        <f>(C2153-VLOOKUP(H2153,Riders!$A$2:$E$8001,4,FALSE))/365</f>
        <v>20.106849315068494</v>
      </c>
    </row>
    <row r="2154" spans="1:11">
      <c r="A2154" t="s">
        <v>215</v>
      </c>
      <c r="B2154">
        <v>2019</v>
      </c>
      <c r="C2154" s="9">
        <v>43435</v>
      </c>
      <c r="D2154" t="s">
        <v>138</v>
      </c>
      <c r="E2154" t="s">
        <v>119</v>
      </c>
      <c r="F2154">
        <v>1</v>
      </c>
      <c r="G2154">
        <v>6</v>
      </c>
      <c r="H2154" t="s">
        <v>90</v>
      </c>
      <c r="I2154" t="s">
        <v>22</v>
      </c>
      <c r="J2154">
        <v>10009535686</v>
      </c>
      <c r="K2154" s="10">
        <f>(C2154-VLOOKUP(H2154,Riders!$A$2:$E$8001,4,FALSE))/365</f>
        <v>21.731506849315068</v>
      </c>
    </row>
    <row r="2155" spans="1:11">
      <c r="A2155" t="s">
        <v>215</v>
      </c>
      <c r="B2155">
        <v>2019</v>
      </c>
      <c r="C2155" s="9">
        <v>43435</v>
      </c>
      <c r="D2155" t="s">
        <v>138</v>
      </c>
      <c r="E2155" t="s">
        <v>119</v>
      </c>
      <c r="F2155">
        <v>2</v>
      </c>
      <c r="G2155">
        <v>1</v>
      </c>
      <c r="H2155" t="s">
        <v>95</v>
      </c>
      <c r="I2155" t="s">
        <v>28</v>
      </c>
      <c r="J2155">
        <v>10048325582</v>
      </c>
      <c r="K2155" s="10">
        <f>(C2155-VLOOKUP(H2155,Riders!$A$2:$E$8001,4,FALSE))/365</f>
        <v>26.849315068493151</v>
      </c>
    </row>
    <row r="2156" spans="1:11">
      <c r="A2156" t="s">
        <v>215</v>
      </c>
      <c r="B2156">
        <v>2019</v>
      </c>
      <c r="C2156" s="9">
        <v>43435</v>
      </c>
      <c r="D2156" t="s">
        <v>138</v>
      </c>
      <c r="E2156" t="s">
        <v>119</v>
      </c>
      <c r="F2156">
        <v>2</v>
      </c>
      <c r="G2156">
        <v>2</v>
      </c>
      <c r="H2156" t="s">
        <v>123</v>
      </c>
      <c r="I2156" t="s">
        <v>111</v>
      </c>
      <c r="J2156">
        <v>10017950943</v>
      </c>
      <c r="K2156" s="10">
        <f>(C2156-VLOOKUP(H2156,Riders!$A$2:$E$8001,4,FALSE))/365</f>
        <v>21.80821917808219</v>
      </c>
    </row>
    <row r="2157" spans="1:11">
      <c r="A2157" t="s">
        <v>215</v>
      </c>
      <c r="B2157">
        <v>2019</v>
      </c>
      <c r="C2157" s="9">
        <v>43435</v>
      </c>
      <c r="D2157" t="s">
        <v>138</v>
      </c>
      <c r="E2157" t="s">
        <v>119</v>
      </c>
      <c r="F2157">
        <v>2</v>
      </c>
      <c r="G2157">
        <v>3</v>
      </c>
      <c r="H2157" t="s">
        <v>191</v>
      </c>
      <c r="I2157" t="s">
        <v>30</v>
      </c>
      <c r="J2157">
        <v>10005727327</v>
      </c>
      <c r="K2157" s="10">
        <f>(C2157-VLOOKUP(H2157,Riders!$A$2:$E$8001,4,FALSE))/365</f>
        <v>32.871232876712327</v>
      </c>
    </row>
    <row r="2158" spans="1:11">
      <c r="A2158" t="s">
        <v>215</v>
      </c>
      <c r="B2158">
        <v>2019</v>
      </c>
      <c r="C2158" s="9">
        <v>43435</v>
      </c>
      <c r="D2158" t="s">
        <v>138</v>
      </c>
      <c r="E2158" t="s">
        <v>119</v>
      </c>
      <c r="F2158">
        <v>2</v>
      </c>
      <c r="G2158">
        <v>4</v>
      </c>
      <c r="H2158" t="s">
        <v>199</v>
      </c>
      <c r="I2158" t="s">
        <v>37</v>
      </c>
      <c r="J2158">
        <v>10007947011</v>
      </c>
      <c r="K2158" s="10">
        <f>(C2158-VLOOKUP(H2158,Riders!$A$2:$E$8001,4,FALSE))/365</f>
        <v>24.087671232876712</v>
      </c>
    </row>
    <row r="2159" spans="1:11">
      <c r="A2159" t="s">
        <v>215</v>
      </c>
      <c r="B2159">
        <v>2019</v>
      </c>
      <c r="C2159" s="9">
        <v>43435</v>
      </c>
      <c r="D2159" t="s">
        <v>138</v>
      </c>
      <c r="E2159" t="s">
        <v>119</v>
      </c>
      <c r="F2159">
        <v>2</v>
      </c>
      <c r="G2159">
        <v>5</v>
      </c>
      <c r="H2159" t="s">
        <v>201</v>
      </c>
      <c r="I2159" t="s">
        <v>196</v>
      </c>
      <c r="J2159">
        <v>10051694112</v>
      </c>
      <c r="K2159" s="10">
        <f>(C2159-VLOOKUP(H2159,Riders!$A$2:$E$8001,4,FALSE))/365</f>
        <v>31.942465753424656</v>
      </c>
    </row>
    <row r="2160" spans="1:11">
      <c r="A2160" t="s">
        <v>160</v>
      </c>
      <c r="B2160">
        <v>2019</v>
      </c>
      <c r="C2160" s="9">
        <v>43400</v>
      </c>
      <c r="D2160" t="s">
        <v>138</v>
      </c>
      <c r="E2160" t="s">
        <v>89</v>
      </c>
      <c r="F2160">
        <v>1</v>
      </c>
      <c r="G2160">
        <v>1</v>
      </c>
      <c r="H2160" t="s">
        <v>181</v>
      </c>
      <c r="I2160" t="s">
        <v>32</v>
      </c>
      <c r="J2160">
        <v>10007212639</v>
      </c>
      <c r="K2160" s="10">
        <f>(C2160-VLOOKUP(H2160,Riders!$A$2:$E$8001,4,FALSE))/365</f>
        <v>27.334246575342465</v>
      </c>
    </row>
    <row r="2161" spans="1:11">
      <c r="A2161" t="s">
        <v>160</v>
      </c>
      <c r="B2161">
        <v>2019</v>
      </c>
      <c r="C2161" s="9">
        <v>43400</v>
      </c>
      <c r="D2161" t="s">
        <v>138</v>
      </c>
      <c r="E2161" t="s">
        <v>89</v>
      </c>
      <c r="F2161">
        <v>1</v>
      </c>
      <c r="G2161">
        <v>2</v>
      </c>
      <c r="H2161" t="s">
        <v>287</v>
      </c>
      <c r="I2161" t="s">
        <v>205</v>
      </c>
      <c r="J2161">
        <v>10002418415</v>
      </c>
      <c r="K2161" s="10">
        <f>(C2161-VLOOKUP(H2161,Riders!$A$2:$E$8001,4,FALSE))/365</f>
        <v>36.227397260273975</v>
      </c>
    </row>
    <row r="2162" spans="1:11">
      <c r="A2162" t="s">
        <v>160</v>
      </c>
      <c r="B2162">
        <v>2019</v>
      </c>
      <c r="C2162" s="9">
        <v>43400</v>
      </c>
      <c r="D2162" t="s">
        <v>138</v>
      </c>
      <c r="E2162" t="s">
        <v>89</v>
      </c>
      <c r="F2162">
        <v>1</v>
      </c>
      <c r="G2162">
        <v>3</v>
      </c>
      <c r="H2162" t="s">
        <v>172</v>
      </c>
      <c r="I2162" t="s">
        <v>35</v>
      </c>
      <c r="J2162">
        <v>10006552534</v>
      </c>
      <c r="K2162" s="10">
        <f>(C2162-VLOOKUP(H2162,Riders!$A$2:$E$8001,4,FALSE))/365</f>
        <v>28.465753424657535</v>
      </c>
    </row>
    <row r="2163" spans="1:11">
      <c r="A2163" t="s">
        <v>160</v>
      </c>
      <c r="B2163">
        <v>2019</v>
      </c>
      <c r="C2163" s="9">
        <v>43400</v>
      </c>
      <c r="D2163" t="s">
        <v>138</v>
      </c>
      <c r="E2163" t="s">
        <v>89</v>
      </c>
      <c r="F2163">
        <v>1</v>
      </c>
      <c r="G2163">
        <v>4</v>
      </c>
      <c r="H2163" t="s">
        <v>280</v>
      </c>
      <c r="I2163" t="s">
        <v>222</v>
      </c>
      <c r="J2163">
        <v>10008108574</v>
      </c>
      <c r="K2163" s="10">
        <f>(C2163-VLOOKUP(H2163,Riders!$A$2:$E$8001,4,FALSE))/365</f>
        <v>24.473972602739725</v>
      </c>
    </row>
    <row r="2164" spans="1:11">
      <c r="A2164" t="s">
        <v>160</v>
      </c>
      <c r="B2164">
        <v>2019</v>
      </c>
      <c r="C2164" s="9">
        <v>43400</v>
      </c>
      <c r="D2164" t="s">
        <v>138</v>
      </c>
      <c r="E2164" t="s">
        <v>89</v>
      </c>
      <c r="F2164">
        <v>1</v>
      </c>
      <c r="G2164">
        <v>5</v>
      </c>
      <c r="H2164" t="s">
        <v>227</v>
      </c>
      <c r="I2164" t="s">
        <v>150</v>
      </c>
      <c r="J2164">
        <v>10011155990</v>
      </c>
      <c r="K2164" s="10">
        <f>(C2164-VLOOKUP(H2164,Riders!$A$2:$E$8001,4,FALSE))/365</f>
        <v>20.673972602739727</v>
      </c>
    </row>
    <row r="2165" spans="1:11">
      <c r="A2165" t="s">
        <v>160</v>
      </c>
      <c r="B2165">
        <v>2019</v>
      </c>
      <c r="C2165" s="9">
        <v>43400</v>
      </c>
      <c r="D2165" t="s">
        <v>138</v>
      </c>
      <c r="E2165" t="s">
        <v>89</v>
      </c>
      <c r="F2165">
        <v>1</v>
      </c>
      <c r="G2165">
        <v>6</v>
      </c>
      <c r="H2165" t="s">
        <v>60</v>
      </c>
      <c r="I2165" t="s">
        <v>61</v>
      </c>
      <c r="J2165">
        <v>10007351671</v>
      </c>
      <c r="K2165" s="10">
        <f>(C2165-VLOOKUP(H2165,Riders!$A$2:$E$8001,4,FALSE))/365</f>
        <v>28.934246575342467</v>
      </c>
    </row>
    <row r="2166" spans="1:11">
      <c r="A2166" t="s">
        <v>160</v>
      </c>
      <c r="B2166">
        <v>2019</v>
      </c>
      <c r="C2166" s="9">
        <v>43400</v>
      </c>
      <c r="D2166" t="s">
        <v>138</v>
      </c>
      <c r="E2166" t="s">
        <v>89</v>
      </c>
      <c r="F2166">
        <v>2</v>
      </c>
      <c r="G2166">
        <v>1</v>
      </c>
      <c r="H2166" t="s">
        <v>90</v>
      </c>
      <c r="I2166" t="s">
        <v>22</v>
      </c>
      <c r="J2166">
        <v>10009535686</v>
      </c>
      <c r="K2166" s="10">
        <f>(C2166-VLOOKUP(H2166,Riders!$A$2:$E$8001,4,FALSE))/365</f>
        <v>21.635616438356163</v>
      </c>
    </row>
    <row r="2167" spans="1:11">
      <c r="A2167" t="s">
        <v>160</v>
      </c>
      <c r="B2167">
        <v>2019</v>
      </c>
      <c r="C2167" s="9">
        <v>43400</v>
      </c>
      <c r="D2167" t="s">
        <v>138</v>
      </c>
      <c r="E2167" t="s">
        <v>89</v>
      </c>
      <c r="F2167">
        <v>2</v>
      </c>
      <c r="G2167">
        <v>2</v>
      </c>
      <c r="H2167" t="s">
        <v>216</v>
      </c>
      <c r="I2167" t="s">
        <v>44</v>
      </c>
      <c r="J2167">
        <v>10006902239</v>
      </c>
      <c r="K2167" s="10">
        <f>(C2167-VLOOKUP(H2167,Riders!$A$2:$E$8001,4,FALSE))/365</f>
        <v>27.334246575342465</v>
      </c>
    </row>
    <row r="2168" spans="1:11">
      <c r="A2168" t="s">
        <v>160</v>
      </c>
      <c r="B2168">
        <v>2019</v>
      </c>
      <c r="C2168" s="9">
        <v>43400</v>
      </c>
      <c r="D2168" t="s">
        <v>138</v>
      </c>
      <c r="E2168" t="s">
        <v>89</v>
      </c>
      <c r="F2168">
        <v>2</v>
      </c>
      <c r="G2168">
        <v>3</v>
      </c>
      <c r="H2168" t="s">
        <v>190</v>
      </c>
      <c r="I2168" t="s">
        <v>111</v>
      </c>
      <c r="J2168">
        <v>10004599194</v>
      </c>
      <c r="K2168" s="10">
        <f>(C2168-VLOOKUP(H2168,Riders!$A$2:$E$8001,4,FALSE))/365</f>
        <v>30.616438356164384</v>
      </c>
    </row>
    <row r="2169" spans="1:11">
      <c r="A2169" t="s">
        <v>160</v>
      </c>
      <c r="B2169">
        <v>2019</v>
      </c>
      <c r="C2169" s="9">
        <v>43400</v>
      </c>
      <c r="D2169" t="s">
        <v>138</v>
      </c>
      <c r="E2169" t="s">
        <v>89</v>
      </c>
      <c r="F2169">
        <v>2</v>
      </c>
      <c r="G2169">
        <v>4</v>
      </c>
      <c r="H2169" t="s">
        <v>219</v>
      </c>
      <c r="I2169" t="s">
        <v>30</v>
      </c>
      <c r="J2169">
        <v>10008098470</v>
      </c>
      <c r="K2169" s="10">
        <f>(C2169-VLOOKUP(H2169,Riders!$A$2:$E$8001,4,FALSE))/365</f>
        <v>33.739726027397261</v>
      </c>
    </row>
    <row r="2170" spans="1:11">
      <c r="A2170" t="s">
        <v>160</v>
      </c>
      <c r="B2170">
        <v>2019</v>
      </c>
      <c r="C2170" s="9">
        <v>43400</v>
      </c>
      <c r="D2170" t="s">
        <v>138</v>
      </c>
      <c r="E2170" t="s">
        <v>89</v>
      </c>
      <c r="F2170">
        <v>2</v>
      </c>
      <c r="G2170">
        <v>5</v>
      </c>
      <c r="H2170" t="s">
        <v>106</v>
      </c>
      <c r="I2170" t="s">
        <v>107</v>
      </c>
      <c r="J2170">
        <v>10117936018</v>
      </c>
      <c r="K2170" s="10">
        <f>(C2170-VLOOKUP(H2170,Riders!$A$2:$E$8001,4,FALSE))/365</f>
        <v>25.038356164383561</v>
      </c>
    </row>
    <row r="2171" spans="1:11">
      <c r="A2171" t="s">
        <v>160</v>
      </c>
      <c r="B2171">
        <v>2019</v>
      </c>
      <c r="C2171" s="9">
        <v>43400</v>
      </c>
      <c r="D2171" t="s">
        <v>138</v>
      </c>
      <c r="E2171" t="s">
        <v>89</v>
      </c>
      <c r="F2171">
        <v>2</v>
      </c>
      <c r="G2171">
        <v>6</v>
      </c>
      <c r="H2171" t="s">
        <v>52</v>
      </c>
      <c r="I2171" t="s">
        <v>40</v>
      </c>
      <c r="J2171">
        <v>10004612534</v>
      </c>
      <c r="K2171" s="10">
        <f>(C2171-VLOOKUP(H2171,Riders!$A$2:$E$8001,4,FALSE))/365</f>
        <v>31.419178082191781</v>
      </c>
    </row>
    <row r="2172" spans="1:11">
      <c r="A2172" t="s">
        <v>160</v>
      </c>
      <c r="B2172">
        <v>2019</v>
      </c>
      <c r="C2172" s="9">
        <v>43400</v>
      </c>
      <c r="D2172" t="s">
        <v>138</v>
      </c>
      <c r="E2172" t="s">
        <v>89</v>
      </c>
      <c r="F2172">
        <v>2</v>
      </c>
      <c r="G2172">
        <v>7</v>
      </c>
      <c r="H2172" t="s">
        <v>232</v>
      </c>
      <c r="I2172" t="s">
        <v>24</v>
      </c>
      <c r="J2172">
        <v>10006073493</v>
      </c>
      <c r="K2172" s="10">
        <f>(C2172-VLOOKUP(H2172,Riders!$A$2:$E$8001,4,FALSE))/365</f>
        <v>28.876712328767123</v>
      </c>
    </row>
    <row r="2173" spans="1:11">
      <c r="A2173" t="s">
        <v>160</v>
      </c>
      <c r="B2173">
        <v>2019</v>
      </c>
      <c r="C2173" s="9">
        <v>43400</v>
      </c>
      <c r="D2173" t="s">
        <v>138</v>
      </c>
      <c r="E2173" t="s">
        <v>89</v>
      </c>
      <c r="F2173">
        <v>3</v>
      </c>
      <c r="G2173">
        <v>1</v>
      </c>
      <c r="H2173" t="s">
        <v>198</v>
      </c>
      <c r="I2173" t="s">
        <v>22</v>
      </c>
      <c r="J2173">
        <v>10006900421</v>
      </c>
      <c r="K2173" s="10">
        <f>(C2173-VLOOKUP(H2173,Riders!$A$2:$E$8001,4,FALSE))/365</f>
        <v>25.887671232876713</v>
      </c>
    </row>
    <row r="2174" spans="1:11">
      <c r="A2174" t="s">
        <v>160</v>
      </c>
      <c r="B2174">
        <v>2019</v>
      </c>
      <c r="C2174" s="9">
        <v>43400</v>
      </c>
      <c r="D2174" t="s">
        <v>138</v>
      </c>
      <c r="E2174" t="s">
        <v>89</v>
      </c>
      <c r="F2174">
        <v>3</v>
      </c>
      <c r="G2174">
        <v>3</v>
      </c>
      <c r="H2174" t="s">
        <v>193</v>
      </c>
      <c r="I2174" t="s">
        <v>30</v>
      </c>
      <c r="J2174">
        <v>10005964470</v>
      </c>
      <c r="K2174" s="10">
        <f>(C2174-VLOOKUP(H2174,Riders!$A$2:$E$8001,4,FALSE))/365</f>
        <v>29.621917808219177</v>
      </c>
    </row>
    <row r="2175" spans="1:11">
      <c r="A2175" t="s">
        <v>160</v>
      </c>
      <c r="B2175">
        <v>2019</v>
      </c>
      <c r="C2175" s="9">
        <v>43400</v>
      </c>
      <c r="D2175" t="s">
        <v>138</v>
      </c>
      <c r="E2175" t="s">
        <v>89</v>
      </c>
      <c r="F2175">
        <v>3</v>
      </c>
      <c r="G2175">
        <v>3</v>
      </c>
      <c r="H2175" t="s">
        <v>97</v>
      </c>
      <c r="I2175" t="s">
        <v>26</v>
      </c>
      <c r="J2175">
        <v>10010678569</v>
      </c>
      <c r="K2175" s="10">
        <f>(C2175-VLOOKUP(H2175,Riders!$A$2:$E$8001,4,FALSE))/365</f>
        <v>21.539726027397261</v>
      </c>
    </row>
    <row r="2176" spans="1:11">
      <c r="A2176" t="s">
        <v>160</v>
      </c>
      <c r="B2176">
        <v>2019</v>
      </c>
      <c r="C2176" s="9">
        <v>43400</v>
      </c>
      <c r="D2176" t="s">
        <v>138</v>
      </c>
      <c r="E2176" t="s">
        <v>89</v>
      </c>
      <c r="F2176">
        <v>3</v>
      </c>
      <c r="G2176">
        <v>4</v>
      </c>
      <c r="H2176" t="s">
        <v>208</v>
      </c>
      <c r="I2176" t="s">
        <v>186</v>
      </c>
      <c r="J2176">
        <v>10009049979</v>
      </c>
      <c r="K2176" s="10">
        <f>(C2176-VLOOKUP(H2176,Riders!$A$2:$E$8001,4,FALSE))/365</f>
        <v>23.591780821917808</v>
      </c>
    </row>
    <row r="2177" spans="1:11">
      <c r="A2177" t="s">
        <v>160</v>
      </c>
      <c r="B2177">
        <v>2019</v>
      </c>
      <c r="C2177" s="9">
        <v>43400</v>
      </c>
      <c r="D2177" t="s">
        <v>138</v>
      </c>
      <c r="E2177" t="s">
        <v>89</v>
      </c>
      <c r="F2177">
        <v>3</v>
      </c>
      <c r="G2177">
        <v>5</v>
      </c>
      <c r="H2177" t="s">
        <v>207</v>
      </c>
      <c r="I2177" t="s">
        <v>196</v>
      </c>
      <c r="J2177">
        <v>10007772108</v>
      </c>
      <c r="K2177" s="10">
        <f>(C2177-VLOOKUP(H2177,Riders!$A$2:$E$8001,4,FALSE))/365</f>
        <v>23.701369863013699</v>
      </c>
    </row>
    <row r="2178" spans="1:11">
      <c r="A2178" t="s">
        <v>160</v>
      </c>
      <c r="B2178">
        <v>2019</v>
      </c>
      <c r="C2178" s="9">
        <v>43400</v>
      </c>
      <c r="D2178" t="s">
        <v>138</v>
      </c>
      <c r="E2178" t="s">
        <v>89</v>
      </c>
      <c r="F2178">
        <v>3</v>
      </c>
      <c r="G2178">
        <v>6</v>
      </c>
      <c r="H2178" t="s">
        <v>281</v>
      </c>
      <c r="I2178" t="s">
        <v>282</v>
      </c>
      <c r="J2178">
        <v>10006319633</v>
      </c>
      <c r="K2178" s="10">
        <f>(C2178-VLOOKUP(H2178,Riders!$A$2:$E$8001,4,FALSE))/365</f>
        <v>28.934246575342467</v>
      </c>
    </row>
    <row r="2179" spans="1:11">
      <c r="A2179" t="s">
        <v>160</v>
      </c>
      <c r="B2179">
        <v>2019</v>
      </c>
      <c r="C2179" s="9">
        <v>43400</v>
      </c>
      <c r="D2179" t="s">
        <v>138</v>
      </c>
      <c r="E2179" t="s">
        <v>89</v>
      </c>
      <c r="F2179">
        <v>3</v>
      </c>
      <c r="G2179">
        <v>7</v>
      </c>
      <c r="H2179" t="s">
        <v>213</v>
      </c>
      <c r="I2179" t="s">
        <v>32</v>
      </c>
      <c r="J2179">
        <v>10009307435</v>
      </c>
      <c r="K2179" s="10">
        <f>(C2179-VLOOKUP(H2179,Riders!$A$2:$E$8001,4,FALSE))/365</f>
        <v>26.572602739726026</v>
      </c>
    </row>
    <row r="2180" spans="1:11">
      <c r="A2180" t="s">
        <v>160</v>
      </c>
      <c r="B2180">
        <v>2019</v>
      </c>
      <c r="C2180" s="9">
        <v>43400</v>
      </c>
      <c r="D2180" t="s">
        <v>138</v>
      </c>
      <c r="E2180" t="s">
        <v>89</v>
      </c>
      <c r="F2180">
        <v>4</v>
      </c>
      <c r="G2180">
        <v>1</v>
      </c>
      <c r="H2180" t="s">
        <v>263</v>
      </c>
      <c r="I2180" t="s">
        <v>100</v>
      </c>
      <c r="J2180">
        <v>10009009462</v>
      </c>
      <c r="K2180" s="10">
        <f>(C2180-VLOOKUP(H2180,Riders!$A$2:$E$8001,4,FALSE))/365</f>
        <v>23.301369863013697</v>
      </c>
    </row>
    <row r="2181" spans="1:11">
      <c r="A2181" t="s">
        <v>160</v>
      </c>
      <c r="B2181">
        <v>2019</v>
      </c>
      <c r="C2181" s="9">
        <v>43400</v>
      </c>
      <c r="D2181" t="s">
        <v>138</v>
      </c>
      <c r="E2181" t="s">
        <v>89</v>
      </c>
      <c r="F2181">
        <v>4</v>
      </c>
      <c r="G2181">
        <v>2</v>
      </c>
      <c r="H2181" t="s">
        <v>218</v>
      </c>
      <c r="I2181" t="s">
        <v>33</v>
      </c>
      <c r="J2181">
        <v>10005782695</v>
      </c>
      <c r="K2181" s="10">
        <f>(C2181-VLOOKUP(H2181,Riders!$A$2:$E$8001,4,FALSE))/365</f>
        <v>29.315068493150687</v>
      </c>
    </row>
    <row r="2182" spans="1:11">
      <c r="A2182" t="s">
        <v>160</v>
      </c>
      <c r="B2182">
        <v>2019</v>
      </c>
      <c r="C2182" s="9">
        <v>43400</v>
      </c>
      <c r="D2182" t="s">
        <v>138</v>
      </c>
      <c r="E2182" t="s">
        <v>89</v>
      </c>
      <c r="F2182">
        <v>4</v>
      </c>
      <c r="G2182">
        <v>3</v>
      </c>
      <c r="H2182" t="s">
        <v>27</v>
      </c>
      <c r="I2182" t="s">
        <v>28</v>
      </c>
      <c r="J2182">
        <v>10007779683</v>
      </c>
      <c r="K2182" s="10">
        <f>(C2182-VLOOKUP(H2182,Riders!$A$2:$E$8001,4,FALSE))/365</f>
        <v>22.857534246575341</v>
      </c>
    </row>
    <row r="2183" spans="1:11">
      <c r="A2183" t="s">
        <v>160</v>
      </c>
      <c r="B2183">
        <v>2019</v>
      </c>
      <c r="C2183" s="9">
        <v>43400</v>
      </c>
      <c r="D2183" t="s">
        <v>138</v>
      </c>
      <c r="E2183" t="s">
        <v>89</v>
      </c>
      <c r="F2183">
        <v>4</v>
      </c>
      <c r="G2183">
        <v>4</v>
      </c>
      <c r="H2183" t="s">
        <v>146</v>
      </c>
      <c r="I2183" t="s">
        <v>54</v>
      </c>
      <c r="J2183">
        <v>10007890932</v>
      </c>
      <c r="K2183" s="10">
        <f>(C2183-VLOOKUP(H2183,Riders!$A$2:$E$8001,4,FALSE))/365</f>
        <v>24.372602739726027</v>
      </c>
    </row>
    <row r="2184" spans="1:11">
      <c r="A2184" t="s">
        <v>160</v>
      </c>
      <c r="B2184">
        <v>2019</v>
      </c>
      <c r="C2184" s="9">
        <v>43400</v>
      </c>
      <c r="D2184" t="s">
        <v>138</v>
      </c>
      <c r="E2184" t="s">
        <v>89</v>
      </c>
      <c r="F2184">
        <v>4</v>
      </c>
      <c r="G2184">
        <v>5</v>
      </c>
      <c r="H2184" t="s">
        <v>98</v>
      </c>
      <c r="I2184" t="s">
        <v>42</v>
      </c>
      <c r="J2184">
        <v>10010830840</v>
      </c>
      <c r="K2184" s="10">
        <f>(C2184-VLOOKUP(H2184,Riders!$A$2:$E$8001,4,FALSE))/365</f>
        <v>20.010958904109589</v>
      </c>
    </row>
    <row r="2185" spans="1:11">
      <c r="A2185" t="s">
        <v>160</v>
      </c>
      <c r="B2185">
        <v>2019</v>
      </c>
      <c r="C2185" s="9">
        <v>43400</v>
      </c>
      <c r="D2185" t="s">
        <v>138</v>
      </c>
      <c r="E2185" t="s">
        <v>89</v>
      </c>
      <c r="F2185">
        <v>4</v>
      </c>
      <c r="G2185">
        <v>6</v>
      </c>
      <c r="H2185" t="s">
        <v>141</v>
      </c>
      <c r="I2185" t="s">
        <v>93</v>
      </c>
      <c r="J2185">
        <v>10009181234</v>
      </c>
      <c r="K2185" s="10">
        <f>(C2185-VLOOKUP(H2185,Riders!$A$2:$E$8001,4,FALSE))/365</f>
        <v>23.567123287671233</v>
      </c>
    </row>
    <row r="2186" spans="1:11">
      <c r="A2186" t="s">
        <v>160</v>
      </c>
      <c r="B2186">
        <v>2019</v>
      </c>
      <c r="C2186" s="9">
        <v>43400</v>
      </c>
      <c r="D2186" t="s">
        <v>138</v>
      </c>
      <c r="E2186" t="s">
        <v>89</v>
      </c>
      <c r="F2186">
        <v>4</v>
      </c>
      <c r="G2186">
        <v>7</v>
      </c>
      <c r="H2186" t="s">
        <v>194</v>
      </c>
      <c r="I2186" t="s">
        <v>50</v>
      </c>
      <c r="J2186">
        <v>10004868370</v>
      </c>
      <c r="K2186" s="10">
        <f>(C2186-VLOOKUP(H2186,Riders!$A$2:$E$8001,4,FALSE))/365</f>
        <v>30.830136986301369</v>
      </c>
    </row>
    <row r="2187" spans="1:11">
      <c r="A2187" t="s">
        <v>160</v>
      </c>
      <c r="B2187">
        <v>2019</v>
      </c>
      <c r="C2187" s="9">
        <v>43400</v>
      </c>
      <c r="D2187" t="s">
        <v>138</v>
      </c>
      <c r="E2187" t="s">
        <v>115</v>
      </c>
      <c r="F2187">
        <v>1</v>
      </c>
      <c r="G2187">
        <v>1</v>
      </c>
      <c r="H2187" t="s">
        <v>52</v>
      </c>
      <c r="I2187" t="s">
        <v>40</v>
      </c>
      <c r="J2187">
        <v>10004612534</v>
      </c>
      <c r="K2187" s="10">
        <f>(C2187-VLOOKUP(H2187,Riders!$A$2:$E$8001,4,FALSE))/365</f>
        <v>31.419178082191781</v>
      </c>
    </row>
    <row r="2188" spans="1:11">
      <c r="A2188" t="s">
        <v>160</v>
      </c>
      <c r="B2188">
        <v>2019</v>
      </c>
      <c r="C2188" s="9">
        <v>43400</v>
      </c>
      <c r="D2188" t="s">
        <v>138</v>
      </c>
      <c r="E2188" t="s">
        <v>115</v>
      </c>
      <c r="F2188">
        <v>1</v>
      </c>
      <c r="G2188">
        <v>2</v>
      </c>
      <c r="H2188" t="s">
        <v>172</v>
      </c>
      <c r="I2188" t="s">
        <v>35</v>
      </c>
      <c r="J2188">
        <v>10006552534</v>
      </c>
      <c r="K2188" s="10">
        <f>(C2188-VLOOKUP(H2188,Riders!$A$2:$E$8001,4,FALSE))/365</f>
        <v>28.465753424657535</v>
      </c>
    </row>
    <row r="2189" spans="1:11">
      <c r="A2189" t="s">
        <v>160</v>
      </c>
      <c r="B2189">
        <v>2019</v>
      </c>
      <c r="C2189" s="9">
        <v>43400</v>
      </c>
      <c r="D2189" t="s">
        <v>138</v>
      </c>
      <c r="E2189" t="s">
        <v>115</v>
      </c>
      <c r="F2189">
        <v>1</v>
      </c>
      <c r="G2189">
        <v>3</v>
      </c>
      <c r="H2189" t="s">
        <v>207</v>
      </c>
      <c r="I2189" t="s">
        <v>196</v>
      </c>
      <c r="J2189">
        <v>10007772108</v>
      </c>
      <c r="K2189" s="10">
        <f>(C2189-VLOOKUP(H2189,Riders!$A$2:$E$8001,4,FALSE))/365</f>
        <v>23.701369863013699</v>
      </c>
    </row>
    <row r="2190" spans="1:11">
      <c r="A2190" t="s">
        <v>160</v>
      </c>
      <c r="B2190">
        <v>2019</v>
      </c>
      <c r="C2190" s="9">
        <v>43400</v>
      </c>
      <c r="D2190" t="s">
        <v>138</v>
      </c>
      <c r="E2190" t="s">
        <v>115</v>
      </c>
      <c r="F2190">
        <v>1</v>
      </c>
      <c r="G2190">
        <v>4</v>
      </c>
      <c r="H2190" t="s">
        <v>146</v>
      </c>
      <c r="I2190" t="s">
        <v>54</v>
      </c>
      <c r="J2190">
        <v>10007890932</v>
      </c>
      <c r="K2190" s="10">
        <f>(C2190-VLOOKUP(H2190,Riders!$A$2:$E$8001,4,FALSE))/365</f>
        <v>24.372602739726027</v>
      </c>
    </row>
    <row r="2191" spans="1:11">
      <c r="A2191" t="s">
        <v>160</v>
      </c>
      <c r="B2191">
        <v>2019</v>
      </c>
      <c r="C2191" s="9">
        <v>43400</v>
      </c>
      <c r="D2191" t="s">
        <v>138</v>
      </c>
      <c r="E2191" t="s">
        <v>115</v>
      </c>
      <c r="F2191">
        <v>2</v>
      </c>
      <c r="G2191">
        <v>1</v>
      </c>
      <c r="H2191" t="s">
        <v>190</v>
      </c>
      <c r="I2191" t="s">
        <v>111</v>
      </c>
      <c r="J2191">
        <v>10004599194</v>
      </c>
      <c r="K2191" s="10">
        <f>(C2191-VLOOKUP(H2191,Riders!$A$2:$E$8001,4,FALSE))/365</f>
        <v>30.616438356164384</v>
      </c>
    </row>
    <row r="2192" spans="1:11">
      <c r="A2192" t="s">
        <v>160</v>
      </c>
      <c r="B2192">
        <v>2019</v>
      </c>
      <c r="C2192" s="9">
        <v>43400</v>
      </c>
      <c r="D2192" t="s">
        <v>138</v>
      </c>
      <c r="E2192" t="s">
        <v>115</v>
      </c>
      <c r="F2192">
        <v>2</v>
      </c>
      <c r="G2192">
        <v>2</v>
      </c>
      <c r="H2192" t="s">
        <v>208</v>
      </c>
      <c r="I2192" t="s">
        <v>186</v>
      </c>
      <c r="J2192">
        <v>10009049979</v>
      </c>
      <c r="K2192" s="10">
        <f>(C2192-VLOOKUP(H2192,Riders!$A$2:$E$8001,4,FALSE))/365</f>
        <v>23.591780821917808</v>
      </c>
    </row>
    <row r="2193" spans="1:11">
      <c r="A2193" t="s">
        <v>160</v>
      </c>
      <c r="B2193">
        <v>2019</v>
      </c>
      <c r="C2193" s="9">
        <v>43400</v>
      </c>
      <c r="D2193" t="s">
        <v>138</v>
      </c>
      <c r="E2193" t="s">
        <v>115</v>
      </c>
      <c r="F2193">
        <v>2</v>
      </c>
      <c r="G2193">
        <v>3</v>
      </c>
      <c r="H2193" t="s">
        <v>194</v>
      </c>
      <c r="I2193" t="s">
        <v>50</v>
      </c>
      <c r="J2193">
        <v>10004868370</v>
      </c>
      <c r="K2193" s="10">
        <f>(C2193-VLOOKUP(H2193,Riders!$A$2:$E$8001,4,FALSE))/365</f>
        <v>30.830136986301369</v>
      </c>
    </row>
    <row r="2194" spans="1:11">
      <c r="A2194" t="s">
        <v>160</v>
      </c>
      <c r="B2194">
        <v>2019</v>
      </c>
      <c r="C2194" s="9">
        <v>43400</v>
      </c>
      <c r="D2194" t="s">
        <v>138</v>
      </c>
      <c r="E2194" t="s">
        <v>115</v>
      </c>
      <c r="F2194">
        <v>2</v>
      </c>
      <c r="G2194">
        <v>4</v>
      </c>
      <c r="H2194" t="s">
        <v>60</v>
      </c>
      <c r="I2194" t="s">
        <v>61</v>
      </c>
      <c r="J2194">
        <v>10007351671</v>
      </c>
      <c r="K2194" s="10">
        <f>(C2194-VLOOKUP(H2194,Riders!$A$2:$E$8001,4,FALSE))/365</f>
        <v>28.934246575342467</v>
      </c>
    </row>
    <row r="2195" spans="1:11">
      <c r="A2195" t="s">
        <v>160</v>
      </c>
      <c r="B2195">
        <v>2019</v>
      </c>
      <c r="C2195" s="9">
        <v>43400</v>
      </c>
      <c r="D2195" t="s">
        <v>138</v>
      </c>
      <c r="E2195" t="s">
        <v>115</v>
      </c>
      <c r="F2195">
        <v>2</v>
      </c>
      <c r="G2195">
        <v>5</v>
      </c>
      <c r="H2195" t="s">
        <v>106</v>
      </c>
      <c r="I2195" t="s">
        <v>107</v>
      </c>
      <c r="J2195">
        <v>10117936018</v>
      </c>
      <c r="K2195" s="10">
        <f>(C2195-VLOOKUP(H2195,Riders!$A$2:$E$8001,4,FALSE))/365</f>
        <v>25.038356164383561</v>
      </c>
    </row>
    <row r="2196" spans="1:11">
      <c r="A2196" t="s">
        <v>160</v>
      </c>
      <c r="B2196">
        <v>2019</v>
      </c>
      <c r="C2196" s="9">
        <v>43400</v>
      </c>
      <c r="D2196" t="s">
        <v>138</v>
      </c>
      <c r="E2196" t="s">
        <v>115</v>
      </c>
      <c r="F2196">
        <v>3</v>
      </c>
      <c r="G2196">
        <v>1</v>
      </c>
      <c r="H2196" t="s">
        <v>193</v>
      </c>
      <c r="I2196" t="s">
        <v>30</v>
      </c>
      <c r="J2196">
        <v>10005964470</v>
      </c>
      <c r="K2196" s="10">
        <f>(C2196-VLOOKUP(H2196,Riders!$A$2:$E$8001,4,FALSE))/365</f>
        <v>29.621917808219177</v>
      </c>
    </row>
    <row r="2197" spans="1:11">
      <c r="A2197" t="s">
        <v>160</v>
      </c>
      <c r="B2197">
        <v>2019</v>
      </c>
      <c r="C2197" s="9">
        <v>43400</v>
      </c>
      <c r="D2197" t="s">
        <v>138</v>
      </c>
      <c r="E2197" t="s">
        <v>115</v>
      </c>
      <c r="F2197">
        <v>3</v>
      </c>
      <c r="G2197">
        <v>2</v>
      </c>
      <c r="H2197" t="s">
        <v>213</v>
      </c>
      <c r="I2197" t="s">
        <v>32</v>
      </c>
      <c r="J2197">
        <v>10009307435</v>
      </c>
      <c r="K2197" s="10">
        <f>(C2197-VLOOKUP(H2197,Riders!$A$2:$E$8001,4,FALSE))/365</f>
        <v>26.572602739726026</v>
      </c>
    </row>
    <row r="2198" spans="1:11">
      <c r="A2198" t="s">
        <v>160</v>
      </c>
      <c r="B2198">
        <v>2019</v>
      </c>
      <c r="C2198" s="9">
        <v>43400</v>
      </c>
      <c r="D2198" t="s">
        <v>138</v>
      </c>
      <c r="E2198" t="s">
        <v>115</v>
      </c>
      <c r="F2198">
        <v>3</v>
      </c>
      <c r="G2198">
        <v>3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33.739726027397261</v>
      </c>
    </row>
    <row r="2199" spans="1:11">
      <c r="A2199" t="s">
        <v>160</v>
      </c>
      <c r="B2199">
        <v>2019</v>
      </c>
      <c r="C2199" s="9">
        <v>43400</v>
      </c>
      <c r="D2199" t="s">
        <v>138</v>
      </c>
      <c r="E2199" t="s">
        <v>115</v>
      </c>
      <c r="F2199">
        <v>3</v>
      </c>
      <c r="G2199">
        <v>4</v>
      </c>
      <c r="H2199" t="s">
        <v>141</v>
      </c>
      <c r="I2199" t="s">
        <v>93</v>
      </c>
      <c r="J2199">
        <v>10009181234</v>
      </c>
      <c r="K2199" s="10">
        <f>(C2199-VLOOKUP(H2199,Riders!$A$2:$E$8001,4,FALSE))/365</f>
        <v>23.567123287671233</v>
      </c>
    </row>
    <row r="2200" spans="1:11">
      <c r="A2200" t="s">
        <v>160</v>
      </c>
      <c r="B2200">
        <v>2019</v>
      </c>
      <c r="C2200" s="9">
        <v>43400</v>
      </c>
      <c r="D2200" t="s">
        <v>138</v>
      </c>
      <c r="E2200" t="s">
        <v>115</v>
      </c>
      <c r="F2200">
        <v>3</v>
      </c>
      <c r="G2200">
        <v>5</v>
      </c>
      <c r="H2200" t="s">
        <v>227</v>
      </c>
      <c r="I2200" t="s">
        <v>150</v>
      </c>
      <c r="J2200">
        <v>10011155990</v>
      </c>
      <c r="K2200" s="10">
        <f>(C2200-VLOOKUP(H2200,Riders!$A$2:$E$8001,4,FALSE))/365</f>
        <v>20.673972602739727</v>
      </c>
    </row>
    <row r="2201" spans="1:11">
      <c r="A2201" t="s">
        <v>160</v>
      </c>
      <c r="B2201">
        <v>2019</v>
      </c>
      <c r="C2201" s="9">
        <v>43400</v>
      </c>
      <c r="D2201" t="s">
        <v>138</v>
      </c>
      <c r="E2201" t="s">
        <v>115</v>
      </c>
      <c r="F2201">
        <v>4</v>
      </c>
      <c r="G2201">
        <v>1</v>
      </c>
      <c r="H2201" t="s">
        <v>98</v>
      </c>
      <c r="I2201" t="s">
        <v>42</v>
      </c>
      <c r="J2201">
        <v>10010830840</v>
      </c>
      <c r="K2201" s="10">
        <f>(C2201-VLOOKUP(H2201,Riders!$A$2:$E$8001,4,FALSE))/365</f>
        <v>20.010958904109589</v>
      </c>
    </row>
    <row r="2202" spans="1:11">
      <c r="A2202" t="s">
        <v>160</v>
      </c>
      <c r="B2202">
        <v>2019</v>
      </c>
      <c r="C2202" s="9">
        <v>43400</v>
      </c>
      <c r="D2202" t="s">
        <v>138</v>
      </c>
      <c r="E2202" t="s">
        <v>115</v>
      </c>
      <c r="F2202">
        <v>4</v>
      </c>
      <c r="G2202">
        <v>2</v>
      </c>
      <c r="H2202" t="s">
        <v>27</v>
      </c>
      <c r="I2202" t="s">
        <v>28</v>
      </c>
      <c r="J2202">
        <v>10007779683</v>
      </c>
      <c r="K2202" s="10">
        <f>(C2202-VLOOKUP(H2202,Riders!$A$2:$E$8001,4,FALSE))/365</f>
        <v>22.857534246575341</v>
      </c>
    </row>
    <row r="2203" spans="1:11">
      <c r="A2203" t="s">
        <v>160</v>
      </c>
      <c r="B2203">
        <v>2019</v>
      </c>
      <c r="C2203" s="9">
        <v>43400</v>
      </c>
      <c r="D2203" t="s">
        <v>138</v>
      </c>
      <c r="E2203" t="s">
        <v>115</v>
      </c>
      <c r="F2203">
        <v>4</v>
      </c>
      <c r="G2203">
        <v>3</v>
      </c>
      <c r="H2203" t="s">
        <v>232</v>
      </c>
      <c r="I2203" t="s">
        <v>24</v>
      </c>
      <c r="J2203">
        <v>10006073493</v>
      </c>
      <c r="K2203" s="10">
        <f>(C2203-VLOOKUP(H2203,Riders!$A$2:$E$8001,4,FALSE))/365</f>
        <v>28.876712328767123</v>
      </c>
    </row>
    <row r="2204" spans="1:11">
      <c r="A2204" t="s">
        <v>160</v>
      </c>
      <c r="B2204">
        <v>2019</v>
      </c>
      <c r="C2204" s="9">
        <v>43400</v>
      </c>
      <c r="D2204" t="s">
        <v>138</v>
      </c>
      <c r="E2204" t="s">
        <v>115</v>
      </c>
      <c r="F2204">
        <v>4</v>
      </c>
      <c r="G2204">
        <v>4</v>
      </c>
      <c r="H2204" t="s">
        <v>280</v>
      </c>
      <c r="I2204" t="s">
        <v>222</v>
      </c>
      <c r="J2204">
        <v>10008108574</v>
      </c>
      <c r="K2204" s="10">
        <f>(C2204-VLOOKUP(H2204,Riders!$A$2:$E$8001,4,FALSE))/365</f>
        <v>24.473972602739725</v>
      </c>
    </row>
    <row r="2205" spans="1:11">
      <c r="A2205" t="s">
        <v>160</v>
      </c>
      <c r="B2205">
        <v>2019</v>
      </c>
      <c r="C2205" s="9">
        <v>43400</v>
      </c>
      <c r="D2205" t="s">
        <v>138</v>
      </c>
      <c r="E2205" t="s">
        <v>115</v>
      </c>
      <c r="F2205">
        <v>4</v>
      </c>
      <c r="G2205">
        <v>5</v>
      </c>
      <c r="H2205" t="s">
        <v>281</v>
      </c>
      <c r="I2205" t="s">
        <v>282</v>
      </c>
      <c r="J2205">
        <v>10006319633</v>
      </c>
      <c r="K2205" s="10">
        <f>(C2205-VLOOKUP(H2205,Riders!$A$2:$E$8001,4,FALSE))/365</f>
        <v>28.934246575342467</v>
      </c>
    </row>
    <row r="2206" spans="1:11">
      <c r="A2206" t="s">
        <v>160</v>
      </c>
      <c r="B2206">
        <v>2019</v>
      </c>
      <c r="C2206" s="9">
        <v>43400</v>
      </c>
      <c r="D2206" t="s">
        <v>138</v>
      </c>
      <c r="E2206" t="s">
        <v>117</v>
      </c>
      <c r="F2206">
        <v>1</v>
      </c>
      <c r="G2206">
        <v>1</v>
      </c>
      <c r="H2206" t="s">
        <v>97</v>
      </c>
      <c r="I2206" t="s">
        <v>26</v>
      </c>
      <c r="J2206">
        <v>10010678569</v>
      </c>
      <c r="K2206" s="10">
        <f>(C2206-VLOOKUP(H2206,Riders!$A$2:$E$8001,4,FALSE))/365</f>
        <v>21.539726027397261</v>
      </c>
    </row>
    <row r="2207" spans="1:11">
      <c r="A2207" t="s">
        <v>160</v>
      </c>
      <c r="B2207">
        <v>2019</v>
      </c>
      <c r="C2207" s="9">
        <v>43400</v>
      </c>
      <c r="D2207" t="s">
        <v>138</v>
      </c>
      <c r="E2207" t="s">
        <v>117</v>
      </c>
      <c r="F2207">
        <v>1</v>
      </c>
      <c r="G2207">
        <v>2</v>
      </c>
      <c r="H2207" t="s">
        <v>52</v>
      </c>
      <c r="I2207" t="s">
        <v>40</v>
      </c>
      <c r="J2207">
        <v>10004612534</v>
      </c>
      <c r="K2207" s="10">
        <f>(C2207-VLOOKUP(H2207,Riders!$A$2:$E$8001,4,FALSE))/365</f>
        <v>31.419178082191781</v>
      </c>
    </row>
    <row r="2208" spans="1:11">
      <c r="A2208" t="s">
        <v>160</v>
      </c>
      <c r="B2208">
        <v>2019</v>
      </c>
      <c r="C2208" s="9">
        <v>43400</v>
      </c>
      <c r="D2208" t="s">
        <v>138</v>
      </c>
      <c r="E2208" t="s">
        <v>117</v>
      </c>
      <c r="F2208">
        <v>1</v>
      </c>
      <c r="G2208">
        <v>3</v>
      </c>
      <c r="H2208" t="s">
        <v>181</v>
      </c>
      <c r="I2208" t="s">
        <v>32</v>
      </c>
      <c r="J2208">
        <v>10007212639</v>
      </c>
      <c r="K2208" s="10">
        <f>(C2208-VLOOKUP(H2208,Riders!$A$2:$E$8001,4,FALSE))/365</f>
        <v>27.334246575342465</v>
      </c>
    </row>
    <row r="2209" spans="1:11">
      <c r="A2209" t="s">
        <v>160</v>
      </c>
      <c r="B2209">
        <v>2019</v>
      </c>
      <c r="C2209" s="9">
        <v>43400</v>
      </c>
      <c r="D2209" t="s">
        <v>138</v>
      </c>
      <c r="E2209" t="s">
        <v>117</v>
      </c>
      <c r="F2209">
        <v>1</v>
      </c>
      <c r="G2209">
        <v>4</v>
      </c>
      <c r="H2209" t="s">
        <v>216</v>
      </c>
      <c r="I2209" t="s">
        <v>44</v>
      </c>
      <c r="J2209">
        <v>10006902239</v>
      </c>
      <c r="K2209" s="10">
        <f>(C2209-VLOOKUP(H2209,Riders!$A$2:$E$8001,4,FALSE))/365</f>
        <v>27.334246575342465</v>
      </c>
    </row>
    <row r="2210" spans="1:11">
      <c r="A2210" t="s">
        <v>160</v>
      </c>
      <c r="B2210">
        <v>2019</v>
      </c>
      <c r="C2210" s="9">
        <v>43400</v>
      </c>
      <c r="D2210" t="s">
        <v>138</v>
      </c>
      <c r="E2210" t="s">
        <v>117</v>
      </c>
      <c r="F2210">
        <v>1</v>
      </c>
      <c r="G2210">
        <v>5</v>
      </c>
      <c r="H2210" t="s">
        <v>98</v>
      </c>
      <c r="I2210" t="s">
        <v>42</v>
      </c>
      <c r="J2210">
        <v>10010830840</v>
      </c>
      <c r="K2210" s="10">
        <f>(C2210-VLOOKUP(H2210,Riders!$A$2:$E$8001,4,FALSE))/365</f>
        <v>20.010958904109589</v>
      </c>
    </row>
    <row r="2211" spans="1:11">
      <c r="A2211" t="s">
        <v>160</v>
      </c>
      <c r="B2211">
        <v>2019</v>
      </c>
      <c r="C2211" s="9">
        <v>43400</v>
      </c>
      <c r="D2211" t="s">
        <v>138</v>
      </c>
      <c r="E2211" t="s">
        <v>117</v>
      </c>
      <c r="F2211">
        <v>1</v>
      </c>
      <c r="G2211">
        <v>6</v>
      </c>
      <c r="H2211" t="s">
        <v>263</v>
      </c>
      <c r="I2211" t="s">
        <v>100</v>
      </c>
      <c r="J2211">
        <v>10009009462</v>
      </c>
      <c r="K2211" s="10">
        <f>(C2211-VLOOKUP(H2211,Riders!$A$2:$E$8001,4,FALSE))/365</f>
        <v>23.301369863013697</v>
      </c>
    </row>
    <row r="2212" spans="1:11">
      <c r="A2212" t="s">
        <v>160</v>
      </c>
      <c r="B2212">
        <v>2019</v>
      </c>
      <c r="C2212" s="9">
        <v>43400</v>
      </c>
      <c r="D2212" t="s">
        <v>138</v>
      </c>
      <c r="E2212" t="s">
        <v>117</v>
      </c>
      <c r="F2212">
        <v>2</v>
      </c>
      <c r="G2212">
        <v>1</v>
      </c>
      <c r="H2212" t="s">
        <v>198</v>
      </c>
      <c r="I2212" t="s">
        <v>22</v>
      </c>
      <c r="J2212">
        <v>10006900421</v>
      </c>
      <c r="K2212" s="10">
        <f>(C2212-VLOOKUP(H2212,Riders!$A$2:$E$8001,4,FALSE))/365</f>
        <v>25.887671232876713</v>
      </c>
    </row>
    <row r="2213" spans="1:11">
      <c r="A2213" t="s">
        <v>160</v>
      </c>
      <c r="B2213">
        <v>2019</v>
      </c>
      <c r="C2213" s="9">
        <v>43400</v>
      </c>
      <c r="D2213" t="s">
        <v>138</v>
      </c>
      <c r="E2213" t="s">
        <v>117</v>
      </c>
      <c r="F2213">
        <v>2</v>
      </c>
      <c r="G2213">
        <v>2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29.621917808219177</v>
      </c>
    </row>
    <row r="2214" spans="1:11">
      <c r="A2214" t="s">
        <v>160</v>
      </c>
      <c r="B2214">
        <v>2019</v>
      </c>
      <c r="C2214" s="9">
        <v>43400</v>
      </c>
      <c r="D2214" t="s">
        <v>138</v>
      </c>
      <c r="E2214" t="s">
        <v>117</v>
      </c>
      <c r="F2214">
        <v>2</v>
      </c>
      <c r="G2214">
        <v>3</v>
      </c>
      <c r="H2214" t="s">
        <v>190</v>
      </c>
      <c r="I2214" t="s">
        <v>111</v>
      </c>
      <c r="J2214">
        <v>10004599194</v>
      </c>
      <c r="K2214" s="10">
        <f>(C2214-VLOOKUP(H2214,Riders!$A$2:$E$8001,4,FALSE))/365</f>
        <v>30.616438356164384</v>
      </c>
    </row>
    <row r="2215" spans="1:11">
      <c r="A2215" t="s">
        <v>160</v>
      </c>
      <c r="B2215">
        <v>2019</v>
      </c>
      <c r="C2215" s="9">
        <v>43400</v>
      </c>
      <c r="D2215" t="s">
        <v>138</v>
      </c>
      <c r="E2215" t="s">
        <v>117</v>
      </c>
      <c r="F2215">
        <v>2</v>
      </c>
      <c r="G2215">
        <v>4</v>
      </c>
      <c r="H2215" t="s">
        <v>218</v>
      </c>
      <c r="I2215" t="s">
        <v>33</v>
      </c>
      <c r="J2215">
        <v>10005782695</v>
      </c>
      <c r="K2215" s="10">
        <f>(C2215-VLOOKUP(H2215,Riders!$A$2:$E$8001,4,FALSE))/365</f>
        <v>29.315068493150687</v>
      </c>
    </row>
    <row r="2216" spans="1:11">
      <c r="A2216" t="s">
        <v>160</v>
      </c>
      <c r="B2216">
        <v>2019</v>
      </c>
      <c r="C2216" s="9">
        <v>43400</v>
      </c>
      <c r="D2216" t="s">
        <v>138</v>
      </c>
      <c r="E2216" t="s">
        <v>117</v>
      </c>
      <c r="F2216">
        <v>2</v>
      </c>
      <c r="G2216">
        <v>5</v>
      </c>
      <c r="H2216" t="s">
        <v>287</v>
      </c>
      <c r="I2216" t="s">
        <v>205</v>
      </c>
      <c r="J2216">
        <v>10002418415</v>
      </c>
      <c r="K2216" s="10">
        <f>(C2216-VLOOKUP(H2216,Riders!$A$2:$E$8001,4,FALSE))/365</f>
        <v>36.227397260273975</v>
      </c>
    </row>
    <row r="2217" spans="1:11">
      <c r="A2217" t="s">
        <v>160</v>
      </c>
      <c r="B2217">
        <v>2019</v>
      </c>
      <c r="C2217" s="9">
        <v>43400</v>
      </c>
      <c r="D2217" t="s">
        <v>138</v>
      </c>
      <c r="E2217" t="s">
        <v>117</v>
      </c>
      <c r="F2217">
        <v>2</v>
      </c>
      <c r="G2217">
        <v>6</v>
      </c>
      <c r="H2217" t="s">
        <v>90</v>
      </c>
      <c r="I2217" t="s">
        <v>22</v>
      </c>
      <c r="J2217">
        <v>10009535686</v>
      </c>
      <c r="K2217" s="10">
        <f>(C2217-VLOOKUP(H2217,Riders!$A$2:$E$8001,4,FALSE))/365</f>
        <v>21.635616438356163</v>
      </c>
    </row>
    <row r="2218" spans="1:11">
      <c r="A2218" t="s">
        <v>160</v>
      </c>
      <c r="B2218">
        <v>2019</v>
      </c>
      <c r="C2218" s="9">
        <v>43400</v>
      </c>
      <c r="D2218" t="s">
        <v>138</v>
      </c>
      <c r="E2218" t="s">
        <v>119</v>
      </c>
      <c r="F2218">
        <v>1</v>
      </c>
      <c r="G2218">
        <v>1</v>
      </c>
      <c r="H2218" t="s">
        <v>190</v>
      </c>
      <c r="I2218" t="s">
        <v>111</v>
      </c>
      <c r="J2218">
        <v>10004599194</v>
      </c>
      <c r="K2218" s="10">
        <f>(C2218-VLOOKUP(H2218,Riders!$A$2:$E$8001,4,FALSE))/365</f>
        <v>30.616438356164384</v>
      </c>
    </row>
    <row r="2219" spans="1:11">
      <c r="A2219" t="s">
        <v>160</v>
      </c>
      <c r="B2219">
        <v>2019</v>
      </c>
      <c r="C2219" s="9">
        <v>43400</v>
      </c>
      <c r="D2219" t="s">
        <v>138</v>
      </c>
      <c r="E2219" t="s">
        <v>119</v>
      </c>
      <c r="F2219">
        <v>1</v>
      </c>
      <c r="G2219">
        <v>2</v>
      </c>
      <c r="H2219" t="s">
        <v>181</v>
      </c>
      <c r="I2219" t="s">
        <v>32</v>
      </c>
      <c r="J2219">
        <v>10007212639</v>
      </c>
      <c r="K2219" s="10">
        <f>(C2219-VLOOKUP(H2219,Riders!$A$2:$E$8001,4,FALSE))/365</f>
        <v>27.334246575342465</v>
      </c>
    </row>
    <row r="2220" spans="1:11">
      <c r="A2220" t="s">
        <v>160</v>
      </c>
      <c r="B2220">
        <v>2019</v>
      </c>
      <c r="C2220" s="9">
        <v>43400</v>
      </c>
      <c r="D2220" t="s">
        <v>138</v>
      </c>
      <c r="E2220" t="s">
        <v>119</v>
      </c>
      <c r="F2220">
        <v>1</v>
      </c>
      <c r="G2220">
        <v>3</v>
      </c>
      <c r="H2220" t="s">
        <v>198</v>
      </c>
      <c r="I2220" t="s">
        <v>22</v>
      </c>
      <c r="J2220">
        <v>10006900421</v>
      </c>
      <c r="K2220" s="10">
        <f>(C2220-VLOOKUP(H2220,Riders!$A$2:$E$8001,4,FALSE))/365</f>
        <v>25.887671232876713</v>
      </c>
    </row>
    <row r="2221" spans="1:11">
      <c r="A2221" t="s">
        <v>160</v>
      </c>
      <c r="B2221">
        <v>2019</v>
      </c>
      <c r="C2221" s="9">
        <v>43400</v>
      </c>
      <c r="D2221" t="s">
        <v>138</v>
      </c>
      <c r="E2221" t="s">
        <v>119</v>
      </c>
      <c r="F2221">
        <v>1</v>
      </c>
      <c r="G2221">
        <v>4</v>
      </c>
      <c r="H2221" t="s">
        <v>97</v>
      </c>
      <c r="I2221" t="s">
        <v>26</v>
      </c>
      <c r="J2221">
        <v>10010678569</v>
      </c>
      <c r="K2221" s="10">
        <f>(C2221-VLOOKUP(H2221,Riders!$A$2:$E$8001,4,FALSE))/365</f>
        <v>21.539726027397261</v>
      </c>
    </row>
    <row r="2222" spans="1:11">
      <c r="A2222" t="s">
        <v>160</v>
      </c>
      <c r="B2222">
        <v>2019</v>
      </c>
      <c r="C2222" s="9">
        <v>43400</v>
      </c>
      <c r="D2222" t="s">
        <v>138</v>
      </c>
      <c r="E2222" t="s">
        <v>119</v>
      </c>
      <c r="F2222">
        <v>1</v>
      </c>
      <c r="G2222">
        <v>5</v>
      </c>
      <c r="H2222" t="s">
        <v>52</v>
      </c>
      <c r="I2222" t="s">
        <v>40</v>
      </c>
      <c r="J2222">
        <v>10004612534</v>
      </c>
      <c r="K2222" s="10">
        <f>(C2222-VLOOKUP(H2222,Riders!$A$2:$E$8001,4,FALSE))/365</f>
        <v>31.419178082191781</v>
      </c>
    </row>
    <row r="2223" spans="1:11">
      <c r="A2223" t="s">
        <v>160</v>
      </c>
      <c r="B2223">
        <v>2019</v>
      </c>
      <c r="C2223" s="9">
        <v>43400</v>
      </c>
      <c r="D2223" t="s">
        <v>138</v>
      </c>
      <c r="E2223" t="s">
        <v>119</v>
      </c>
      <c r="F2223">
        <v>1</v>
      </c>
      <c r="G2223">
        <v>6</v>
      </c>
      <c r="H2223" t="s">
        <v>193</v>
      </c>
      <c r="I2223" t="s">
        <v>30</v>
      </c>
      <c r="J2223">
        <v>10005964470</v>
      </c>
      <c r="K2223" s="10">
        <f>(C2223-VLOOKUP(H2223,Riders!$A$2:$E$8001,4,FALSE))/365</f>
        <v>29.621917808219177</v>
      </c>
    </row>
    <row r="2224" spans="1:11">
      <c r="A2224" t="s">
        <v>160</v>
      </c>
      <c r="B2224">
        <v>2019</v>
      </c>
      <c r="C2224" s="9">
        <v>43400</v>
      </c>
      <c r="D2224" t="s">
        <v>138</v>
      </c>
      <c r="E2224" t="s">
        <v>119</v>
      </c>
      <c r="F2224">
        <v>2</v>
      </c>
      <c r="G2224">
        <v>1</v>
      </c>
      <c r="H2224" t="s">
        <v>263</v>
      </c>
      <c r="I2224" t="s">
        <v>100</v>
      </c>
      <c r="J2224">
        <v>10009009462</v>
      </c>
      <c r="K2224" s="10">
        <f>(C2224-VLOOKUP(H2224,Riders!$A$2:$E$8001,4,FALSE))/365</f>
        <v>23.301369863013697</v>
      </c>
    </row>
    <row r="2225" spans="1:11">
      <c r="A2225" t="s">
        <v>160</v>
      </c>
      <c r="B2225">
        <v>2019</v>
      </c>
      <c r="C2225" s="9">
        <v>43400</v>
      </c>
      <c r="D2225" t="s">
        <v>138</v>
      </c>
      <c r="E2225" t="s">
        <v>119</v>
      </c>
      <c r="F2225">
        <v>2</v>
      </c>
      <c r="G2225">
        <v>2</v>
      </c>
      <c r="H2225" t="s">
        <v>218</v>
      </c>
      <c r="I2225" t="s">
        <v>33</v>
      </c>
      <c r="J2225">
        <v>10005782695</v>
      </c>
      <c r="K2225" s="10">
        <f>(C2225-VLOOKUP(H2225,Riders!$A$2:$E$8001,4,FALSE))/365</f>
        <v>29.315068493150687</v>
      </c>
    </row>
    <row r="2226" spans="1:11">
      <c r="A2226" t="s">
        <v>160</v>
      </c>
      <c r="B2226">
        <v>2019</v>
      </c>
      <c r="C2226" s="9">
        <v>43400</v>
      </c>
      <c r="D2226" t="s">
        <v>138</v>
      </c>
      <c r="E2226" t="s">
        <v>119</v>
      </c>
      <c r="F2226">
        <v>2</v>
      </c>
      <c r="G2226">
        <v>3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21.635616438356163</v>
      </c>
    </row>
    <row r="2227" spans="1:11">
      <c r="A2227" t="s">
        <v>160</v>
      </c>
      <c r="B2227">
        <v>2019</v>
      </c>
      <c r="C2227" s="9">
        <v>43400</v>
      </c>
      <c r="D2227" t="s">
        <v>138</v>
      </c>
      <c r="E2227" t="s">
        <v>119</v>
      </c>
      <c r="F2227">
        <v>2</v>
      </c>
      <c r="G2227">
        <v>4</v>
      </c>
      <c r="H2227" t="s">
        <v>98</v>
      </c>
      <c r="I2227" t="s">
        <v>42</v>
      </c>
      <c r="J2227">
        <v>10010830840</v>
      </c>
      <c r="K2227" s="10">
        <f>(C2227-VLOOKUP(H2227,Riders!$A$2:$E$8001,4,FALSE))/365</f>
        <v>20.010958904109589</v>
      </c>
    </row>
    <row r="2228" spans="1:11">
      <c r="A2228" t="s">
        <v>160</v>
      </c>
      <c r="B2228">
        <v>2019</v>
      </c>
      <c r="C2228" s="9">
        <v>43400</v>
      </c>
      <c r="D2228" t="s">
        <v>138</v>
      </c>
      <c r="E2228" t="s">
        <v>119</v>
      </c>
      <c r="F2228">
        <v>2</v>
      </c>
      <c r="G2228">
        <v>5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36.227397260273975</v>
      </c>
    </row>
    <row r="2229" spans="1:11">
      <c r="A2229" t="s">
        <v>160</v>
      </c>
      <c r="B2229">
        <v>2019</v>
      </c>
      <c r="C2229" s="9">
        <v>43400</v>
      </c>
      <c r="D2229" t="s">
        <v>138</v>
      </c>
      <c r="E2229" t="s">
        <v>119</v>
      </c>
      <c r="F2229">
        <v>2</v>
      </c>
      <c r="G2229">
        <v>6</v>
      </c>
      <c r="H2229" t="s">
        <v>216</v>
      </c>
      <c r="I2229" t="s">
        <v>44</v>
      </c>
      <c r="J2229">
        <v>10006902239</v>
      </c>
      <c r="K2229" s="10">
        <f>(C2229-VLOOKUP(H2229,Riders!$A$2:$E$8001,4,FALSE))/365</f>
        <v>27.334246575342465</v>
      </c>
    </row>
    <row r="2230" spans="1:11">
      <c r="A2230" t="s">
        <v>18</v>
      </c>
      <c r="B2230">
        <v>2019</v>
      </c>
      <c r="C2230" s="9">
        <v>43393</v>
      </c>
      <c r="D2230" t="s">
        <v>138</v>
      </c>
      <c r="E2230" t="s">
        <v>89</v>
      </c>
      <c r="F2230">
        <v>1</v>
      </c>
      <c r="G2230">
        <v>1</v>
      </c>
      <c r="H2230" t="s">
        <v>104</v>
      </c>
      <c r="I2230" t="s">
        <v>100</v>
      </c>
      <c r="J2230">
        <v>10006894559</v>
      </c>
      <c r="K2230" s="10">
        <f>(C2230-VLOOKUP(H2230,Riders!$A$2:$E$8001,4,FALSE))/365</f>
        <v>26.172602739726027</v>
      </c>
    </row>
    <row r="2231" spans="1:11">
      <c r="A2231" t="s">
        <v>18</v>
      </c>
      <c r="B2231">
        <v>2019</v>
      </c>
      <c r="C2231" s="9">
        <v>43393</v>
      </c>
      <c r="D2231" t="s">
        <v>138</v>
      </c>
      <c r="E2231" t="s">
        <v>89</v>
      </c>
      <c r="F2231">
        <v>1</v>
      </c>
      <c r="G2231">
        <v>2</v>
      </c>
      <c r="H2231" t="s">
        <v>206</v>
      </c>
      <c r="I2231" t="s">
        <v>56</v>
      </c>
      <c r="J2231">
        <v>10007828183</v>
      </c>
      <c r="K2231" s="10">
        <f>(C2231-VLOOKUP(H2231,Riders!$A$2:$E$8001,4,FALSE))/365</f>
        <v>25.076712328767123</v>
      </c>
    </row>
    <row r="2232" spans="1:11">
      <c r="A2232" t="s">
        <v>18</v>
      </c>
      <c r="B2232">
        <v>2019</v>
      </c>
      <c r="C2232" s="9">
        <v>43393</v>
      </c>
      <c r="D2232" t="s">
        <v>138</v>
      </c>
      <c r="E2232" t="s">
        <v>89</v>
      </c>
      <c r="F2232">
        <v>1</v>
      </c>
      <c r="G2232">
        <v>3</v>
      </c>
      <c r="H2232" t="s">
        <v>98</v>
      </c>
      <c r="I2232" t="s">
        <v>42</v>
      </c>
      <c r="J2232">
        <v>10010830840</v>
      </c>
      <c r="K2232" s="10">
        <f>(C2232-VLOOKUP(H2232,Riders!$A$2:$E$8001,4,FALSE))/365</f>
        <v>19.991780821917807</v>
      </c>
    </row>
    <row r="2233" spans="1:11">
      <c r="A2233" t="s">
        <v>18</v>
      </c>
      <c r="B2233">
        <v>2019</v>
      </c>
      <c r="C2233" s="9">
        <v>43393</v>
      </c>
      <c r="D2233" t="s">
        <v>138</v>
      </c>
      <c r="E2233" t="s">
        <v>89</v>
      </c>
      <c r="F2233">
        <v>1</v>
      </c>
      <c r="G2233">
        <v>4</v>
      </c>
      <c r="H2233" t="s">
        <v>141</v>
      </c>
      <c r="I2233" t="s">
        <v>93</v>
      </c>
      <c r="J2233">
        <v>10009181234</v>
      </c>
      <c r="K2233" s="10">
        <f>(C2233-VLOOKUP(H2233,Riders!$A$2:$E$8001,4,FALSE))/365</f>
        <v>23.547945205479451</v>
      </c>
    </row>
    <row r="2234" spans="1:11">
      <c r="A2234" t="s">
        <v>18</v>
      </c>
      <c r="B2234">
        <v>2019</v>
      </c>
      <c r="C2234" s="9">
        <v>43393</v>
      </c>
      <c r="D2234" t="s">
        <v>138</v>
      </c>
      <c r="E2234" t="s">
        <v>89</v>
      </c>
      <c r="F2234">
        <v>1</v>
      </c>
      <c r="G2234">
        <v>5</v>
      </c>
      <c r="H2234" t="s">
        <v>290</v>
      </c>
      <c r="I2234" t="s">
        <v>37</v>
      </c>
      <c r="J2234">
        <v>10014664057</v>
      </c>
      <c r="K2234" s="10">
        <f>(C2234-VLOOKUP(H2234,Riders!$A$2:$E$8001,4,FALSE))/365</f>
        <v>22.641095890410959</v>
      </c>
    </row>
    <row r="2235" spans="1:11">
      <c r="A2235" t="s">
        <v>18</v>
      </c>
      <c r="B2235">
        <v>2019</v>
      </c>
      <c r="C2235" s="9">
        <v>43393</v>
      </c>
      <c r="D2235" t="s">
        <v>138</v>
      </c>
      <c r="E2235" t="s">
        <v>89</v>
      </c>
      <c r="F2235">
        <v>1</v>
      </c>
      <c r="G2235">
        <v>6</v>
      </c>
      <c r="H2235" t="s">
        <v>201</v>
      </c>
      <c r="I2235" t="s">
        <v>196</v>
      </c>
      <c r="J2235">
        <v>10051694112</v>
      </c>
      <c r="K2235" s="10">
        <f>(C2235-VLOOKUP(H2235,Riders!$A$2:$E$8001,4,FALSE))/365</f>
        <v>31.827397260273973</v>
      </c>
    </row>
    <row r="2236" spans="1:11">
      <c r="A2236" t="s">
        <v>18</v>
      </c>
      <c r="B2236">
        <v>2019</v>
      </c>
      <c r="C2236" s="9">
        <v>43393</v>
      </c>
      <c r="D2236" t="s">
        <v>138</v>
      </c>
      <c r="E2236" t="s">
        <v>89</v>
      </c>
      <c r="F2236">
        <v>1</v>
      </c>
      <c r="G2236">
        <v>7</v>
      </c>
      <c r="H2236" t="s">
        <v>281</v>
      </c>
      <c r="I2236" t="s">
        <v>282</v>
      </c>
      <c r="J2236">
        <v>10006319633</v>
      </c>
      <c r="K2236" s="10">
        <f>(C2236-VLOOKUP(H2236,Riders!$A$2:$E$8001,4,FALSE))/365</f>
        <v>28.915068493150685</v>
      </c>
    </row>
    <row r="2237" spans="1:11">
      <c r="A2237" t="s">
        <v>18</v>
      </c>
      <c r="B2237">
        <v>2019</v>
      </c>
      <c r="C2237" s="9">
        <v>43393</v>
      </c>
      <c r="D2237" t="s">
        <v>138</v>
      </c>
      <c r="E2237" t="s">
        <v>89</v>
      </c>
      <c r="F2237">
        <v>2</v>
      </c>
      <c r="G2237">
        <v>1</v>
      </c>
      <c r="H2237" t="s">
        <v>217</v>
      </c>
      <c r="I2237" t="s">
        <v>22</v>
      </c>
      <c r="J2237">
        <v>10050887493</v>
      </c>
      <c r="K2237" s="10">
        <f>(C2237-VLOOKUP(H2237,Riders!$A$2:$E$8001,4,FALSE))/365</f>
        <v>35.186301369863017</v>
      </c>
    </row>
    <row r="2238" spans="1:11">
      <c r="A2238" t="s">
        <v>18</v>
      </c>
      <c r="B2238">
        <v>2019</v>
      </c>
      <c r="C2238" s="9">
        <v>43393</v>
      </c>
      <c r="D2238" t="s">
        <v>138</v>
      </c>
      <c r="E2238" t="s">
        <v>89</v>
      </c>
      <c r="F2238">
        <v>2</v>
      </c>
      <c r="G2238">
        <v>2</v>
      </c>
      <c r="H2238" t="s">
        <v>218</v>
      </c>
      <c r="I2238" t="s">
        <v>33</v>
      </c>
      <c r="J2238">
        <v>10005782695</v>
      </c>
      <c r="K2238" s="10">
        <f>(C2238-VLOOKUP(H2238,Riders!$A$2:$E$8001,4,FALSE))/365</f>
        <v>29.295890410958904</v>
      </c>
    </row>
    <row r="2239" spans="1:11">
      <c r="A2239" t="s">
        <v>18</v>
      </c>
      <c r="B2239">
        <v>2019</v>
      </c>
      <c r="C2239" s="9">
        <v>43393</v>
      </c>
      <c r="D2239" t="s">
        <v>138</v>
      </c>
      <c r="E2239" t="s">
        <v>89</v>
      </c>
      <c r="F2239">
        <v>2</v>
      </c>
      <c r="G2239">
        <v>3</v>
      </c>
      <c r="H2239" t="s">
        <v>172</v>
      </c>
      <c r="I2239" t="s">
        <v>35</v>
      </c>
      <c r="J2239">
        <v>10006552534</v>
      </c>
      <c r="K2239" s="10">
        <f>(C2239-VLOOKUP(H2239,Riders!$A$2:$E$8001,4,FALSE))/365</f>
        <v>28.446575342465753</v>
      </c>
    </row>
    <row r="2240" spans="1:11">
      <c r="A2240" t="s">
        <v>18</v>
      </c>
      <c r="B2240">
        <v>2019</v>
      </c>
      <c r="C2240" s="9">
        <v>43393</v>
      </c>
      <c r="D2240" t="s">
        <v>138</v>
      </c>
      <c r="E2240" t="s">
        <v>89</v>
      </c>
      <c r="F2240">
        <v>2</v>
      </c>
      <c r="G2240">
        <v>4</v>
      </c>
      <c r="H2240" t="s">
        <v>169</v>
      </c>
      <c r="I2240" t="s">
        <v>80</v>
      </c>
      <c r="J2240">
        <v>10007073506</v>
      </c>
      <c r="K2240" s="10">
        <f>(C2240-VLOOKUP(H2240,Riders!$A$2:$E$8001,4,FALSE))/365</f>
        <v>28.317808219178083</v>
      </c>
    </row>
    <row r="2241" spans="1:11">
      <c r="A2241" t="s">
        <v>18</v>
      </c>
      <c r="B2241">
        <v>2019</v>
      </c>
      <c r="C2241" s="9">
        <v>43393</v>
      </c>
      <c r="D2241" t="s">
        <v>138</v>
      </c>
      <c r="E2241" t="s">
        <v>89</v>
      </c>
      <c r="F2241">
        <v>2</v>
      </c>
      <c r="G2241">
        <v>5</v>
      </c>
      <c r="H2241" t="s">
        <v>208</v>
      </c>
      <c r="I2241" t="s">
        <v>186</v>
      </c>
      <c r="J2241">
        <v>10009049979</v>
      </c>
      <c r="K2241" s="10">
        <f>(C2241-VLOOKUP(H2241,Riders!$A$2:$E$8001,4,FALSE))/365</f>
        <v>23.572602739726026</v>
      </c>
    </row>
    <row r="2242" spans="1:11">
      <c r="A2242" t="s">
        <v>18</v>
      </c>
      <c r="B2242">
        <v>2019</v>
      </c>
      <c r="C2242" s="9">
        <v>43393</v>
      </c>
      <c r="D2242" t="s">
        <v>138</v>
      </c>
      <c r="E2242" t="s">
        <v>89</v>
      </c>
      <c r="F2242">
        <v>2</v>
      </c>
      <c r="G2242">
        <v>6</v>
      </c>
      <c r="H2242" t="s">
        <v>194</v>
      </c>
      <c r="I2242" t="s">
        <v>50</v>
      </c>
      <c r="J2242">
        <v>10004868370</v>
      </c>
      <c r="K2242" s="10">
        <f>(C2242-VLOOKUP(H2242,Riders!$A$2:$E$8001,4,FALSE))/365</f>
        <v>30.81095890410959</v>
      </c>
    </row>
    <row r="2243" spans="1:11">
      <c r="A2243" t="s">
        <v>18</v>
      </c>
      <c r="B2243">
        <v>2019</v>
      </c>
      <c r="C2243" s="9">
        <v>43393</v>
      </c>
      <c r="D2243" t="s">
        <v>138</v>
      </c>
      <c r="E2243" t="s">
        <v>89</v>
      </c>
      <c r="F2243">
        <v>2</v>
      </c>
      <c r="G2243">
        <v>7</v>
      </c>
      <c r="H2243" t="s">
        <v>291</v>
      </c>
      <c r="I2243" t="s">
        <v>24</v>
      </c>
      <c r="J2243">
        <v>10006108051</v>
      </c>
      <c r="K2243" s="10">
        <f>(C2243-VLOOKUP(H2243,Riders!$A$2:$E$8001,4,FALSE))/365</f>
        <v>29.82191780821918</v>
      </c>
    </row>
    <row r="2244" spans="1:11">
      <c r="A2244" t="s">
        <v>18</v>
      </c>
      <c r="B2244">
        <v>2019</v>
      </c>
      <c r="C2244" s="9">
        <v>43393</v>
      </c>
      <c r="D2244" t="s">
        <v>138</v>
      </c>
      <c r="E2244" t="s">
        <v>89</v>
      </c>
      <c r="F2244">
        <v>3</v>
      </c>
      <c r="G2244">
        <v>1</v>
      </c>
      <c r="H2244" t="s">
        <v>110</v>
      </c>
      <c r="I2244" t="s">
        <v>111</v>
      </c>
      <c r="J2244">
        <v>10009967641</v>
      </c>
      <c r="K2244" s="10">
        <f>(C2244-VLOOKUP(H2244,Riders!$A$2:$E$8001,4,FALSE))/365</f>
        <v>21.506849315068493</v>
      </c>
    </row>
    <row r="2245" spans="1:11">
      <c r="A2245" t="s">
        <v>18</v>
      </c>
      <c r="B2245">
        <v>2019</v>
      </c>
      <c r="C2245" s="9">
        <v>43393</v>
      </c>
      <c r="D2245" t="s">
        <v>138</v>
      </c>
      <c r="E2245" t="s">
        <v>89</v>
      </c>
      <c r="F2245">
        <v>3</v>
      </c>
      <c r="G2245">
        <v>2</v>
      </c>
      <c r="H2245" t="s">
        <v>219</v>
      </c>
      <c r="I2245" t="s">
        <v>30</v>
      </c>
      <c r="J2245">
        <v>10008098470</v>
      </c>
      <c r="K2245" s="10">
        <f>(C2245-VLOOKUP(H2245,Riders!$A$2:$E$8001,4,FALSE))/365</f>
        <v>33.720547945205482</v>
      </c>
    </row>
    <row r="2246" spans="1:11">
      <c r="A2246" t="s">
        <v>18</v>
      </c>
      <c r="B2246">
        <v>2019</v>
      </c>
      <c r="C2246" s="9">
        <v>43393</v>
      </c>
      <c r="D2246" t="s">
        <v>138</v>
      </c>
      <c r="E2246" t="s">
        <v>89</v>
      </c>
      <c r="F2246">
        <v>3</v>
      </c>
      <c r="G2246">
        <v>3</v>
      </c>
      <c r="H2246" t="s">
        <v>151</v>
      </c>
      <c r="I2246" t="s">
        <v>152</v>
      </c>
      <c r="J2246">
        <v>10004717719</v>
      </c>
      <c r="K2246" s="10">
        <f>(C2246-VLOOKUP(H2246,Riders!$A$2:$E$8001,4,FALSE))/365</f>
        <v>29.884931506849316</v>
      </c>
    </row>
    <row r="2247" spans="1:11">
      <c r="A2247" t="s">
        <v>18</v>
      </c>
      <c r="B2247">
        <v>2019</v>
      </c>
      <c r="C2247" s="9">
        <v>43393</v>
      </c>
      <c r="D2247" t="s">
        <v>138</v>
      </c>
      <c r="E2247" t="s">
        <v>89</v>
      </c>
      <c r="F2247">
        <v>3</v>
      </c>
      <c r="G2247">
        <v>4</v>
      </c>
      <c r="H2247" t="s">
        <v>38</v>
      </c>
      <c r="I2247" t="s">
        <v>28</v>
      </c>
      <c r="J2247">
        <v>10009178002</v>
      </c>
      <c r="K2247" s="10">
        <f>(C2247-VLOOKUP(H2247,Riders!$A$2:$E$8001,4,FALSE))/365</f>
        <v>22.761643835616439</v>
      </c>
    </row>
    <row r="2248" spans="1:11">
      <c r="A2248" t="s">
        <v>18</v>
      </c>
      <c r="B2248">
        <v>2019</v>
      </c>
      <c r="C2248" s="9">
        <v>43393</v>
      </c>
      <c r="D2248" t="s">
        <v>138</v>
      </c>
      <c r="E2248" t="s">
        <v>89</v>
      </c>
      <c r="F2248">
        <v>3</v>
      </c>
      <c r="G2248">
        <v>5</v>
      </c>
      <c r="H2248" t="s">
        <v>52</v>
      </c>
      <c r="I2248" t="s">
        <v>40</v>
      </c>
      <c r="J2248">
        <v>10004612534</v>
      </c>
      <c r="K2248" s="10">
        <f>(C2248-VLOOKUP(H2248,Riders!$A$2:$E$8001,4,FALSE))/365</f>
        <v>31.4</v>
      </c>
    </row>
    <row r="2249" spans="1:11">
      <c r="A2249" t="s">
        <v>18</v>
      </c>
      <c r="B2249">
        <v>2019</v>
      </c>
      <c r="C2249" s="9">
        <v>43393</v>
      </c>
      <c r="D2249" t="s">
        <v>138</v>
      </c>
      <c r="E2249" t="s">
        <v>89</v>
      </c>
      <c r="F2249">
        <v>3</v>
      </c>
      <c r="G2249">
        <v>6</v>
      </c>
      <c r="H2249" t="s">
        <v>60</v>
      </c>
      <c r="I2249" t="s">
        <v>61</v>
      </c>
      <c r="J2249">
        <v>10007351671</v>
      </c>
      <c r="K2249" s="10">
        <f>(C2249-VLOOKUP(H2249,Riders!$A$2:$E$8001,4,FALSE))/365</f>
        <v>28.915068493150685</v>
      </c>
    </row>
    <row r="2250" spans="1:11">
      <c r="A2250" t="s">
        <v>18</v>
      </c>
      <c r="B2250">
        <v>2019</v>
      </c>
      <c r="C2250" s="9">
        <v>43393</v>
      </c>
      <c r="D2250" t="s">
        <v>138</v>
      </c>
      <c r="E2250" t="s">
        <v>89</v>
      </c>
      <c r="F2250">
        <v>3</v>
      </c>
      <c r="G2250">
        <v>7</v>
      </c>
      <c r="H2250" t="s">
        <v>106</v>
      </c>
      <c r="I2250" t="s">
        <v>107</v>
      </c>
      <c r="J2250">
        <v>10117936018</v>
      </c>
      <c r="K2250" s="10">
        <f>(C2250-VLOOKUP(H2250,Riders!$A$2:$E$8001,4,FALSE))/365</f>
        <v>25.019178082191782</v>
      </c>
    </row>
    <row r="2251" spans="1:11">
      <c r="A2251" t="s">
        <v>18</v>
      </c>
      <c r="B2251">
        <v>2019</v>
      </c>
      <c r="C2251" s="9">
        <v>43393</v>
      </c>
      <c r="D2251" t="s">
        <v>138</v>
      </c>
      <c r="E2251" t="s">
        <v>89</v>
      </c>
      <c r="F2251">
        <v>4</v>
      </c>
      <c r="G2251">
        <v>1</v>
      </c>
      <c r="H2251" t="s">
        <v>292</v>
      </c>
      <c r="I2251" t="s">
        <v>26</v>
      </c>
      <c r="J2251">
        <v>10003011125</v>
      </c>
      <c r="K2251" s="10">
        <f>(C2251-VLOOKUP(H2251,Riders!$A$2:$E$8001,4,FALSE))/365</f>
        <v>34.032876712328765</v>
      </c>
    </row>
    <row r="2252" spans="1:11">
      <c r="A2252" t="s">
        <v>18</v>
      </c>
      <c r="B2252">
        <v>2019</v>
      </c>
      <c r="C2252" s="9">
        <v>43393</v>
      </c>
      <c r="D2252" t="s">
        <v>138</v>
      </c>
      <c r="E2252" t="s">
        <v>89</v>
      </c>
      <c r="F2252">
        <v>4</v>
      </c>
      <c r="G2252">
        <v>2</v>
      </c>
      <c r="H2252" t="s">
        <v>280</v>
      </c>
      <c r="I2252" t="s">
        <v>222</v>
      </c>
      <c r="J2252">
        <v>10008108574</v>
      </c>
      <c r="K2252" s="10">
        <f>(C2252-VLOOKUP(H2252,Riders!$A$2:$E$8001,4,FALSE))/365</f>
        <v>24.454794520547946</v>
      </c>
    </row>
    <row r="2253" spans="1:11">
      <c r="A2253" t="s">
        <v>18</v>
      </c>
      <c r="B2253">
        <v>2019</v>
      </c>
      <c r="C2253" s="9">
        <v>43393</v>
      </c>
      <c r="D2253" t="s">
        <v>138</v>
      </c>
      <c r="E2253" t="s">
        <v>89</v>
      </c>
      <c r="F2253">
        <v>4</v>
      </c>
      <c r="G2253">
        <v>3</v>
      </c>
      <c r="H2253" t="s">
        <v>287</v>
      </c>
      <c r="I2253" t="s">
        <v>205</v>
      </c>
      <c r="J2253">
        <v>10002418415</v>
      </c>
      <c r="K2253" s="10">
        <f>(C2253-VLOOKUP(H2253,Riders!$A$2:$E$8001,4,FALSE))/365</f>
        <v>36.208219178082189</v>
      </c>
    </row>
    <row r="2254" spans="1:11">
      <c r="A2254" t="s">
        <v>18</v>
      </c>
      <c r="B2254">
        <v>2019</v>
      </c>
      <c r="C2254" s="9">
        <v>43393</v>
      </c>
      <c r="D2254" t="s">
        <v>138</v>
      </c>
      <c r="E2254" t="s">
        <v>89</v>
      </c>
      <c r="F2254">
        <v>4</v>
      </c>
      <c r="G2254">
        <v>4</v>
      </c>
      <c r="H2254" t="s">
        <v>216</v>
      </c>
      <c r="I2254" t="s">
        <v>44</v>
      </c>
      <c r="J2254">
        <v>10006902239</v>
      </c>
      <c r="K2254" s="10">
        <f>(C2254-VLOOKUP(H2254,Riders!$A$2:$E$8001,4,FALSE))/365</f>
        <v>27.315068493150687</v>
      </c>
    </row>
    <row r="2255" spans="1:11">
      <c r="A2255" t="s">
        <v>18</v>
      </c>
      <c r="B2255">
        <v>2019</v>
      </c>
      <c r="C2255" s="9">
        <v>43393</v>
      </c>
      <c r="D2255" t="s">
        <v>138</v>
      </c>
      <c r="E2255" t="s">
        <v>89</v>
      </c>
      <c r="F2255">
        <v>4</v>
      </c>
      <c r="G2255">
        <v>5</v>
      </c>
      <c r="H2255" t="s">
        <v>193</v>
      </c>
      <c r="I2255" t="s">
        <v>30</v>
      </c>
      <c r="J2255">
        <v>10005964470</v>
      </c>
      <c r="K2255" s="10">
        <f>(C2255-VLOOKUP(H2255,Riders!$A$2:$E$8001,4,FALSE))/365</f>
        <v>29.602739726027398</v>
      </c>
    </row>
    <row r="2256" spans="1:11">
      <c r="A2256" t="s">
        <v>18</v>
      </c>
      <c r="B2256">
        <v>2019</v>
      </c>
      <c r="C2256" s="9">
        <v>43393</v>
      </c>
      <c r="D2256" t="s">
        <v>138</v>
      </c>
      <c r="E2256" t="s">
        <v>89</v>
      </c>
      <c r="F2256">
        <v>4</v>
      </c>
      <c r="G2256">
        <v>6</v>
      </c>
      <c r="H2256" t="s">
        <v>232</v>
      </c>
      <c r="I2256" t="s">
        <v>24</v>
      </c>
      <c r="J2256">
        <v>10006073493</v>
      </c>
      <c r="K2256" s="10">
        <f>(C2256-VLOOKUP(H2256,Riders!$A$2:$E$8001,4,FALSE))/365</f>
        <v>28.857534246575341</v>
      </c>
    </row>
    <row r="2257" spans="1:11">
      <c r="A2257" t="s">
        <v>18</v>
      </c>
      <c r="B2257">
        <v>2019</v>
      </c>
      <c r="C2257" s="9">
        <v>43393</v>
      </c>
      <c r="D2257" t="s">
        <v>138</v>
      </c>
      <c r="E2257" t="s">
        <v>89</v>
      </c>
      <c r="F2257">
        <v>4</v>
      </c>
      <c r="G2257">
        <v>7</v>
      </c>
      <c r="H2257" t="s">
        <v>293</v>
      </c>
      <c r="I2257" t="s">
        <v>22</v>
      </c>
      <c r="J2257">
        <v>10009972994</v>
      </c>
      <c r="K2257" s="10">
        <f>(C2257-VLOOKUP(H2257,Riders!$A$2:$E$8001,4,FALSE))/365</f>
        <v>20.86849315068493</v>
      </c>
    </row>
    <row r="2258" spans="1:11">
      <c r="A2258" t="s">
        <v>18</v>
      </c>
      <c r="B2258">
        <v>2019</v>
      </c>
      <c r="C2258" s="9">
        <v>43393</v>
      </c>
      <c r="D2258" t="s">
        <v>138</v>
      </c>
      <c r="E2258" t="s">
        <v>115</v>
      </c>
      <c r="F2258">
        <v>1</v>
      </c>
      <c r="G2258">
        <v>1</v>
      </c>
      <c r="H2258" t="s">
        <v>216</v>
      </c>
      <c r="I2258" t="s">
        <v>44</v>
      </c>
      <c r="J2258">
        <v>10006902239</v>
      </c>
      <c r="K2258" s="10">
        <f>(C2258-VLOOKUP(H2258,Riders!$A$2:$E$8001,4,FALSE))/365</f>
        <v>27.315068493150687</v>
      </c>
    </row>
    <row r="2259" spans="1:11">
      <c r="A2259" t="s">
        <v>18</v>
      </c>
      <c r="B2259">
        <v>2019</v>
      </c>
      <c r="C2259" s="9">
        <v>43393</v>
      </c>
      <c r="D2259" t="s">
        <v>138</v>
      </c>
      <c r="E2259" t="s">
        <v>115</v>
      </c>
      <c r="F2259">
        <v>1</v>
      </c>
      <c r="G2259">
        <v>2</v>
      </c>
      <c r="H2259" t="s">
        <v>194</v>
      </c>
      <c r="I2259" t="s">
        <v>50</v>
      </c>
      <c r="J2259">
        <v>10004868370</v>
      </c>
      <c r="K2259" s="10">
        <f>(C2259-VLOOKUP(H2259,Riders!$A$2:$E$8001,4,FALSE))/365</f>
        <v>30.81095890410959</v>
      </c>
    </row>
    <row r="2260" spans="1:11">
      <c r="A2260" t="s">
        <v>18</v>
      </c>
      <c r="B2260">
        <v>2019</v>
      </c>
      <c r="C2260" s="9">
        <v>43393</v>
      </c>
      <c r="D2260" t="s">
        <v>138</v>
      </c>
      <c r="E2260" t="s">
        <v>115</v>
      </c>
      <c r="F2260">
        <v>1</v>
      </c>
      <c r="G2260">
        <v>3</v>
      </c>
      <c r="H2260" t="s">
        <v>98</v>
      </c>
      <c r="I2260" t="s">
        <v>42</v>
      </c>
      <c r="J2260">
        <v>10010830840</v>
      </c>
      <c r="K2260" s="10">
        <f>(C2260-VLOOKUP(H2260,Riders!$A$2:$E$8001,4,FALSE))/365</f>
        <v>19.991780821917807</v>
      </c>
    </row>
    <row r="2261" spans="1:11">
      <c r="A2261" t="s">
        <v>18</v>
      </c>
      <c r="B2261">
        <v>2019</v>
      </c>
      <c r="C2261" s="9">
        <v>43393</v>
      </c>
      <c r="D2261" t="s">
        <v>138</v>
      </c>
      <c r="E2261" t="s">
        <v>115</v>
      </c>
      <c r="F2261">
        <v>1</v>
      </c>
      <c r="G2261">
        <v>4</v>
      </c>
      <c r="H2261" t="s">
        <v>52</v>
      </c>
      <c r="I2261" t="s">
        <v>40</v>
      </c>
      <c r="J2261">
        <v>10004612534</v>
      </c>
      <c r="K2261" s="10">
        <f>(C2261-VLOOKUP(H2261,Riders!$A$2:$E$8001,4,FALSE))/365</f>
        <v>31.4</v>
      </c>
    </row>
    <row r="2262" spans="1:11">
      <c r="A2262" t="s">
        <v>18</v>
      </c>
      <c r="B2262">
        <v>2019</v>
      </c>
      <c r="C2262" s="9">
        <v>43393</v>
      </c>
      <c r="D2262" t="s">
        <v>138</v>
      </c>
      <c r="E2262" t="s">
        <v>115</v>
      </c>
      <c r="F2262">
        <v>1</v>
      </c>
      <c r="G2262">
        <v>5</v>
      </c>
      <c r="H2262" t="s">
        <v>281</v>
      </c>
      <c r="I2262" t="s">
        <v>282</v>
      </c>
      <c r="J2262">
        <v>10006319633</v>
      </c>
      <c r="K2262" s="10">
        <f>(C2262-VLOOKUP(H2262,Riders!$A$2:$E$8001,4,FALSE))/365</f>
        <v>28.915068493150685</v>
      </c>
    </row>
    <row r="2263" spans="1:11">
      <c r="A2263" t="s">
        <v>18</v>
      </c>
      <c r="B2263">
        <v>2019</v>
      </c>
      <c r="C2263" s="9">
        <v>43393</v>
      </c>
      <c r="D2263" t="s">
        <v>138</v>
      </c>
      <c r="E2263" t="s">
        <v>115</v>
      </c>
      <c r="F2263">
        <v>2</v>
      </c>
      <c r="G2263">
        <v>1</v>
      </c>
      <c r="H2263" t="s">
        <v>38</v>
      </c>
      <c r="I2263" t="s">
        <v>28</v>
      </c>
      <c r="J2263">
        <v>10009178002</v>
      </c>
      <c r="K2263" s="10">
        <f>(C2263-VLOOKUP(H2263,Riders!$A$2:$E$8001,4,FALSE))/365</f>
        <v>22.761643835616439</v>
      </c>
    </row>
    <row r="2264" spans="1:11">
      <c r="A2264" t="s">
        <v>18</v>
      </c>
      <c r="B2264">
        <v>2019</v>
      </c>
      <c r="C2264" s="9">
        <v>43393</v>
      </c>
      <c r="D2264" t="s">
        <v>138</v>
      </c>
      <c r="E2264" t="s">
        <v>115</v>
      </c>
      <c r="F2264">
        <v>2</v>
      </c>
      <c r="G2264">
        <v>2</v>
      </c>
      <c r="H2264" t="s">
        <v>201</v>
      </c>
      <c r="I2264" t="s">
        <v>196</v>
      </c>
      <c r="J2264">
        <v>10051694112</v>
      </c>
      <c r="K2264" s="10">
        <f>(C2264-VLOOKUP(H2264,Riders!$A$2:$E$8001,4,FALSE))/365</f>
        <v>31.827397260273973</v>
      </c>
    </row>
    <row r="2265" spans="1:11">
      <c r="A2265" t="s">
        <v>18</v>
      </c>
      <c r="B2265">
        <v>2019</v>
      </c>
      <c r="C2265" s="9">
        <v>43393</v>
      </c>
      <c r="D2265" t="s">
        <v>138</v>
      </c>
      <c r="E2265" t="s">
        <v>115</v>
      </c>
      <c r="F2265">
        <v>2</v>
      </c>
      <c r="G2265">
        <v>3</v>
      </c>
      <c r="H2265" t="s">
        <v>208</v>
      </c>
      <c r="I2265" t="s">
        <v>186</v>
      </c>
      <c r="J2265">
        <v>10009049979</v>
      </c>
      <c r="K2265" s="10">
        <f>(C2265-VLOOKUP(H2265,Riders!$A$2:$E$8001,4,FALSE))/365</f>
        <v>23.572602739726026</v>
      </c>
    </row>
    <row r="2266" spans="1:11">
      <c r="A2266" t="s">
        <v>18</v>
      </c>
      <c r="B2266">
        <v>2019</v>
      </c>
      <c r="C2266" s="9">
        <v>43393</v>
      </c>
      <c r="D2266" t="s">
        <v>138</v>
      </c>
      <c r="E2266" t="s">
        <v>115</v>
      </c>
      <c r="F2266">
        <v>2</v>
      </c>
      <c r="G2266">
        <v>4</v>
      </c>
      <c r="H2266" t="s">
        <v>172</v>
      </c>
      <c r="I2266" t="s">
        <v>35</v>
      </c>
      <c r="J2266">
        <v>10006552534</v>
      </c>
      <c r="K2266" s="10">
        <f>(C2266-VLOOKUP(H2266,Riders!$A$2:$E$8001,4,FALSE))/365</f>
        <v>28.446575342465753</v>
      </c>
    </row>
    <row r="2267" spans="1:11">
      <c r="A2267" t="s">
        <v>18</v>
      </c>
      <c r="B2267">
        <v>2019</v>
      </c>
      <c r="C2267" s="9">
        <v>43393</v>
      </c>
      <c r="D2267" t="s">
        <v>138</v>
      </c>
      <c r="E2267" t="s">
        <v>115</v>
      </c>
      <c r="F2267">
        <v>2</v>
      </c>
      <c r="G2267">
        <v>5</v>
      </c>
      <c r="H2267" t="s">
        <v>293</v>
      </c>
      <c r="I2267" t="s">
        <v>22</v>
      </c>
      <c r="J2267">
        <v>10009972994</v>
      </c>
      <c r="K2267" s="10">
        <f>(C2267-VLOOKUP(H2267,Riders!$A$2:$E$8001,4,FALSE))/365</f>
        <v>20.86849315068493</v>
      </c>
    </row>
    <row r="2268" spans="1:11">
      <c r="A2268" t="s">
        <v>18</v>
      </c>
      <c r="B2268">
        <v>2019</v>
      </c>
      <c r="C2268" s="9">
        <v>43393</v>
      </c>
      <c r="D2268" t="s">
        <v>138</v>
      </c>
      <c r="E2268" t="s">
        <v>115</v>
      </c>
      <c r="F2268">
        <v>3</v>
      </c>
      <c r="G2268">
        <v>1</v>
      </c>
      <c r="H2268" t="s">
        <v>151</v>
      </c>
      <c r="I2268" t="s">
        <v>152</v>
      </c>
      <c r="J2268">
        <v>10004717719</v>
      </c>
      <c r="K2268" s="10">
        <f>(C2268-VLOOKUP(H2268,Riders!$A$2:$E$8001,4,FALSE))/365</f>
        <v>29.884931506849316</v>
      </c>
    </row>
    <row r="2269" spans="1:11">
      <c r="A2269" t="s">
        <v>18</v>
      </c>
      <c r="B2269">
        <v>2019</v>
      </c>
      <c r="C2269" s="9">
        <v>43393</v>
      </c>
      <c r="D2269" t="s">
        <v>138</v>
      </c>
      <c r="E2269" t="s">
        <v>115</v>
      </c>
      <c r="F2269">
        <v>3</v>
      </c>
      <c r="G2269">
        <v>2</v>
      </c>
      <c r="H2269" t="s">
        <v>169</v>
      </c>
      <c r="I2269" t="s">
        <v>80</v>
      </c>
      <c r="J2269">
        <v>10007073506</v>
      </c>
      <c r="K2269" s="10">
        <f>(C2269-VLOOKUP(H2269,Riders!$A$2:$E$8001,4,FALSE))/365</f>
        <v>28.317808219178083</v>
      </c>
    </row>
    <row r="2270" spans="1:11">
      <c r="A2270" t="s">
        <v>18</v>
      </c>
      <c r="B2270">
        <v>2019</v>
      </c>
      <c r="C2270" s="9">
        <v>43393</v>
      </c>
      <c r="D2270" t="s">
        <v>138</v>
      </c>
      <c r="E2270" t="s">
        <v>115</v>
      </c>
      <c r="F2270">
        <v>3</v>
      </c>
      <c r="G2270">
        <v>3</v>
      </c>
      <c r="H2270" t="s">
        <v>106</v>
      </c>
      <c r="I2270" t="s">
        <v>107</v>
      </c>
      <c r="J2270">
        <v>10117936018</v>
      </c>
      <c r="K2270" s="10">
        <f>(C2270-VLOOKUP(H2270,Riders!$A$2:$E$8001,4,FALSE))/365</f>
        <v>25.019178082191782</v>
      </c>
    </row>
    <row r="2271" spans="1:11">
      <c r="A2271" t="s">
        <v>18</v>
      </c>
      <c r="B2271">
        <v>2019</v>
      </c>
      <c r="C2271" s="9">
        <v>43393</v>
      </c>
      <c r="D2271" t="s">
        <v>138</v>
      </c>
      <c r="E2271" t="s">
        <v>115</v>
      </c>
      <c r="F2271">
        <v>3</v>
      </c>
      <c r="G2271">
        <v>4</v>
      </c>
      <c r="H2271" t="s">
        <v>232</v>
      </c>
      <c r="I2271" t="s">
        <v>24</v>
      </c>
      <c r="J2271">
        <v>10006073493</v>
      </c>
      <c r="K2271" s="10">
        <f>(C2271-VLOOKUP(H2271,Riders!$A$2:$E$8001,4,FALSE))/365</f>
        <v>28.857534246575341</v>
      </c>
    </row>
    <row r="2272" spans="1:11">
      <c r="A2272" t="s">
        <v>18</v>
      </c>
      <c r="B2272">
        <v>2019</v>
      </c>
      <c r="C2272" s="9">
        <v>43393</v>
      </c>
      <c r="D2272" t="s">
        <v>138</v>
      </c>
      <c r="E2272" t="s">
        <v>115</v>
      </c>
      <c r="F2272">
        <v>3</v>
      </c>
      <c r="G2272">
        <v>5</v>
      </c>
      <c r="H2272" t="s">
        <v>290</v>
      </c>
      <c r="I2272" t="s">
        <v>37</v>
      </c>
      <c r="J2272">
        <v>10014664057</v>
      </c>
      <c r="K2272" s="10">
        <f>(C2272-VLOOKUP(H2272,Riders!$A$2:$E$8001,4,FALSE))/365</f>
        <v>22.641095890410959</v>
      </c>
    </row>
    <row r="2273" spans="1:11">
      <c r="A2273" t="s">
        <v>18</v>
      </c>
      <c r="B2273">
        <v>2019</v>
      </c>
      <c r="C2273" s="9">
        <v>43393</v>
      </c>
      <c r="D2273" t="s">
        <v>138</v>
      </c>
      <c r="E2273" t="s">
        <v>115</v>
      </c>
      <c r="F2273">
        <v>4</v>
      </c>
      <c r="G2273">
        <v>1</v>
      </c>
      <c r="H2273" t="s">
        <v>193</v>
      </c>
      <c r="I2273" t="s">
        <v>30</v>
      </c>
      <c r="J2273">
        <v>10005964470</v>
      </c>
      <c r="K2273" s="10">
        <f>(C2273-VLOOKUP(H2273,Riders!$A$2:$E$8001,4,FALSE))/365</f>
        <v>29.602739726027398</v>
      </c>
    </row>
    <row r="2274" spans="1:11">
      <c r="A2274" t="s">
        <v>18</v>
      </c>
      <c r="B2274">
        <v>2019</v>
      </c>
      <c r="C2274" s="9">
        <v>43393</v>
      </c>
      <c r="D2274" t="s">
        <v>138</v>
      </c>
      <c r="E2274" t="s">
        <v>115</v>
      </c>
      <c r="F2274">
        <v>4</v>
      </c>
      <c r="G2274">
        <v>2</v>
      </c>
      <c r="H2274" t="s">
        <v>291</v>
      </c>
      <c r="I2274" t="s">
        <v>24</v>
      </c>
      <c r="J2274">
        <v>10006108051</v>
      </c>
      <c r="K2274" s="10">
        <f>(C2274-VLOOKUP(H2274,Riders!$A$2:$E$8001,4,FALSE))/365</f>
        <v>29.82191780821918</v>
      </c>
    </row>
    <row r="2275" spans="1:11">
      <c r="A2275" t="s">
        <v>18</v>
      </c>
      <c r="B2275">
        <v>2019</v>
      </c>
      <c r="C2275" s="9">
        <v>43393</v>
      </c>
      <c r="D2275" t="s">
        <v>138</v>
      </c>
      <c r="E2275" t="s">
        <v>115</v>
      </c>
      <c r="F2275">
        <v>4</v>
      </c>
      <c r="G2275">
        <v>3</v>
      </c>
      <c r="H2275" t="s">
        <v>287</v>
      </c>
      <c r="I2275" t="s">
        <v>205</v>
      </c>
      <c r="J2275">
        <v>10002418415</v>
      </c>
      <c r="K2275" s="10">
        <f>(C2275-VLOOKUP(H2275,Riders!$A$2:$E$8001,4,FALSE))/365</f>
        <v>36.208219178082189</v>
      </c>
    </row>
    <row r="2276" spans="1:11">
      <c r="A2276" t="s">
        <v>18</v>
      </c>
      <c r="B2276">
        <v>2019</v>
      </c>
      <c r="C2276" s="9">
        <v>43393</v>
      </c>
      <c r="D2276" t="s">
        <v>138</v>
      </c>
      <c r="E2276" t="s">
        <v>115</v>
      </c>
      <c r="F2276">
        <v>4</v>
      </c>
      <c r="G2276">
        <v>4</v>
      </c>
      <c r="H2276" t="s">
        <v>141</v>
      </c>
      <c r="I2276" t="s">
        <v>93</v>
      </c>
      <c r="J2276">
        <v>10009181234</v>
      </c>
      <c r="K2276" s="10">
        <f>(C2276-VLOOKUP(H2276,Riders!$A$2:$E$8001,4,FALSE))/365</f>
        <v>23.547945205479451</v>
      </c>
    </row>
    <row r="2277" spans="1:11">
      <c r="A2277" t="s">
        <v>18</v>
      </c>
      <c r="B2277">
        <v>2019</v>
      </c>
      <c r="C2277" s="9">
        <v>43393</v>
      </c>
      <c r="D2277" t="s">
        <v>138</v>
      </c>
      <c r="E2277" t="s">
        <v>115</v>
      </c>
      <c r="F2277">
        <v>4</v>
      </c>
      <c r="G2277">
        <v>5</v>
      </c>
      <c r="H2277" t="s">
        <v>60</v>
      </c>
      <c r="I2277" t="s">
        <v>61</v>
      </c>
      <c r="J2277">
        <v>10007351671</v>
      </c>
      <c r="K2277" s="10">
        <f>(C2277-VLOOKUP(H2277,Riders!$A$2:$E$8001,4,FALSE))/365</f>
        <v>28.915068493150685</v>
      </c>
    </row>
    <row r="2278" spans="1:11">
      <c r="A2278" t="s">
        <v>18</v>
      </c>
      <c r="B2278">
        <v>2019</v>
      </c>
      <c r="C2278" s="9">
        <v>43393</v>
      </c>
      <c r="D2278" t="s">
        <v>138</v>
      </c>
      <c r="E2278" t="s">
        <v>117</v>
      </c>
      <c r="F2278">
        <v>1</v>
      </c>
      <c r="G2278">
        <v>1</v>
      </c>
      <c r="H2278" t="s">
        <v>218</v>
      </c>
      <c r="I2278" t="s">
        <v>33</v>
      </c>
      <c r="J2278">
        <v>10005782695</v>
      </c>
      <c r="K2278" s="10">
        <f>(C2278-VLOOKUP(H2278,Riders!$A$2:$E$8001,4,FALSE))/365</f>
        <v>29.295890410958904</v>
      </c>
    </row>
    <row r="2279" spans="1:11">
      <c r="A2279" t="s">
        <v>18</v>
      </c>
      <c r="B2279">
        <v>2019</v>
      </c>
      <c r="C2279" s="9">
        <v>43393</v>
      </c>
      <c r="D2279" t="s">
        <v>138</v>
      </c>
      <c r="E2279" t="s">
        <v>117</v>
      </c>
      <c r="F2279">
        <v>1</v>
      </c>
      <c r="G2279">
        <v>2</v>
      </c>
      <c r="H2279" t="s">
        <v>216</v>
      </c>
      <c r="I2279" t="s">
        <v>44</v>
      </c>
      <c r="J2279">
        <v>10006902239</v>
      </c>
      <c r="K2279" s="10">
        <f>(C2279-VLOOKUP(H2279,Riders!$A$2:$E$8001,4,FALSE))/365</f>
        <v>27.315068493150687</v>
      </c>
    </row>
    <row r="2280" spans="1:11">
      <c r="A2280" t="s">
        <v>18</v>
      </c>
      <c r="B2280">
        <v>2019</v>
      </c>
      <c r="C2280" s="9">
        <v>43393</v>
      </c>
      <c r="D2280" t="s">
        <v>138</v>
      </c>
      <c r="E2280" t="s">
        <v>117</v>
      </c>
      <c r="F2280">
        <v>1</v>
      </c>
      <c r="G2280">
        <v>3</v>
      </c>
      <c r="H2280" t="s">
        <v>193</v>
      </c>
      <c r="I2280" t="s">
        <v>30</v>
      </c>
      <c r="J2280">
        <v>10005964470</v>
      </c>
      <c r="K2280" s="10">
        <f>(C2280-VLOOKUP(H2280,Riders!$A$2:$E$8001,4,FALSE))/365</f>
        <v>29.602739726027398</v>
      </c>
    </row>
    <row r="2281" spans="1:11">
      <c r="A2281" t="s">
        <v>18</v>
      </c>
      <c r="B2281">
        <v>2019</v>
      </c>
      <c r="C2281" s="9">
        <v>43393</v>
      </c>
      <c r="D2281" t="s">
        <v>138</v>
      </c>
      <c r="E2281" t="s">
        <v>117</v>
      </c>
      <c r="F2281">
        <v>1</v>
      </c>
      <c r="G2281">
        <v>4</v>
      </c>
      <c r="H2281" t="s">
        <v>219</v>
      </c>
      <c r="I2281" t="s">
        <v>30</v>
      </c>
      <c r="J2281">
        <v>10008098470</v>
      </c>
      <c r="K2281" s="10">
        <f>(C2281-VLOOKUP(H2281,Riders!$A$2:$E$8001,4,FALSE))/365</f>
        <v>33.720547945205482</v>
      </c>
    </row>
    <row r="2282" spans="1:11">
      <c r="A2282" t="s">
        <v>18</v>
      </c>
      <c r="B2282">
        <v>2019</v>
      </c>
      <c r="C2282" s="9">
        <v>43393</v>
      </c>
      <c r="D2282" t="s">
        <v>138</v>
      </c>
      <c r="E2282" t="s">
        <v>117</v>
      </c>
      <c r="F2282">
        <v>1</v>
      </c>
      <c r="G2282">
        <v>5</v>
      </c>
      <c r="H2282" t="s">
        <v>104</v>
      </c>
      <c r="I2282" t="s">
        <v>100</v>
      </c>
      <c r="J2282">
        <v>10006894559</v>
      </c>
      <c r="K2282" s="10">
        <f>(C2282-VLOOKUP(H2282,Riders!$A$2:$E$8001,4,FALSE))/365</f>
        <v>26.172602739726027</v>
      </c>
    </row>
    <row r="2283" spans="1:11">
      <c r="A2283" t="s">
        <v>18</v>
      </c>
      <c r="B2283">
        <v>2019</v>
      </c>
      <c r="C2283" s="9">
        <v>43393</v>
      </c>
      <c r="D2283" t="s">
        <v>138</v>
      </c>
      <c r="E2283" t="s">
        <v>117</v>
      </c>
      <c r="F2283">
        <v>1</v>
      </c>
      <c r="G2283">
        <v>6</v>
      </c>
      <c r="H2283" t="s">
        <v>292</v>
      </c>
      <c r="I2283" t="s">
        <v>26</v>
      </c>
      <c r="J2283">
        <v>10003011125</v>
      </c>
      <c r="K2283" s="10">
        <f>(C2283-VLOOKUP(H2283,Riders!$A$2:$E$8001,4,FALSE))/365</f>
        <v>34.032876712328765</v>
      </c>
    </row>
    <row r="2284" spans="1:11">
      <c r="A2284" t="s">
        <v>18</v>
      </c>
      <c r="B2284">
        <v>2019</v>
      </c>
      <c r="C2284" s="9">
        <v>43393</v>
      </c>
      <c r="D2284" t="s">
        <v>138</v>
      </c>
      <c r="E2284" t="s">
        <v>117</v>
      </c>
      <c r="F2284">
        <v>2</v>
      </c>
      <c r="G2284">
        <v>1</v>
      </c>
      <c r="H2284" t="s">
        <v>110</v>
      </c>
      <c r="I2284" t="s">
        <v>111</v>
      </c>
      <c r="J2284">
        <v>10009967641</v>
      </c>
      <c r="K2284" s="10">
        <f>(C2284-VLOOKUP(H2284,Riders!$A$2:$E$8001,4,FALSE))/365</f>
        <v>21.506849315068493</v>
      </c>
    </row>
    <row r="2285" spans="1:11">
      <c r="A2285" t="s">
        <v>18</v>
      </c>
      <c r="B2285">
        <v>2019</v>
      </c>
      <c r="C2285" s="9">
        <v>43393</v>
      </c>
      <c r="D2285" t="s">
        <v>138</v>
      </c>
      <c r="E2285" t="s">
        <v>117</v>
      </c>
      <c r="F2285">
        <v>2</v>
      </c>
      <c r="G2285">
        <v>2</v>
      </c>
      <c r="H2285" t="s">
        <v>217</v>
      </c>
      <c r="I2285" t="s">
        <v>22</v>
      </c>
      <c r="J2285">
        <v>10050887493</v>
      </c>
      <c r="K2285" s="10">
        <f>(C2285-VLOOKUP(H2285,Riders!$A$2:$E$8001,4,FALSE))/365</f>
        <v>35.186301369863017</v>
      </c>
    </row>
    <row r="2286" spans="1:11">
      <c r="A2286" t="s">
        <v>18</v>
      </c>
      <c r="B2286">
        <v>2019</v>
      </c>
      <c r="C2286" s="9">
        <v>43393</v>
      </c>
      <c r="D2286" t="s">
        <v>138</v>
      </c>
      <c r="E2286" t="s">
        <v>117</v>
      </c>
      <c r="F2286">
        <v>2</v>
      </c>
      <c r="G2286">
        <v>3</v>
      </c>
      <c r="H2286" t="s">
        <v>151</v>
      </c>
      <c r="I2286" t="s">
        <v>152</v>
      </c>
      <c r="J2286">
        <v>10004717719</v>
      </c>
      <c r="K2286" s="10">
        <f>(C2286-VLOOKUP(H2286,Riders!$A$2:$E$8001,4,FALSE))/365</f>
        <v>29.884931506849316</v>
      </c>
    </row>
    <row r="2287" spans="1:11">
      <c r="A2287" t="s">
        <v>18</v>
      </c>
      <c r="B2287">
        <v>2019</v>
      </c>
      <c r="C2287" s="9">
        <v>43393</v>
      </c>
      <c r="D2287" t="s">
        <v>138</v>
      </c>
      <c r="E2287" t="s">
        <v>117</v>
      </c>
      <c r="F2287">
        <v>2</v>
      </c>
      <c r="G2287">
        <v>4</v>
      </c>
      <c r="H2287" t="s">
        <v>280</v>
      </c>
      <c r="I2287" t="s">
        <v>222</v>
      </c>
      <c r="J2287">
        <v>10008108574</v>
      </c>
      <c r="K2287" s="10">
        <f>(C2287-VLOOKUP(H2287,Riders!$A$2:$E$8001,4,FALSE))/365</f>
        <v>24.454794520547946</v>
      </c>
    </row>
    <row r="2288" spans="1:11">
      <c r="A2288" t="s">
        <v>18</v>
      </c>
      <c r="B2288">
        <v>2019</v>
      </c>
      <c r="C2288" s="9">
        <v>43393</v>
      </c>
      <c r="D2288" t="s">
        <v>138</v>
      </c>
      <c r="E2288" t="s">
        <v>117</v>
      </c>
      <c r="F2288">
        <v>2</v>
      </c>
      <c r="G2288">
        <v>5</v>
      </c>
      <c r="H2288" t="s">
        <v>38</v>
      </c>
      <c r="I2288" t="s">
        <v>28</v>
      </c>
      <c r="J2288">
        <v>10009178002</v>
      </c>
      <c r="K2288" s="10">
        <f>(C2288-VLOOKUP(H2288,Riders!$A$2:$E$8001,4,FALSE))/365</f>
        <v>22.761643835616439</v>
      </c>
    </row>
    <row r="2289" spans="1:11">
      <c r="A2289" t="s">
        <v>18</v>
      </c>
      <c r="B2289">
        <v>2019</v>
      </c>
      <c r="C2289" s="9">
        <v>43393</v>
      </c>
      <c r="D2289" t="s">
        <v>138</v>
      </c>
      <c r="E2289" t="s">
        <v>117</v>
      </c>
      <c r="F2289">
        <v>2</v>
      </c>
      <c r="G2289">
        <v>6</v>
      </c>
      <c r="H2289" t="s">
        <v>206</v>
      </c>
      <c r="I2289" t="s">
        <v>56</v>
      </c>
      <c r="J2289">
        <v>10007828183</v>
      </c>
      <c r="K2289" s="10">
        <f>(C2289-VLOOKUP(H2289,Riders!$A$2:$E$8001,4,FALSE))/365</f>
        <v>25.076712328767123</v>
      </c>
    </row>
    <row r="2290" spans="1:11">
      <c r="A2290" t="s">
        <v>18</v>
      </c>
      <c r="B2290">
        <v>2019</v>
      </c>
      <c r="C2290" s="9">
        <v>43393</v>
      </c>
      <c r="D2290" t="s">
        <v>138</v>
      </c>
      <c r="E2290" t="s">
        <v>119</v>
      </c>
      <c r="F2290">
        <v>1</v>
      </c>
      <c r="G2290">
        <v>1</v>
      </c>
      <c r="H2290" t="s">
        <v>193</v>
      </c>
      <c r="I2290" t="s">
        <v>30</v>
      </c>
      <c r="J2290">
        <v>10005964470</v>
      </c>
      <c r="K2290" s="10">
        <f>(C2290-VLOOKUP(H2290,Riders!$A$2:$E$8001,4,FALSE))/365</f>
        <v>29.602739726027398</v>
      </c>
    </row>
    <row r="2291" spans="1:11">
      <c r="A2291" t="s">
        <v>18</v>
      </c>
      <c r="B2291">
        <v>2019</v>
      </c>
      <c r="C2291" s="9">
        <v>43393</v>
      </c>
      <c r="D2291" t="s">
        <v>138</v>
      </c>
      <c r="E2291" t="s">
        <v>119</v>
      </c>
      <c r="F2291">
        <v>1</v>
      </c>
      <c r="G2291">
        <v>2</v>
      </c>
      <c r="H2291" t="s">
        <v>218</v>
      </c>
      <c r="I2291" t="s">
        <v>33</v>
      </c>
      <c r="J2291">
        <v>10005782695</v>
      </c>
      <c r="K2291" s="10">
        <f>(C2291-VLOOKUP(H2291,Riders!$A$2:$E$8001,4,FALSE))/365</f>
        <v>29.295890410958904</v>
      </c>
    </row>
    <row r="2292" spans="1:11">
      <c r="A2292" t="s">
        <v>18</v>
      </c>
      <c r="B2292">
        <v>2019</v>
      </c>
      <c r="C2292" s="9">
        <v>43393</v>
      </c>
      <c r="D2292" t="s">
        <v>138</v>
      </c>
      <c r="E2292" t="s">
        <v>119</v>
      </c>
      <c r="F2292">
        <v>1</v>
      </c>
      <c r="G2292">
        <v>3</v>
      </c>
      <c r="H2292" t="s">
        <v>216</v>
      </c>
      <c r="I2292" t="s">
        <v>44</v>
      </c>
      <c r="J2292">
        <v>10006902239</v>
      </c>
      <c r="K2292" s="10">
        <f>(C2292-VLOOKUP(H2292,Riders!$A$2:$E$8001,4,FALSE))/365</f>
        <v>27.315068493150687</v>
      </c>
    </row>
    <row r="2293" spans="1:11">
      <c r="A2293" t="s">
        <v>18</v>
      </c>
      <c r="B2293">
        <v>2019</v>
      </c>
      <c r="C2293" s="9">
        <v>43393</v>
      </c>
      <c r="D2293" t="s">
        <v>138</v>
      </c>
      <c r="E2293" t="s">
        <v>119</v>
      </c>
      <c r="F2293">
        <v>1</v>
      </c>
      <c r="G2293">
        <v>4</v>
      </c>
      <c r="H2293" t="s">
        <v>110</v>
      </c>
      <c r="I2293" t="s">
        <v>111</v>
      </c>
      <c r="J2293">
        <v>10009967641</v>
      </c>
      <c r="K2293" s="10">
        <f>(C2293-VLOOKUP(H2293,Riders!$A$2:$E$8001,4,FALSE))/365</f>
        <v>21.506849315068493</v>
      </c>
    </row>
    <row r="2294" spans="1:11">
      <c r="A2294" t="s">
        <v>18</v>
      </c>
      <c r="B2294">
        <v>2019</v>
      </c>
      <c r="C2294" s="9">
        <v>43393</v>
      </c>
      <c r="D2294" t="s">
        <v>138</v>
      </c>
      <c r="E2294" t="s">
        <v>119</v>
      </c>
      <c r="F2294">
        <v>1</v>
      </c>
      <c r="G2294">
        <v>5</v>
      </c>
      <c r="H2294" t="s">
        <v>217</v>
      </c>
      <c r="I2294" t="s">
        <v>22</v>
      </c>
      <c r="J2294">
        <v>10050887493</v>
      </c>
      <c r="K2294" s="10">
        <f>(C2294-VLOOKUP(H2294,Riders!$A$2:$E$8001,4,FALSE))/365</f>
        <v>35.186301369863017</v>
      </c>
    </row>
    <row r="2295" spans="1:11">
      <c r="A2295" t="s">
        <v>18</v>
      </c>
      <c r="B2295">
        <v>2019</v>
      </c>
      <c r="C2295" s="9">
        <v>43393</v>
      </c>
      <c r="D2295" t="s">
        <v>138</v>
      </c>
      <c r="E2295" t="s">
        <v>119</v>
      </c>
      <c r="F2295">
        <v>1</v>
      </c>
      <c r="G2295">
        <v>6</v>
      </c>
      <c r="H2295" t="s">
        <v>151</v>
      </c>
      <c r="I2295" t="s">
        <v>152</v>
      </c>
      <c r="J2295">
        <v>10004717719</v>
      </c>
      <c r="K2295" s="10">
        <f>(C2295-VLOOKUP(H2295,Riders!$A$2:$E$8001,4,FALSE))/365</f>
        <v>29.884931506849316</v>
      </c>
    </row>
    <row r="2296" spans="1:11">
      <c r="A2296" t="s">
        <v>18</v>
      </c>
      <c r="B2296">
        <v>2019</v>
      </c>
      <c r="C2296" s="9">
        <v>43393</v>
      </c>
      <c r="D2296" t="s">
        <v>138</v>
      </c>
      <c r="E2296" t="s">
        <v>119</v>
      </c>
      <c r="F2296">
        <v>2</v>
      </c>
      <c r="G2296">
        <v>1</v>
      </c>
      <c r="H2296" t="s">
        <v>206</v>
      </c>
      <c r="I2296" t="s">
        <v>56</v>
      </c>
      <c r="J2296">
        <v>10007828183</v>
      </c>
      <c r="K2296" s="10">
        <f>(C2296-VLOOKUP(H2296,Riders!$A$2:$E$8001,4,FALSE))/365</f>
        <v>25.076712328767123</v>
      </c>
    </row>
    <row r="2297" spans="1:11">
      <c r="A2297" t="s">
        <v>18</v>
      </c>
      <c r="B2297">
        <v>2019</v>
      </c>
      <c r="C2297" s="9">
        <v>43393</v>
      </c>
      <c r="D2297" t="s">
        <v>138</v>
      </c>
      <c r="E2297" t="s">
        <v>119</v>
      </c>
      <c r="F2297">
        <v>2</v>
      </c>
      <c r="G2297">
        <v>2</v>
      </c>
      <c r="H2297" t="s">
        <v>292</v>
      </c>
      <c r="I2297" t="s">
        <v>26</v>
      </c>
      <c r="J2297">
        <v>10003011125</v>
      </c>
      <c r="K2297" s="10">
        <f>(C2297-VLOOKUP(H2297,Riders!$A$2:$E$8001,4,FALSE))/365</f>
        <v>34.032876712328765</v>
      </c>
    </row>
    <row r="2298" spans="1:11">
      <c r="A2298" t="s">
        <v>18</v>
      </c>
      <c r="B2298">
        <v>2019</v>
      </c>
      <c r="C2298" s="9">
        <v>43393</v>
      </c>
      <c r="D2298" t="s">
        <v>138</v>
      </c>
      <c r="E2298" t="s">
        <v>119</v>
      </c>
      <c r="F2298">
        <v>2</v>
      </c>
      <c r="G2298">
        <v>3</v>
      </c>
      <c r="H2298" t="s">
        <v>104</v>
      </c>
      <c r="I2298" t="s">
        <v>100</v>
      </c>
      <c r="J2298">
        <v>10006894559</v>
      </c>
      <c r="K2298" s="10">
        <f>(C2298-VLOOKUP(H2298,Riders!$A$2:$E$8001,4,FALSE))/365</f>
        <v>26.172602739726027</v>
      </c>
    </row>
    <row r="2299" spans="1:11">
      <c r="A2299" t="s">
        <v>18</v>
      </c>
      <c r="B2299">
        <v>2019</v>
      </c>
      <c r="C2299" s="9">
        <v>43393</v>
      </c>
      <c r="D2299" t="s">
        <v>138</v>
      </c>
      <c r="E2299" t="s">
        <v>119</v>
      </c>
      <c r="F2299">
        <v>2</v>
      </c>
      <c r="G2299">
        <v>4</v>
      </c>
      <c r="H2299" t="s">
        <v>219</v>
      </c>
      <c r="I2299" t="s">
        <v>30</v>
      </c>
      <c r="J2299">
        <v>10008098470</v>
      </c>
      <c r="K2299" s="10">
        <f>(C2299-VLOOKUP(H2299,Riders!$A$2:$E$8001,4,FALSE))/365</f>
        <v>33.720547945205482</v>
      </c>
    </row>
    <row r="2300" spans="1:11">
      <c r="A2300" t="s">
        <v>18</v>
      </c>
      <c r="B2300">
        <v>2019</v>
      </c>
      <c r="C2300" s="9">
        <v>43393</v>
      </c>
      <c r="D2300" t="s">
        <v>138</v>
      </c>
      <c r="E2300" t="s">
        <v>119</v>
      </c>
      <c r="F2300">
        <v>2</v>
      </c>
      <c r="G2300">
        <v>5</v>
      </c>
      <c r="H2300" t="s">
        <v>38</v>
      </c>
      <c r="I2300" t="s">
        <v>28</v>
      </c>
      <c r="J2300">
        <v>10009178002</v>
      </c>
      <c r="K2300" s="10">
        <f>(C2300-VLOOKUP(H2300,Riders!$A$2:$E$8001,4,FALSE))/365</f>
        <v>22.761643835616439</v>
      </c>
    </row>
    <row r="2301" spans="1:11">
      <c r="A2301" t="s">
        <v>18</v>
      </c>
      <c r="B2301">
        <v>2019</v>
      </c>
      <c r="C2301" s="9">
        <v>43393</v>
      </c>
      <c r="D2301" t="s">
        <v>138</v>
      </c>
      <c r="E2301" t="s">
        <v>119</v>
      </c>
      <c r="F2301">
        <v>2</v>
      </c>
      <c r="G2301">
        <v>6</v>
      </c>
      <c r="H2301" t="s">
        <v>280</v>
      </c>
      <c r="I2301" t="s">
        <v>222</v>
      </c>
      <c r="J2301">
        <v>10008108574</v>
      </c>
      <c r="K2301" s="10">
        <f>(C2301-VLOOKUP(H2301,Riders!$A$2:$E$8001,4,FALSE))/365</f>
        <v>24.454794520547946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1</v>
      </c>
      <c r="H2302" t="s">
        <v>104</v>
      </c>
      <c r="I2302" t="s">
        <v>100</v>
      </c>
      <c r="J2302">
        <v>10006894559</v>
      </c>
      <c r="K2302" s="10">
        <f>(C2302-VLOOKUP(H2302,Riders!$A$2:$E$8001,4,FALSE))/365</f>
        <v>26.153424657534245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2</v>
      </c>
      <c r="H2303" t="s">
        <v>243</v>
      </c>
      <c r="I2303" t="s">
        <v>33</v>
      </c>
      <c r="J2303">
        <v>10015443087</v>
      </c>
      <c r="K2303" s="10">
        <f>(C2303-VLOOKUP(H2303,Riders!$A$2:$E$8001,4,FALSE))/365</f>
        <v>19.728767123287671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1</v>
      </c>
      <c r="G2304">
        <v>3</v>
      </c>
      <c r="H2304" t="s">
        <v>238</v>
      </c>
      <c r="I2304" t="s">
        <v>100</v>
      </c>
      <c r="J2304" t="e">
        <v>#N/A</v>
      </c>
      <c r="K2304" s="10">
        <f>(C2304-VLOOKUP(H2304,Riders!$A$2:$E$8001,4,FALSE))/365</f>
        <v>19.495890410958904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1</v>
      </c>
      <c r="G2305">
        <v>4</v>
      </c>
      <c r="H2305" t="s">
        <v>134</v>
      </c>
      <c r="I2305" t="s">
        <v>33</v>
      </c>
      <c r="J2305">
        <v>10010624918</v>
      </c>
      <c r="K2305" s="10">
        <f>(C2305-VLOOKUP(H2305,Riders!$A$2:$E$8001,4,FALSE))/365</f>
        <v>22.12054794520548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1</v>
      </c>
      <c r="G2306">
        <v>5</v>
      </c>
      <c r="H2306" t="s">
        <v>127</v>
      </c>
      <c r="I2306" t="s">
        <v>33</v>
      </c>
      <c r="J2306">
        <v>10006184742</v>
      </c>
      <c r="K2306" s="10">
        <f>(C2306-VLOOKUP(H2306,Riders!$A$2:$E$8001,4,FALSE))/365</f>
        <v>27.263013698630136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1</v>
      </c>
      <c r="G2307">
        <v>6</v>
      </c>
      <c r="H2307" t="s">
        <v>236</v>
      </c>
      <c r="I2307" t="s">
        <v>100</v>
      </c>
      <c r="J2307">
        <v>10055348887</v>
      </c>
      <c r="K2307" s="10">
        <f>(C2307-VLOOKUP(H2307,Riders!$A$2:$E$8001,4,FALSE))/365</f>
        <v>18.350684931506848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1</v>
      </c>
      <c r="G2308">
        <v>7</v>
      </c>
      <c r="H2308" t="s">
        <v>295</v>
      </c>
      <c r="I2308" t="s">
        <v>33</v>
      </c>
      <c r="J2308" t="e">
        <v>#N/A</v>
      </c>
      <c r="K2308" s="10">
        <f>(C2308-VLOOKUP(H2308,Riders!$A$2:$E$8001,4,FALSE))/365</f>
        <v>18.136986301369863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1</v>
      </c>
      <c r="H2309" t="s">
        <v>263</v>
      </c>
      <c r="I2309" t="s">
        <v>100</v>
      </c>
      <c r="J2309">
        <v>10009009462</v>
      </c>
      <c r="K2309" s="10">
        <f>(C2309-VLOOKUP(H2309,Riders!$A$2:$E$8001,4,FALSE))/365</f>
        <v>23.263013698630136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2</v>
      </c>
      <c r="H2310" t="s">
        <v>229</v>
      </c>
      <c r="I2310" t="s">
        <v>100</v>
      </c>
      <c r="J2310">
        <v>10009009260</v>
      </c>
      <c r="K2310" s="10">
        <f>(C2310-VLOOKUP(H2310,Riders!$A$2:$E$8001,4,FALSE))/365</f>
        <v>23.536986301369861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2</v>
      </c>
      <c r="G2311">
        <v>3</v>
      </c>
      <c r="H2311" t="s">
        <v>218</v>
      </c>
      <c r="I2311" t="s">
        <v>33</v>
      </c>
      <c r="J2311">
        <v>10005782695</v>
      </c>
      <c r="K2311" s="10">
        <f>(C2311-VLOOKUP(H2311,Riders!$A$2:$E$8001,4,FALSE))/365</f>
        <v>29.276712328767122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2</v>
      </c>
      <c r="G2312">
        <v>4</v>
      </c>
      <c r="H2312" t="s">
        <v>241</v>
      </c>
      <c r="I2312" t="s">
        <v>100</v>
      </c>
      <c r="J2312" t="e">
        <v>#N/A</v>
      </c>
      <c r="K2312" s="10">
        <f>(C2312-VLOOKUP(H2312,Riders!$A$2:$E$8001,4,FALSE))/365</f>
        <v>19.238356164383561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2</v>
      </c>
      <c r="G2313">
        <v>5</v>
      </c>
      <c r="H2313" t="s">
        <v>246</v>
      </c>
      <c r="I2313" t="s">
        <v>33</v>
      </c>
      <c r="J2313">
        <v>10008997641</v>
      </c>
      <c r="K2313" s="10">
        <f>(C2313-VLOOKUP(H2313,Riders!$A$2:$E$8001,4,FALSE))/365</f>
        <v>23.246575342465754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2</v>
      </c>
      <c r="G2314">
        <v>6</v>
      </c>
      <c r="H2314" t="s">
        <v>112</v>
      </c>
      <c r="I2314" t="s">
        <v>100</v>
      </c>
      <c r="J2314">
        <v>10055349695</v>
      </c>
      <c r="K2314" s="10">
        <f>(C2314-VLOOKUP(H2314,Riders!$A$2:$E$8001,4,FALSE))/365</f>
        <v>18.671232876712327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2</v>
      </c>
      <c r="G2315">
        <v>7</v>
      </c>
      <c r="H2315" t="s">
        <v>265</v>
      </c>
      <c r="I2315" t="s">
        <v>100</v>
      </c>
      <c r="J2315">
        <v>10010791030</v>
      </c>
      <c r="K2315" s="10">
        <f>(C2315-VLOOKUP(H2315,Riders!$A$2:$E$8001,4,FALSE))/365</f>
        <v>24.153424657534245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1</v>
      </c>
      <c r="H2316" t="s">
        <v>99</v>
      </c>
      <c r="I2316" t="s">
        <v>100</v>
      </c>
      <c r="J2316">
        <v>10015145724</v>
      </c>
      <c r="K2316" s="10">
        <f>(C2316-VLOOKUP(H2316,Riders!$A$2:$E$8001,4,FALSE))/365</f>
        <v>19.504109589041096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2</v>
      </c>
      <c r="H2317" t="s">
        <v>296</v>
      </c>
      <c r="I2317" t="s">
        <v>100</v>
      </c>
      <c r="J2317">
        <v>10061341164</v>
      </c>
      <c r="K2317" s="10">
        <f>(C2317-VLOOKUP(H2317,Riders!$A$2:$E$8001,4,FALSE))/365</f>
        <v>18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3</v>
      </c>
      <c r="G2318">
        <v>3</v>
      </c>
      <c r="H2318" t="s">
        <v>245</v>
      </c>
      <c r="I2318" t="s">
        <v>33</v>
      </c>
      <c r="J2318">
        <v>10009138491</v>
      </c>
      <c r="K2318" s="10">
        <f>(C2318-VLOOKUP(H2318,Riders!$A$2:$E$8001,4,FALSE))/365</f>
        <v>22.38082191780822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3</v>
      </c>
      <c r="G2319">
        <v>4</v>
      </c>
      <c r="H2319" t="s">
        <v>122</v>
      </c>
      <c r="I2319" t="s">
        <v>33</v>
      </c>
      <c r="J2319">
        <v>10009012391</v>
      </c>
      <c r="K2319" s="10">
        <f>(C2319-VLOOKUP(H2319,Riders!$A$2:$E$8001,4,FALSE))/365</f>
        <v>23.008219178082193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3</v>
      </c>
      <c r="G2320">
        <v>5</v>
      </c>
      <c r="H2320" t="s">
        <v>297</v>
      </c>
      <c r="I2320" t="s">
        <v>100</v>
      </c>
      <c r="J2320" t="e">
        <v>#N/A</v>
      </c>
      <c r="K2320" s="10" t="e">
        <f>(C2320-VLOOKUP(H2320,Riders!$A$2:$E$8001,4,FALSE))/365</f>
        <v>#N/A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3</v>
      </c>
      <c r="G2321">
        <v>6</v>
      </c>
      <c r="H2321" t="s">
        <v>266</v>
      </c>
      <c r="I2321" t="s">
        <v>267</v>
      </c>
      <c r="J2321">
        <v>10007051274</v>
      </c>
      <c r="K2321" s="10">
        <f>(C2321-VLOOKUP(H2321,Riders!$A$2:$E$8001,4,FALSE))/365</f>
        <v>25.860273972602741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3</v>
      </c>
      <c r="G2322">
        <v>7</v>
      </c>
      <c r="H2322" t="s">
        <v>175</v>
      </c>
      <c r="I2322" t="s">
        <v>100</v>
      </c>
      <c r="J2322">
        <v>10010664829</v>
      </c>
      <c r="K2322" s="10">
        <f>(C2322-VLOOKUP(H2322,Riders!$A$2:$E$8001,4,FALSE))/365</f>
        <v>20.531506849315068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1</v>
      </c>
      <c r="H2323" t="s">
        <v>239</v>
      </c>
      <c r="I2323" t="s">
        <v>33</v>
      </c>
      <c r="J2323">
        <v>10009978048</v>
      </c>
      <c r="K2323" s="10">
        <f>(C2323-VLOOKUP(H2323,Riders!$A$2:$E$8001,4,FALSE))/365</f>
        <v>19.852054794520548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2</v>
      </c>
      <c r="H2324" t="s">
        <v>284</v>
      </c>
      <c r="I2324" t="s">
        <v>100</v>
      </c>
      <c r="J2324">
        <v>10007811817</v>
      </c>
      <c r="K2324" s="10">
        <f>(C2324-VLOOKUP(H2324,Riders!$A$2:$E$8001,4,FALSE))/365</f>
        <v>24.75068493150685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89</v>
      </c>
      <c r="F2325">
        <v>4</v>
      </c>
      <c r="G2325">
        <v>3</v>
      </c>
      <c r="H2325" t="s">
        <v>298</v>
      </c>
      <c r="I2325" t="s">
        <v>100</v>
      </c>
      <c r="J2325">
        <v>10009117071</v>
      </c>
      <c r="K2325" s="10">
        <f>(C2325-VLOOKUP(H2325,Riders!$A$2:$E$8001,4,FALSE))/365</f>
        <v>22.5013698630137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89</v>
      </c>
      <c r="F2326">
        <v>4</v>
      </c>
      <c r="G2326">
        <v>4</v>
      </c>
      <c r="H2326" t="s">
        <v>268</v>
      </c>
      <c r="I2326" t="s">
        <v>267</v>
      </c>
      <c r="J2326">
        <v>10010794262</v>
      </c>
      <c r="K2326" s="10">
        <f>(C2326-VLOOKUP(H2326,Riders!$A$2:$E$8001,4,FALSE))/365</f>
        <v>19.802739726027397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89</v>
      </c>
      <c r="F2327">
        <v>4</v>
      </c>
      <c r="G2327">
        <v>5</v>
      </c>
      <c r="H2327" t="s">
        <v>299</v>
      </c>
      <c r="I2327" t="s">
        <v>100</v>
      </c>
      <c r="J2327" t="e">
        <v>#N/A</v>
      </c>
      <c r="K2327" s="10">
        <f>(C2327-VLOOKUP(H2327,Riders!$A$2:$E$8001,4,FALSE))/365</f>
        <v>18.153424657534245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89</v>
      </c>
      <c r="F2328">
        <v>4</v>
      </c>
      <c r="G2328">
        <v>6</v>
      </c>
      <c r="H2328" t="s">
        <v>264</v>
      </c>
      <c r="I2328" t="s">
        <v>100</v>
      </c>
      <c r="J2328" t="e">
        <v>#N/A</v>
      </c>
      <c r="K2328" s="10">
        <f>(C2328-VLOOKUP(H2328,Riders!$A$2:$E$8001,4,FALSE))/365</f>
        <v>23.980821917808218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89</v>
      </c>
      <c r="F2329">
        <v>4</v>
      </c>
      <c r="G2329">
        <v>7</v>
      </c>
      <c r="H2329" t="s">
        <v>203</v>
      </c>
      <c r="I2329" t="s">
        <v>100</v>
      </c>
      <c r="J2329">
        <v>10011146694</v>
      </c>
      <c r="K2329" s="10">
        <f>(C2329-VLOOKUP(H2329,Riders!$A$2:$E$8001,4,FALSE))/365</f>
        <v>19.608219178082191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1</v>
      </c>
      <c r="G2330">
        <v>1</v>
      </c>
      <c r="H2330" t="s">
        <v>238</v>
      </c>
      <c r="I2330" t="s">
        <v>100</v>
      </c>
      <c r="J2330" t="e">
        <v>#N/A</v>
      </c>
      <c r="K2330" s="10">
        <f>(C2330-VLOOKUP(H2330,Riders!$A$2:$E$8001,4,FALSE))/365</f>
        <v>19.495890410958904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1</v>
      </c>
      <c r="G2331">
        <v>2</v>
      </c>
      <c r="H2331" t="s">
        <v>112</v>
      </c>
      <c r="I2331" t="s">
        <v>100</v>
      </c>
      <c r="J2331">
        <v>10055349695</v>
      </c>
      <c r="K2331" s="10">
        <f>(C2331-VLOOKUP(H2331,Riders!$A$2:$E$8001,4,FALSE))/365</f>
        <v>18.671232876712327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1</v>
      </c>
      <c r="G2332">
        <v>3</v>
      </c>
      <c r="H2332" t="s">
        <v>297</v>
      </c>
      <c r="I2332" t="s">
        <v>100</v>
      </c>
      <c r="J2332" t="e">
        <v>#N/A</v>
      </c>
      <c r="K2332" s="10" t="e">
        <f>(C2332-VLOOKUP(H2332,Riders!$A$2:$E$8001,4,FALSE))/365</f>
        <v>#N/A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1</v>
      </c>
      <c r="G2333">
        <v>4</v>
      </c>
      <c r="H2333" t="s">
        <v>268</v>
      </c>
      <c r="I2333" t="s">
        <v>267</v>
      </c>
      <c r="J2333">
        <v>10010794262</v>
      </c>
      <c r="K2333" s="10">
        <f>(C2333-VLOOKUP(H2333,Riders!$A$2:$E$8001,4,FALSE))/365</f>
        <v>19.802739726027397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1</v>
      </c>
      <c r="G2334">
        <v>5</v>
      </c>
      <c r="H2334" t="s">
        <v>295</v>
      </c>
      <c r="I2334" t="s">
        <v>33</v>
      </c>
      <c r="J2334" t="e">
        <v>#N/A</v>
      </c>
      <c r="K2334" s="10">
        <f>(C2334-VLOOKUP(H2334,Riders!$A$2:$E$8001,4,FALSE))/365</f>
        <v>18.136986301369863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2</v>
      </c>
      <c r="G2335">
        <v>1</v>
      </c>
      <c r="H2335" t="s">
        <v>246</v>
      </c>
      <c r="I2335" t="s">
        <v>33</v>
      </c>
      <c r="J2335">
        <v>10008997641</v>
      </c>
      <c r="K2335" s="10">
        <f>(C2335-VLOOKUP(H2335,Riders!$A$2:$E$8001,4,FALSE))/365</f>
        <v>23.246575342465754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2</v>
      </c>
      <c r="G2336">
        <v>2</v>
      </c>
      <c r="H2336" t="s">
        <v>122</v>
      </c>
      <c r="I2336" t="s">
        <v>33</v>
      </c>
      <c r="J2336">
        <v>10009012391</v>
      </c>
      <c r="K2336" s="10">
        <f>(C2336-VLOOKUP(H2336,Riders!$A$2:$E$8001,4,FALSE))/365</f>
        <v>23.008219178082193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2</v>
      </c>
      <c r="G2337">
        <v>3</v>
      </c>
      <c r="H2337" t="s">
        <v>218</v>
      </c>
      <c r="I2337" t="s">
        <v>33</v>
      </c>
      <c r="J2337">
        <v>10005782695</v>
      </c>
      <c r="K2337" s="10">
        <f>(C2337-VLOOKUP(H2337,Riders!$A$2:$E$8001,4,FALSE))/365</f>
        <v>29.276712328767122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2</v>
      </c>
      <c r="G2338">
        <v>4</v>
      </c>
      <c r="H2338" t="s">
        <v>203</v>
      </c>
      <c r="I2338" t="s">
        <v>100</v>
      </c>
      <c r="J2338">
        <v>10011146694</v>
      </c>
      <c r="K2338" s="10">
        <f>(C2338-VLOOKUP(H2338,Riders!$A$2:$E$8001,4,FALSE))/365</f>
        <v>19.608219178082191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2</v>
      </c>
      <c r="G2339">
        <v>5</v>
      </c>
      <c r="H2339" t="s">
        <v>236</v>
      </c>
      <c r="I2339" t="s">
        <v>100</v>
      </c>
      <c r="J2339">
        <v>10055348887</v>
      </c>
      <c r="K2339" s="10">
        <f>(C2339-VLOOKUP(H2339,Riders!$A$2:$E$8001,4,FALSE))/365</f>
        <v>18.350684931506848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3</v>
      </c>
      <c r="G2340">
        <v>1</v>
      </c>
      <c r="H2340" t="s">
        <v>127</v>
      </c>
      <c r="I2340" t="s">
        <v>33</v>
      </c>
      <c r="J2340">
        <v>10006184742</v>
      </c>
      <c r="K2340" s="10">
        <f>(C2340-VLOOKUP(H2340,Riders!$A$2:$E$8001,4,FALSE))/365</f>
        <v>27.263013698630136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3</v>
      </c>
      <c r="G2341">
        <v>2</v>
      </c>
      <c r="H2341" t="s">
        <v>245</v>
      </c>
      <c r="I2341" t="s">
        <v>33</v>
      </c>
      <c r="J2341">
        <v>10009138491</v>
      </c>
      <c r="K2341" s="10">
        <f>(C2341-VLOOKUP(H2341,Riders!$A$2:$E$8001,4,FALSE))/365</f>
        <v>22.38082191780822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3</v>
      </c>
      <c r="G2342">
        <v>3</v>
      </c>
      <c r="H2342" t="s">
        <v>264</v>
      </c>
      <c r="I2342" t="s">
        <v>100</v>
      </c>
      <c r="J2342" t="e">
        <v>#N/A</v>
      </c>
      <c r="K2342" s="10">
        <f>(C2342-VLOOKUP(H2342,Riders!$A$2:$E$8001,4,FALSE))/365</f>
        <v>23.980821917808218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3</v>
      </c>
      <c r="G2343">
        <v>4</v>
      </c>
      <c r="H2343" t="s">
        <v>175</v>
      </c>
      <c r="I2343" t="s">
        <v>100</v>
      </c>
      <c r="J2343">
        <v>10010664829</v>
      </c>
      <c r="K2343" s="10">
        <f>(C2343-VLOOKUP(H2343,Riders!$A$2:$E$8001,4,FALSE))/365</f>
        <v>20.531506849315068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3</v>
      </c>
      <c r="G2344">
        <v>5</v>
      </c>
      <c r="H2344" t="s">
        <v>241</v>
      </c>
      <c r="I2344" t="s">
        <v>100</v>
      </c>
      <c r="J2344" t="e">
        <v>#N/A</v>
      </c>
      <c r="K2344" s="10">
        <f>(C2344-VLOOKUP(H2344,Riders!$A$2:$E$8001,4,FALSE))/365</f>
        <v>19.238356164383561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115</v>
      </c>
      <c r="F2345">
        <v>4</v>
      </c>
      <c r="G2345">
        <v>1</v>
      </c>
      <c r="H2345" t="s">
        <v>134</v>
      </c>
      <c r="I2345" t="s">
        <v>33</v>
      </c>
      <c r="J2345">
        <v>10010624918</v>
      </c>
      <c r="K2345" s="10">
        <f>(C2345-VLOOKUP(H2345,Riders!$A$2:$E$8001,4,FALSE))/365</f>
        <v>22.12054794520548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115</v>
      </c>
      <c r="F2346">
        <v>4</v>
      </c>
      <c r="G2346">
        <v>2</v>
      </c>
      <c r="H2346" t="s">
        <v>266</v>
      </c>
      <c r="I2346" t="s">
        <v>267</v>
      </c>
      <c r="J2346">
        <v>10007051274</v>
      </c>
      <c r="K2346" s="10">
        <f>(C2346-VLOOKUP(H2346,Riders!$A$2:$E$8001,4,FALSE))/365</f>
        <v>25.860273972602741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115</v>
      </c>
      <c r="F2347">
        <v>4</v>
      </c>
      <c r="G2347">
        <v>3</v>
      </c>
      <c r="H2347" t="s">
        <v>298</v>
      </c>
      <c r="I2347" t="s">
        <v>100</v>
      </c>
      <c r="J2347">
        <v>10009117071</v>
      </c>
      <c r="K2347" s="10">
        <f>(C2347-VLOOKUP(H2347,Riders!$A$2:$E$8001,4,FALSE))/365</f>
        <v>22.5013698630137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115</v>
      </c>
      <c r="F2348">
        <v>4</v>
      </c>
      <c r="G2348">
        <v>4</v>
      </c>
      <c r="H2348" t="s">
        <v>299</v>
      </c>
      <c r="I2348" t="s">
        <v>100</v>
      </c>
      <c r="J2348" t="e">
        <v>#N/A</v>
      </c>
      <c r="K2348" s="10">
        <f>(C2348-VLOOKUP(H2348,Riders!$A$2:$E$8001,4,FALSE))/365</f>
        <v>18.153424657534245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115</v>
      </c>
      <c r="F2349">
        <v>4</v>
      </c>
      <c r="G2349">
        <v>5</v>
      </c>
      <c r="H2349" t="s">
        <v>265</v>
      </c>
      <c r="I2349" t="s">
        <v>100</v>
      </c>
      <c r="J2349">
        <v>10010791030</v>
      </c>
      <c r="K2349" s="10">
        <f>(C2349-VLOOKUP(H2349,Riders!$A$2:$E$8001,4,FALSE))/365</f>
        <v>24.153424657534245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1</v>
      </c>
      <c r="H2350" t="s">
        <v>104</v>
      </c>
      <c r="I2350" t="s">
        <v>100</v>
      </c>
      <c r="J2350">
        <v>10006894559</v>
      </c>
      <c r="K2350" s="10">
        <f>(C2350-VLOOKUP(H2350,Riders!$A$2:$E$8001,4,FALSE))/365</f>
        <v>26.153424657534245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1</v>
      </c>
      <c r="G2351">
        <v>2</v>
      </c>
      <c r="H2351" t="s">
        <v>134</v>
      </c>
      <c r="I2351" t="s">
        <v>33</v>
      </c>
      <c r="J2351">
        <v>10010624918</v>
      </c>
      <c r="K2351" s="10">
        <f>(C2351-VLOOKUP(H2351,Riders!$A$2:$E$8001,4,FALSE))/365</f>
        <v>22.12054794520548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1</v>
      </c>
      <c r="G2352">
        <v>3</v>
      </c>
      <c r="H2352" t="s">
        <v>229</v>
      </c>
      <c r="I2352" t="s">
        <v>100</v>
      </c>
      <c r="J2352">
        <v>10009009260</v>
      </c>
      <c r="K2352" s="10">
        <f>(C2352-VLOOKUP(H2352,Riders!$A$2:$E$8001,4,FALSE))/365</f>
        <v>23.536986301369861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1</v>
      </c>
      <c r="G2353">
        <v>4</v>
      </c>
      <c r="H2353" t="s">
        <v>239</v>
      </c>
      <c r="I2353" t="s">
        <v>33</v>
      </c>
      <c r="J2353">
        <v>10009978048</v>
      </c>
      <c r="K2353" s="10">
        <f>(C2353-VLOOKUP(H2353,Riders!$A$2:$E$8001,4,FALSE))/365</f>
        <v>19.852054794520548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1</v>
      </c>
      <c r="G2354">
        <v>5</v>
      </c>
      <c r="H2354" t="s">
        <v>238</v>
      </c>
      <c r="I2354" t="s">
        <v>100</v>
      </c>
      <c r="J2354" t="e">
        <v>#N/A</v>
      </c>
      <c r="K2354" s="10">
        <f>(C2354-VLOOKUP(H2354,Riders!$A$2:$E$8001,4,FALSE))/365</f>
        <v>19.495890410958904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1</v>
      </c>
      <c r="G2355">
        <v>6</v>
      </c>
      <c r="H2355" t="s">
        <v>296</v>
      </c>
      <c r="I2355" t="s">
        <v>100</v>
      </c>
      <c r="J2355">
        <v>10061341164</v>
      </c>
      <c r="K2355" s="10">
        <f>(C2355-VLOOKUP(H2355,Riders!$A$2:$E$8001,4,FALSE))/365</f>
        <v>18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1</v>
      </c>
      <c r="H2356" t="s">
        <v>284</v>
      </c>
      <c r="I2356" t="s">
        <v>100</v>
      </c>
      <c r="J2356">
        <v>10007811817</v>
      </c>
      <c r="K2356" s="10">
        <f>(C2356-VLOOKUP(H2356,Riders!$A$2:$E$8001,4,FALSE))/365</f>
        <v>24.75068493150685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117</v>
      </c>
      <c r="F2357">
        <v>2</v>
      </c>
      <c r="G2357">
        <v>2</v>
      </c>
      <c r="H2357" t="s">
        <v>263</v>
      </c>
      <c r="I2357" t="s">
        <v>100</v>
      </c>
      <c r="J2357">
        <v>10009009462</v>
      </c>
      <c r="K2357" s="10">
        <f>(C2357-VLOOKUP(H2357,Riders!$A$2:$E$8001,4,FALSE))/365</f>
        <v>23.263013698630136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117</v>
      </c>
      <c r="F2358">
        <v>2</v>
      </c>
      <c r="G2358">
        <v>3</v>
      </c>
      <c r="H2358" t="s">
        <v>127</v>
      </c>
      <c r="I2358" t="s">
        <v>33</v>
      </c>
      <c r="J2358">
        <v>10006184742</v>
      </c>
      <c r="K2358" s="10">
        <f>(C2358-VLOOKUP(H2358,Riders!$A$2:$E$8001,4,FALSE))/365</f>
        <v>27.263013698630136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117</v>
      </c>
      <c r="F2359">
        <v>2</v>
      </c>
      <c r="G2359">
        <v>4</v>
      </c>
      <c r="H2359" t="s">
        <v>99</v>
      </c>
      <c r="I2359" t="s">
        <v>100</v>
      </c>
      <c r="J2359">
        <v>10015145724</v>
      </c>
      <c r="K2359" s="10">
        <f>(C2359-VLOOKUP(H2359,Riders!$A$2:$E$8001,4,FALSE))/365</f>
        <v>19.504109589041096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117</v>
      </c>
      <c r="F2360">
        <v>2</v>
      </c>
      <c r="G2360">
        <v>5</v>
      </c>
      <c r="H2360" t="s">
        <v>243</v>
      </c>
      <c r="I2360" t="s">
        <v>33</v>
      </c>
      <c r="J2360">
        <v>10015443087</v>
      </c>
      <c r="K2360" s="10">
        <f>(C2360-VLOOKUP(H2360,Riders!$A$2:$E$8001,4,FALSE))/365</f>
        <v>19.728767123287671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117</v>
      </c>
      <c r="F2361">
        <v>2</v>
      </c>
      <c r="G2361">
        <v>6</v>
      </c>
      <c r="H2361" t="s">
        <v>246</v>
      </c>
      <c r="I2361" t="s">
        <v>33</v>
      </c>
      <c r="J2361">
        <v>10008997641</v>
      </c>
      <c r="K2361" s="10">
        <f>(C2361-VLOOKUP(H2361,Riders!$A$2:$E$8001,4,FALSE))/365</f>
        <v>23.246575342465754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1</v>
      </c>
      <c r="H2362" t="s">
        <v>104</v>
      </c>
      <c r="I2362" t="s">
        <v>100</v>
      </c>
      <c r="J2362">
        <v>10006894559</v>
      </c>
      <c r="K2362" s="10">
        <f>(C2362-VLOOKUP(H2362,Riders!$A$2:$E$8001,4,FALSE))/365</f>
        <v>26.153424657534245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1</v>
      </c>
      <c r="G2363">
        <v>2</v>
      </c>
      <c r="H2363" t="s">
        <v>284</v>
      </c>
      <c r="I2363" t="s">
        <v>100</v>
      </c>
      <c r="J2363">
        <v>10007811817</v>
      </c>
      <c r="K2363" s="10">
        <f>(C2363-VLOOKUP(H2363,Riders!$A$2:$E$8001,4,FALSE))/365</f>
        <v>24.75068493150685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1</v>
      </c>
      <c r="G2364">
        <v>3</v>
      </c>
      <c r="H2364" t="s">
        <v>134</v>
      </c>
      <c r="I2364" t="s">
        <v>33</v>
      </c>
      <c r="J2364">
        <v>10010624918</v>
      </c>
      <c r="K2364" s="10">
        <f>(C2364-VLOOKUP(H2364,Riders!$A$2:$E$8001,4,FALSE))/365</f>
        <v>22.12054794520548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1</v>
      </c>
      <c r="G2365">
        <v>4</v>
      </c>
      <c r="H2365" t="s">
        <v>263</v>
      </c>
      <c r="I2365" t="s">
        <v>100</v>
      </c>
      <c r="J2365">
        <v>10009009462</v>
      </c>
      <c r="K2365" s="10">
        <f>(C2365-VLOOKUP(H2365,Riders!$A$2:$E$8001,4,FALSE))/365</f>
        <v>23.263013698630136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1</v>
      </c>
      <c r="G2366">
        <v>5</v>
      </c>
      <c r="H2366" t="s">
        <v>127</v>
      </c>
      <c r="I2366" t="s">
        <v>33</v>
      </c>
      <c r="J2366">
        <v>10006184742</v>
      </c>
      <c r="K2366" s="10">
        <f>(C2366-VLOOKUP(H2366,Riders!$A$2:$E$8001,4,FALSE))/365</f>
        <v>27.263013698630136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1</v>
      </c>
      <c r="G2367">
        <v>6</v>
      </c>
      <c r="H2367" t="s">
        <v>229</v>
      </c>
      <c r="I2367" t="s">
        <v>100</v>
      </c>
      <c r="J2367">
        <v>10009009260</v>
      </c>
      <c r="K2367" s="10">
        <f>(C2367-VLOOKUP(H2367,Riders!$A$2:$E$8001,4,FALSE))/365</f>
        <v>23.536986301369861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1</v>
      </c>
      <c r="H2368" t="s">
        <v>246</v>
      </c>
      <c r="I2368" t="s">
        <v>33</v>
      </c>
      <c r="J2368">
        <v>10008997641</v>
      </c>
      <c r="K2368" s="10">
        <f>(C2368-VLOOKUP(H2368,Riders!$A$2:$E$8001,4,FALSE))/365</f>
        <v>23.246575342465754</v>
      </c>
    </row>
    <row r="2369" spans="1:11">
      <c r="A2369" t="s">
        <v>294</v>
      </c>
      <c r="B2369">
        <v>2019</v>
      </c>
      <c r="C2369" s="9">
        <v>43386</v>
      </c>
      <c r="D2369" t="s">
        <v>234</v>
      </c>
      <c r="E2369" t="s">
        <v>119</v>
      </c>
      <c r="F2369">
        <v>2</v>
      </c>
      <c r="G2369">
        <v>2</v>
      </c>
      <c r="H2369" t="s">
        <v>243</v>
      </c>
      <c r="I2369" t="s">
        <v>33</v>
      </c>
      <c r="J2369">
        <v>10015443087</v>
      </c>
      <c r="K2369" s="10">
        <f>(C2369-VLOOKUP(H2369,Riders!$A$2:$E$8001,4,FALSE))/365</f>
        <v>19.728767123287671</v>
      </c>
    </row>
    <row r="2370" spans="1:11">
      <c r="A2370" t="s">
        <v>294</v>
      </c>
      <c r="B2370">
        <v>2019</v>
      </c>
      <c r="C2370" s="9">
        <v>43386</v>
      </c>
      <c r="D2370" t="s">
        <v>234</v>
      </c>
      <c r="E2370" t="s">
        <v>119</v>
      </c>
      <c r="F2370">
        <v>2</v>
      </c>
      <c r="G2370">
        <v>3</v>
      </c>
      <c r="H2370" t="s">
        <v>99</v>
      </c>
      <c r="I2370" t="s">
        <v>100</v>
      </c>
      <c r="J2370">
        <v>10015145724</v>
      </c>
      <c r="K2370" s="10">
        <f>(C2370-VLOOKUP(H2370,Riders!$A$2:$E$8001,4,FALSE))/365</f>
        <v>19.504109589041096</v>
      </c>
    </row>
    <row r="2371" spans="1:11">
      <c r="A2371" t="s">
        <v>294</v>
      </c>
      <c r="B2371">
        <v>2019</v>
      </c>
      <c r="C2371" s="9">
        <v>43386</v>
      </c>
      <c r="D2371" t="s">
        <v>234</v>
      </c>
      <c r="E2371" t="s">
        <v>119</v>
      </c>
      <c r="F2371">
        <v>2</v>
      </c>
      <c r="G2371">
        <v>4</v>
      </c>
      <c r="H2371" t="s">
        <v>296</v>
      </c>
      <c r="I2371" t="s">
        <v>100</v>
      </c>
      <c r="J2371">
        <v>10061341164</v>
      </c>
      <c r="K2371" s="10">
        <f>(C2371-VLOOKUP(H2371,Riders!$A$2:$E$8001,4,FALSE))/365</f>
        <v>18</v>
      </c>
    </row>
    <row r="2372" spans="1:11">
      <c r="A2372" t="s">
        <v>294</v>
      </c>
      <c r="B2372">
        <v>2019</v>
      </c>
      <c r="C2372" s="9">
        <v>43386</v>
      </c>
      <c r="D2372" t="s">
        <v>234</v>
      </c>
      <c r="E2372" t="s">
        <v>119</v>
      </c>
      <c r="F2372">
        <v>2</v>
      </c>
      <c r="G2372">
        <v>5</v>
      </c>
      <c r="H2372" t="s">
        <v>239</v>
      </c>
      <c r="I2372" t="s">
        <v>33</v>
      </c>
      <c r="J2372">
        <v>10009978048</v>
      </c>
      <c r="K2372" s="10">
        <f>(C2372-VLOOKUP(H2372,Riders!$A$2:$E$8001,4,FALSE))/365</f>
        <v>19.852054794520548</v>
      </c>
    </row>
    <row r="2373" spans="1:11">
      <c r="A2373" t="s">
        <v>294</v>
      </c>
      <c r="B2373">
        <v>2019</v>
      </c>
      <c r="C2373" s="9">
        <v>43386</v>
      </c>
      <c r="D2373" t="s">
        <v>234</v>
      </c>
      <c r="E2373" t="s">
        <v>119</v>
      </c>
      <c r="F2373">
        <v>2</v>
      </c>
      <c r="G2373">
        <v>6</v>
      </c>
      <c r="H2373" t="s">
        <v>238</v>
      </c>
      <c r="I2373" t="s">
        <v>100</v>
      </c>
      <c r="J2373" t="e">
        <v>#N/A</v>
      </c>
      <c r="K2373" s="10">
        <f>(C2373-VLOOKUP(H2373,Riders!$A$2:$E$8001,4,FALSE))/365</f>
        <v>19.495890410958904</v>
      </c>
    </row>
    <row r="2374" spans="1:11">
      <c r="A2374" t="s">
        <v>220</v>
      </c>
      <c r="B2374">
        <v>2018</v>
      </c>
      <c r="C2374" s="9">
        <v>43196</v>
      </c>
      <c r="D2374" t="s">
        <v>121</v>
      </c>
      <c r="E2374" t="s">
        <v>89</v>
      </c>
      <c r="F2374">
        <v>1</v>
      </c>
      <c r="G2374">
        <v>1</v>
      </c>
      <c r="H2374" t="s">
        <v>263</v>
      </c>
      <c r="I2374" t="s">
        <v>100</v>
      </c>
      <c r="J2374">
        <v>10009009462</v>
      </c>
      <c r="K2374" s="10">
        <f>(C2374-VLOOKUP(H2374,Riders!$A$2:$E$8001,4,FALSE))/365</f>
        <v>22.742465753424657</v>
      </c>
    </row>
    <row r="2375" spans="1:11">
      <c r="A2375" t="s">
        <v>220</v>
      </c>
      <c r="B2375">
        <v>2018</v>
      </c>
      <c r="C2375" s="9">
        <v>43196</v>
      </c>
      <c r="D2375" t="s">
        <v>121</v>
      </c>
      <c r="E2375" t="s">
        <v>89</v>
      </c>
      <c r="F2375">
        <v>1</v>
      </c>
      <c r="G2375">
        <v>2</v>
      </c>
      <c r="H2375" t="s">
        <v>194</v>
      </c>
      <c r="I2375" t="s">
        <v>50</v>
      </c>
      <c r="J2375">
        <v>10004868370</v>
      </c>
      <c r="K2375" s="10">
        <f>(C2375-VLOOKUP(H2375,Riders!$A$2:$E$8001,4,FALSE))/365</f>
        <v>30.271232876712329</v>
      </c>
    </row>
    <row r="2376" spans="1:11">
      <c r="A2376" t="s">
        <v>220</v>
      </c>
      <c r="B2376">
        <v>2018</v>
      </c>
      <c r="C2376" s="9">
        <v>43196</v>
      </c>
      <c r="D2376" t="s">
        <v>121</v>
      </c>
      <c r="E2376" t="s">
        <v>89</v>
      </c>
      <c r="F2376">
        <v>1</v>
      </c>
      <c r="G2376">
        <v>3</v>
      </c>
      <c r="H2376" t="s">
        <v>101</v>
      </c>
      <c r="I2376" t="s">
        <v>102</v>
      </c>
      <c r="J2376">
        <v>10009010876</v>
      </c>
      <c r="K2376" s="10">
        <f>(C2376-VLOOKUP(H2376,Riders!$A$2:$E$8001,4,FALSE))/365</f>
        <v>24.194520547945206</v>
      </c>
    </row>
    <row r="2377" spans="1:11">
      <c r="A2377" t="s">
        <v>220</v>
      </c>
      <c r="B2377">
        <v>2018</v>
      </c>
      <c r="C2377" s="9">
        <v>43196</v>
      </c>
      <c r="D2377" t="s">
        <v>121</v>
      </c>
      <c r="E2377" t="s">
        <v>89</v>
      </c>
      <c r="F2377">
        <v>1</v>
      </c>
      <c r="G2377">
        <v>4</v>
      </c>
      <c r="H2377" t="s">
        <v>300</v>
      </c>
      <c r="I2377" t="s">
        <v>59</v>
      </c>
      <c r="J2377">
        <v>10011156903</v>
      </c>
      <c r="K2377" s="10">
        <f>(C2377-VLOOKUP(H2377,Riders!$A$2:$E$8001,4,FALSE))/365</f>
        <v>20.010958904109589</v>
      </c>
    </row>
    <row r="2378" spans="1:11">
      <c r="A2378" t="s">
        <v>220</v>
      </c>
      <c r="B2378">
        <v>2018</v>
      </c>
      <c r="C2378" s="9">
        <v>43196</v>
      </c>
      <c r="D2378" t="s">
        <v>121</v>
      </c>
      <c r="E2378" t="s">
        <v>89</v>
      </c>
      <c r="F2378">
        <v>1</v>
      </c>
      <c r="G2378">
        <v>5</v>
      </c>
      <c r="H2378" t="s">
        <v>301</v>
      </c>
      <c r="I2378" t="s">
        <v>111</v>
      </c>
      <c r="J2378">
        <v>10006898296</v>
      </c>
      <c r="K2378" s="10">
        <f>(C2378-VLOOKUP(H2378,Riders!$A$2:$E$8001,4,FALSE))/365</f>
        <v>25.643835616438356</v>
      </c>
    </row>
    <row r="2379" spans="1:11">
      <c r="A2379" t="s">
        <v>220</v>
      </c>
      <c r="B2379">
        <v>2018</v>
      </c>
      <c r="C2379" s="9">
        <v>43196</v>
      </c>
      <c r="D2379" t="s">
        <v>121</v>
      </c>
      <c r="E2379" t="s">
        <v>89</v>
      </c>
      <c r="F2379">
        <v>1</v>
      </c>
      <c r="G2379">
        <v>6</v>
      </c>
      <c r="H2379" t="s">
        <v>181</v>
      </c>
      <c r="I2379" t="s">
        <v>32</v>
      </c>
      <c r="J2379">
        <v>10007212639</v>
      </c>
      <c r="K2379" s="10">
        <f>(C2379-VLOOKUP(H2379,Riders!$A$2:$E$8001,4,FALSE))/365</f>
        <v>26.775342465753425</v>
      </c>
    </row>
    <row r="2380" spans="1:11">
      <c r="A2380" t="s">
        <v>220</v>
      </c>
      <c r="B2380">
        <v>2018</v>
      </c>
      <c r="C2380" s="9">
        <v>43196</v>
      </c>
      <c r="D2380" t="s">
        <v>121</v>
      </c>
      <c r="E2380" t="s">
        <v>89</v>
      </c>
      <c r="F2380">
        <v>2</v>
      </c>
      <c r="G2380">
        <v>1</v>
      </c>
      <c r="H2380" t="s">
        <v>104</v>
      </c>
      <c r="I2380" t="s">
        <v>100</v>
      </c>
      <c r="J2380">
        <v>10006894559</v>
      </c>
      <c r="K2380" s="10">
        <f>(C2380-VLOOKUP(H2380,Riders!$A$2:$E$8001,4,FALSE))/365</f>
        <v>25.632876712328766</v>
      </c>
    </row>
    <row r="2381" spans="1:11">
      <c r="A2381" t="s">
        <v>220</v>
      </c>
      <c r="B2381">
        <v>2018</v>
      </c>
      <c r="C2381" s="9">
        <v>43196</v>
      </c>
      <c r="D2381" t="s">
        <v>121</v>
      </c>
      <c r="E2381" t="s">
        <v>89</v>
      </c>
      <c r="F2381">
        <v>2</v>
      </c>
      <c r="G2381">
        <v>2</v>
      </c>
      <c r="H2381" t="s">
        <v>302</v>
      </c>
      <c r="I2381" t="s">
        <v>32</v>
      </c>
      <c r="J2381">
        <v>10009821131</v>
      </c>
      <c r="K2381" s="10">
        <f>(C2381-VLOOKUP(H2381,Riders!$A$2:$E$8001,4,FALSE))/365</f>
        <v>19.912328767123288</v>
      </c>
    </row>
    <row r="2382" spans="1:11">
      <c r="A2382" t="s">
        <v>220</v>
      </c>
      <c r="B2382">
        <v>2018</v>
      </c>
      <c r="C2382" s="9">
        <v>43196</v>
      </c>
      <c r="D2382" t="s">
        <v>121</v>
      </c>
      <c r="E2382" t="s">
        <v>89</v>
      </c>
      <c r="F2382">
        <v>2</v>
      </c>
      <c r="G2382">
        <v>3</v>
      </c>
      <c r="H2382" t="s">
        <v>259</v>
      </c>
      <c r="I2382" t="s">
        <v>111</v>
      </c>
      <c r="J2382">
        <v>10007499292</v>
      </c>
      <c r="K2382" s="10">
        <f>(C2382-VLOOKUP(H2382,Riders!$A$2:$E$8001,4,FALSE))/365</f>
        <v>25.553424657534247</v>
      </c>
    </row>
    <row r="2383" spans="1:11">
      <c r="A2383" t="s">
        <v>220</v>
      </c>
      <c r="B2383">
        <v>2018</v>
      </c>
      <c r="C2383" s="9">
        <v>43196</v>
      </c>
      <c r="D2383" t="s">
        <v>121</v>
      </c>
      <c r="E2383" t="s">
        <v>89</v>
      </c>
      <c r="F2383">
        <v>2</v>
      </c>
      <c r="G2383">
        <v>4</v>
      </c>
      <c r="H2383" t="s">
        <v>91</v>
      </c>
      <c r="I2383" t="s">
        <v>50</v>
      </c>
      <c r="J2383">
        <v>10009150215</v>
      </c>
      <c r="K2383" s="10">
        <f>(C2383-VLOOKUP(H2383,Riders!$A$2:$E$8001,4,FALSE))/365</f>
        <v>22.375342465753423</v>
      </c>
    </row>
    <row r="2384" spans="1:11">
      <c r="A2384" t="s">
        <v>220</v>
      </c>
      <c r="B2384">
        <v>2018</v>
      </c>
      <c r="C2384" s="9">
        <v>43196</v>
      </c>
      <c r="D2384" t="s">
        <v>121</v>
      </c>
      <c r="E2384" t="s">
        <v>89</v>
      </c>
      <c r="F2384">
        <v>2</v>
      </c>
      <c r="G2384">
        <v>5</v>
      </c>
      <c r="H2384" t="s">
        <v>303</v>
      </c>
      <c r="I2384" t="s">
        <v>59</v>
      </c>
      <c r="J2384">
        <v>10050854050</v>
      </c>
      <c r="K2384" s="10">
        <f>(C2384-VLOOKUP(H2384,Riders!$A$2:$E$8001,4,FALSE))/365</f>
        <v>24.632876712328766</v>
      </c>
    </row>
    <row r="2385" spans="1:11">
      <c r="A2385" t="s">
        <v>220</v>
      </c>
      <c r="B2385">
        <v>2018</v>
      </c>
      <c r="C2385" s="9">
        <v>43196</v>
      </c>
      <c r="D2385" t="s">
        <v>121</v>
      </c>
      <c r="E2385" t="s">
        <v>89</v>
      </c>
      <c r="F2385">
        <v>2</v>
      </c>
      <c r="G2385">
        <v>6</v>
      </c>
      <c r="H2385" t="s">
        <v>239</v>
      </c>
      <c r="I2385" t="s">
        <v>33</v>
      </c>
      <c r="J2385">
        <v>10009978048</v>
      </c>
      <c r="K2385" s="10">
        <f>(C2385-VLOOKUP(H2385,Riders!$A$2:$E$8001,4,FALSE))/365</f>
        <v>19.331506849315069</v>
      </c>
    </row>
    <row r="2386" spans="1:11">
      <c r="A2386" t="s">
        <v>220</v>
      </c>
      <c r="B2386">
        <v>2018</v>
      </c>
      <c r="C2386" s="9">
        <v>43196</v>
      </c>
      <c r="D2386" t="s">
        <v>121</v>
      </c>
      <c r="E2386" t="s">
        <v>89</v>
      </c>
      <c r="F2386">
        <v>3</v>
      </c>
      <c r="G2386">
        <v>1</v>
      </c>
      <c r="H2386" t="s">
        <v>123</v>
      </c>
      <c r="I2386" t="s">
        <v>111</v>
      </c>
      <c r="J2386">
        <v>10017950943</v>
      </c>
      <c r="K2386" s="10">
        <f>(C2386-VLOOKUP(H2386,Riders!$A$2:$E$8001,4,FALSE))/365</f>
        <v>21.153424657534245</v>
      </c>
    </row>
    <row r="2387" spans="1:11">
      <c r="A2387" t="s">
        <v>220</v>
      </c>
      <c r="B2387">
        <v>2018</v>
      </c>
      <c r="C2387" s="9">
        <v>43196</v>
      </c>
      <c r="D2387" t="s">
        <v>121</v>
      </c>
      <c r="E2387" t="s">
        <v>89</v>
      </c>
      <c r="F2387">
        <v>3</v>
      </c>
      <c r="G2387">
        <v>2</v>
      </c>
      <c r="H2387" t="s">
        <v>127</v>
      </c>
      <c r="I2387" t="s">
        <v>33</v>
      </c>
      <c r="J2387">
        <v>10006184742</v>
      </c>
      <c r="K2387" s="10">
        <f>(C2387-VLOOKUP(H2387,Riders!$A$2:$E$8001,4,FALSE))/365</f>
        <v>26.742465753424657</v>
      </c>
    </row>
    <row r="2388" spans="1:11">
      <c r="A2388" t="s">
        <v>220</v>
      </c>
      <c r="B2388">
        <v>2018</v>
      </c>
      <c r="C2388" s="9">
        <v>43196</v>
      </c>
      <c r="D2388" t="s">
        <v>121</v>
      </c>
      <c r="E2388" t="s">
        <v>89</v>
      </c>
      <c r="F2388">
        <v>3</v>
      </c>
      <c r="G2388">
        <v>3</v>
      </c>
      <c r="H2388" t="s">
        <v>304</v>
      </c>
      <c r="I2388" t="s">
        <v>111</v>
      </c>
      <c r="J2388">
        <v>10006898300</v>
      </c>
      <c r="K2388" s="10">
        <f>(C2388-VLOOKUP(H2388,Riders!$A$2:$E$8001,4,FALSE))/365</f>
        <v>25.635616438356163</v>
      </c>
    </row>
    <row r="2389" spans="1:11">
      <c r="A2389" t="s">
        <v>220</v>
      </c>
      <c r="B2389">
        <v>2018</v>
      </c>
      <c r="C2389" s="9">
        <v>43196</v>
      </c>
      <c r="D2389" t="s">
        <v>121</v>
      </c>
      <c r="E2389" t="s">
        <v>89</v>
      </c>
      <c r="F2389">
        <v>3</v>
      </c>
      <c r="G2389">
        <v>4</v>
      </c>
      <c r="H2389" t="s">
        <v>305</v>
      </c>
      <c r="I2389" t="s">
        <v>306</v>
      </c>
      <c r="J2389" t="e">
        <v>#N/A</v>
      </c>
      <c r="K2389" s="10" t="e">
        <f>(C2389-VLOOKUP(H2389,Riders!$A$2:$E$8001,4,FALSE))/365</f>
        <v>#N/A</v>
      </c>
    </row>
    <row r="2390" spans="1:11">
      <c r="A2390" t="s">
        <v>220</v>
      </c>
      <c r="B2390">
        <v>2018</v>
      </c>
      <c r="C2390" s="9">
        <v>43196</v>
      </c>
      <c r="D2390" t="s">
        <v>121</v>
      </c>
      <c r="E2390" t="s">
        <v>89</v>
      </c>
      <c r="F2390">
        <v>3</v>
      </c>
      <c r="G2390">
        <v>5</v>
      </c>
      <c r="H2390" t="s">
        <v>126</v>
      </c>
      <c r="I2390" t="s">
        <v>102</v>
      </c>
      <c r="J2390">
        <v>10010821241</v>
      </c>
      <c r="K2390" s="10">
        <f>(C2390-VLOOKUP(H2390,Riders!$A$2:$E$8001,4,FALSE))/365</f>
        <v>19.547945205479451</v>
      </c>
    </row>
    <row r="2391" spans="1:11">
      <c r="A2391" t="s">
        <v>220</v>
      </c>
      <c r="B2391">
        <v>2018</v>
      </c>
      <c r="C2391" s="9">
        <v>43196</v>
      </c>
      <c r="D2391" t="s">
        <v>121</v>
      </c>
      <c r="E2391" t="s">
        <v>89</v>
      </c>
      <c r="F2391">
        <v>3</v>
      </c>
      <c r="G2391">
        <v>6</v>
      </c>
      <c r="H2391" t="s">
        <v>307</v>
      </c>
      <c r="I2391" t="s">
        <v>308</v>
      </c>
      <c r="J2391">
        <v>10052410393</v>
      </c>
      <c r="K2391" s="10">
        <f>(C2391-VLOOKUP(H2391,Riders!$A$2:$E$8001,4,FALSE))/365</f>
        <v>26.652054794520549</v>
      </c>
    </row>
    <row r="2392" spans="1:11">
      <c r="A2392" t="s">
        <v>220</v>
      </c>
      <c r="B2392">
        <v>2018</v>
      </c>
      <c r="C2392" s="9">
        <v>43196</v>
      </c>
      <c r="D2392" t="s">
        <v>121</v>
      </c>
      <c r="E2392" t="s">
        <v>89</v>
      </c>
      <c r="F2392">
        <v>4</v>
      </c>
      <c r="G2392">
        <v>1</v>
      </c>
      <c r="H2392" t="s">
        <v>110</v>
      </c>
      <c r="I2392" t="s">
        <v>111</v>
      </c>
      <c r="J2392">
        <v>10009967641</v>
      </c>
      <c r="K2392" s="10">
        <f>(C2392-VLOOKUP(H2392,Riders!$A$2:$E$8001,4,FALSE))/365</f>
        <v>20.967123287671232</v>
      </c>
    </row>
    <row r="2393" spans="1:11">
      <c r="A2393" t="s">
        <v>220</v>
      </c>
      <c r="B2393">
        <v>2018</v>
      </c>
      <c r="C2393" s="9">
        <v>43196</v>
      </c>
      <c r="D2393" t="s">
        <v>121</v>
      </c>
      <c r="E2393" t="s">
        <v>89</v>
      </c>
      <c r="F2393">
        <v>4</v>
      </c>
      <c r="G2393">
        <v>2</v>
      </c>
      <c r="H2393" t="s">
        <v>284</v>
      </c>
      <c r="I2393" t="s">
        <v>100</v>
      </c>
      <c r="J2393">
        <v>10007811817</v>
      </c>
      <c r="K2393" s="10">
        <f>(C2393-VLOOKUP(H2393,Riders!$A$2:$E$8001,4,FALSE))/365</f>
        <v>24.230136986301371</v>
      </c>
    </row>
    <row r="2394" spans="1:11">
      <c r="A2394" t="s">
        <v>220</v>
      </c>
      <c r="B2394">
        <v>2018</v>
      </c>
      <c r="C2394" s="9">
        <v>43196</v>
      </c>
      <c r="D2394" t="s">
        <v>121</v>
      </c>
      <c r="E2394" t="s">
        <v>89</v>
      </c>
      <c r="F2394">
        <v>4</v>
      </c>
      <c r="G2394">
        <v>3</v>
      </c>
      <c r="H2394" t="s">
        <v>218</v>
      </c>
      <c r="I2394" t="s">
        <v>33</v>
      </c>
      <c r="J2394">
        <v>10005782695</v>
      </c>
      <c r="K2394" s="10">
        <f>(C2394-VLOOKUP(H2394,Riders!$A$2:$E$8001,4,FALSE))/365</f>
        <v>28.756164383561643</v>
      </c>
    </row>
    <row r="2395" spans="1:11">
      <c r="A2395" t="s">
        <v>220</v>
      </c>
      <c r="B2395">
        <v>2018</v>
      </c>
      <c r="C2395" s="9">
        <v>43196</v>
      </c>
      <c r="D2395" t="s">
        <v>121</v>
      </c>
      <c r="E2395" t="s">
        <v>89</v>
      </c>
      <c r="F2395">
        <v>4</v>
      </c>
      <c r="G2395">
        <v>4</v>
      </c>
      <c r="H2395" t="s">
        <v>309</v>
      </c>
      <c r="I2395" t="s">
        <v>111</v>
      </c>
      <c r="J2395">
        <v>10009316024</v>
      </c>
      <c r="K2395" s="10">
        <f>(C2395-VLOOKUP(H2395,Riders!$A$2:$E$8001,4,FALSE))/365</f>
        <v>22.534246575342465</v>
      </c>
    </row>
    <row r="2396" spans="1:11">
      <c r="A2396" t="s">
        <v>220</v>
      </c>
      <c r="B2396">
        <v>2018</v>
      </c>
      <c r="C2396" s="9">
        <v>43196</v>
      </c>
      <c r="D2396" t="s">
        <v>121</v>
      </c>
      <c r="E2396" t="s">
        <v>89</v>
      </c>
      <c r="F2396">
        <v>4</v>
      </c>
      <c r="G2396">
        <v>5</v>
      </c>
      <c r="H2396" t="s">
        <v>49</v>
      </c>
      <c r="I2396" t="s">
        <v>50</v>
      </c>
      <c r="J2396">
        <v>10010645732</v>
      </c>
      <c r="K2396" s="10">
        <f>(C2396-VLOOKUP(H2396,Riders!$A$2:$E$8001,4,FALSE))/365</f>
        <v>20.353424657534248</v>
      </c>
    </row>
    <row r="2397" spans="1:11">
      <c r="A2397" t="s">
        <v>220</v>
      </c>
      <c r="B2397">
        <v>2018</v>
      </c>
      <c r="C2397" s="9">
        <v>43196</v>
      </c>
      <c r="D2397" t="s">
        <v>121</v>
      </c>
      <c r="E2397" t="s">
        <v>89</v>
      </c>
      <c r="F2397">
        <v>4</v>
      </c>
      <c r="G2397">
        <v>6</v>
      </c>
      <c r="H2397" t="s">
        <v>310</v>
      </c>
      <c r="I2397" t="s">
        <v>102</v>
      </c>
      <c r="J2397">
        <v>10006898401</v>
      </c>
      <c r="K2397" s="10">
        <f>(C2397-VLOOKUP(H2397,Riders!$A$2:$E$8001,4,FALSE))/365</f>
        <v>26.873972602739727</v>
      </c>
    </row>
    <row r="2398" spans="1:11">
      <c r="A2398" t="s">
        <v>220</v>
      </c>
      <c r="B2398">
        <v>2018</v>
      </c>
      <c r="C2398" s="9">
        <v>43196</v>
      </c>
      <c r="D2398" t="s">
        <v>121</v>
      </c>
      <c r="E2398" t="s">
        <v>115</v>
      </c>
      <c r="F2398">
        <v>1</v>
      </c>
      <c r="G2398">
        <v>1</v>
      </c>
      <c r="H2398" t="s">
        <v>309</v>
      </c>
      <c r="I2398" t="s">
        <v>111</v>
      </c>
      <c r="J2398">
        <v>10009316024</v>
      </c>
      <c r="K2398" s="10">
        <f>(C2398-VLOOKUP(H2398,Riders!$A$2:$E$8001,4,FALSE))/365</f>
        <v>22.534246575342465</v>
      </c>
    </row>
    <row r="2399" spans="1:11">
      <c r="A2399" t="s">
        <v>220</v>
      </c>
      <c r="B2399">
        <v>2018</v>
      </c>
      <c r="C2399" s="9">
        <v>43196</v>
      </c>
      <c r="D2399" t="s">
        <v>121</v>
      </c>
      <c r="E2399" t="s">
        <v>115</v>
      </c>
      <c r="F2399">
        <v>1</v>
      </c>
      <c r="G2399">
        <v>2</v>
      </c>
      <c r="H2399" t="s">
        <v>101</v>
      </c>
      <c r="I2399" t="s">
        <v>102</v>
      </c>
      <c r="J2399">
        <v>10009010876</v>
      </c>
      <c r="K2399" s="10">
        <f>(C2399-VLOOKUP(H2399,Riders!$A$2:$E$8001,4,FALSE))/365</f>
        <v>24.194520547945206</v>
      </c>
    </row>
    <row r="2400" spans="1:11">
      <c r="A2400" t="s">
        <v>220</v>
      </c>
      <c r="B2400">
        <v>2018</v>
      </c>
      <c r="C2400" s="9">
        <v>43196</v>
      </c>
      <c r="D2400" t="s">
        <v>121</v>
      </c>
      <c r="E2400" t="s">
        <v>115</v>
      </c>
      <c r="F2400">
        <v>1</v>
      </c>
      <c r="G2400">
        <v>3</v>
      </c>
      <c r="H2400" t="s">
        <v>305</v>
      </c>
      <c r="I2400" t="s">
        <v>306</v>
      </c>
      <c r="J2400" t="e">
        <v>#N/A</v>
      </c>
      <c r="K2400" s="10" t="e">
        <f>(C2400-VLOOKUP(H2400,Riders!$A$2:$E$8001,4,FALSE))/365</f>
        <v>#N/A</v>
      </c>
    </row>
    <row r="2401" spans="1:11">
      <c r="A2401" t="s">
        <v>220</v>
      </c>
      <c r="B2401">
        <v>2018</v>
      </c>
      <c r="C2401" s="9">
        <v>43196</v>
      </c>
      <c r="D2401" t="s">
        <v>121</v>
      </c>
      <c r="E2401" t="s">
        <v>115</v>
      </c>
      <c r="F2401">
        <v>1</v>
      </c>
      <c r="G2401">
        <v>4</v>
      </c>
      <c r="H2401" t="s">
        <v>239</v>
      </c>
      <c r="I2401" t="s">
        <v>33</v>
      </c>
      <c r="J2401">
        <v>10009978048</v>
      </c>
      <c r="K2401" s="10">
        <f>(C2401-VLOOKUP(H2401,Riders!$A$2:$E$8001,4,FALSE))/365</f>
        <v>19.331506849315069</v>
      </c>
    </row>
    <row r="2402" spans="1:11">
      <c r="A2402" t="s">
        <v>220</v>
      </c>
      <c r="B2402">
        <v>2018</v>
      </c>
      <c r="C2402" s="9">
        <v>43196</v>
      </c>
      <c r="D2402" t="s">
        <v>121</v>
      </c>
      <c r="E2402" t="s">
        <v>115</v>
      </c>
      <c r="F2402">
        <v>2</v>
      </c>
      <c r="G2402">
        <v>1</v>
      </c>
      <c r="H2402" t="s">
        <v>181</v>
      </c>
      <c r="I2402" t="s">
        <v>32</v>
      </c>
      <c r="J2402">
        <v>10007212639</v>
      </c>
      <c r="K2402" s="10">
        <f>(C2402-VLOOKUP(H2402,Riders!$A$2:$E$8001,4,FALSE))/365</f>
        <v>26.775342465753425</v>
      </c>
    </row>
    <row r="2403" spans="1:11">
      <c r="A2403" t="s">
        <v>220</v>
      </c>
      <c r="B2403">
        <v>2018</v>
      </c>
      <c r="C2403" s="9">
        <v>43196</v>
      </c>
      <c r="D2403" t="s">
        <v>121</v>
      </c>
      <c r="E2403" t="s">
        <v>115</v>
      </c>
      <c r="F2403">
        <v>2</v>
      </c>
      <c r="G2403">
        <v>2</v>
      </c>
      <c r="H2403" t="s">
        <v>126</v>
      </c>
      <c r="I2403" t="s">
        <v>102</v>
      </c>
      <c r="J2403">
        <v>10010821241</v>
      </c>
      <c r="K2403" s="10">
        <f>(C2403-VLOOKUP(H2403,Riders!$A$2:$E$8001,4,FALSE))/365</f>
        <v>19.547945205479451</v>
      </c>
    </row>
    <row r="2404" spans="1:11">
      <c r="A2404" t="s">
        <v>220</v>
      </c>
      <c r="B2404">
        <v>2018</v>
      </c>
      <c r="C2404" s="9">
        <v>43196</v>
      </c>
      <c r="D2404" t="s">
        <v>121</v>
      </c>
      <c r="E2404" t="s">
        <v>115</v>
      </c>
      <c r="F2404">
        <v>2</v>
      </c>
      <c r="G2404">
        <v>3</v>
      </c>
      <c r="H2404" t="s">
        <v>259</v>
      </c>
      <c r="I2404" t="s">
        <v>111</v>
      </c>
      <c r="J2404">
        <v>10007499292</v>
      </c>
      <c r="K2404" s="10">
        <f>(C2404-VLOOKUP(H2404,Riders!$A$2:$E$8001,4,FALSE))/365</f>
        <v>25.553424657534247</v>
      </c>
    </row>
    <row r="2405" spans="1:11">
      <c r="A2405" t="s">
        <v>220</v>
      </c>
      <c r="B2405">
        <v>2018</v>
      </c>
      <c r="C2405" s="9">
        <v>43196</v>
      </c>
      <c r="D2405" t="s">
        <v>121</v>
      </c>
      <c r="E2405" t="s">
        <v>115</v>
      </c>
      <c r="F2405">
        <v>2</v>
      </c>
      <c r="G2405">
        <v>4</v>
      </c>
      <c r="H2405" t="s">
        <v>303</v>
      </c>
      <c r="I2405" t="s">
        <v>59</v>
      </c>
      <c r="J2405">
        <v>10050854050</v>
      </c>
      <c r="K2405" s="10">
        <f>(C2405-VLOOKUP(H2405,Riders!$A$2:$E$8001,4,FALSE))/365</f>
        <v>24.632876712328766</v>
      </c>
    </row>
    <row r="2406" spans="1:11">
      <c r="A2406" t="s">
        <v>220</v>
      </c>
      <c r="B2406">
        <v>2018</v>
      </c>
      <c r="C2406" s="9">
        <v>43196</v>
      </c>
      <c r="D2406" t="s">
        <v>121</v>
      </c>
      <c r="E2406" t="s">
        <v>115</v>
      </c>
      <c r="F2406">
        <v>3</v>
      </c>
      <c r="G2406">
        <v>1</v>
      </c>
      <c r="H2406" t="s">
        <v>304</v>
      </c>
      <c r="I2406" t="s">
        <v>111</v>
      </c>
      <c r="J2406">
        <v>10006898300</v>
      </c>
      <c r="K2406" s="10">
        <f>(C2406-VLOOKUP(H2406,Riders!$A$2:$E$8001,4,FALSE))/365</f>
        <v>25.635616438356163</v>
      </c>
    </row>
    <row r="2407" spans="1:11">
      <c r="A2407" t="s">
        <v>220</v>
      </c>
      <c r="B2407">
        <v>2018</v>
      </c>
      <c r="C2407" s="9">
        <v>43196</v>
      </c>
      <c r="D2407" t="s">
        <v>121</v>
      </c>
      <c r="E2407" t="s">
        <v>115</v>
      </c>
      <c r="F2407">
        <v>3</v>
      </c>
      <c r="G2407">
        <v>2</v>
      </c>
      <c r="H2407" t="s">
        <v>310</v>
      </c>
      <c r="I2407" t="s">
        <v>102</v>
      </c>
      <c r="J2407">
        <v>10006898401</v>
      </c>
      <c r="K2407" s="10">
        <f>(C2407-VLOOKUP(H2407,Riders!$A$2:$E$8001,4,FALSE))/365</f>
        <v>26.873972602739727</v>
      </c>
    </row>
    <row r="2408" spans="1:11">
      <c r="A2408" t="s">
        <v>220</v>
      </c>
      <c r="B2408">
        <v>2018</v>
      </c>
      <c r="C2408" s="9">
        <v>43196</v>
      </c>
      <c r="D2408" t="s">
        <v>121</v>
      </c>
      <c r="E2408" t="s">
        <v>115</v>
      </c>
      <c r="F2408">
        <v>3</v>
      </c>
      <c r="G2408">
        <v>3</v>
      </c>
      <c r="H2408" t="s">
        <v>91</v>
      </c>
      <c r="I2408" t="s">
        <v>50</v>
      </c>
      <c r="J2408">
        <v>10009150215</v>
      </c>
      <c r="K2408" s="10">
        <f>(C2408-VLOOKUP(H2408,Riders!$A$2:$E$8001,4,FALSE))/365</f>
        <v>22.375342465753423</v>
      </c>
    </row>
    <row r="2409" spans="1:11">
      <c r="A2409" t="s">
        <v>220</v>
      </c>
      <c r="B2409">
        <v>2018</v>
      </c>
      <c r="C2409" s="9">
        <v>43196</v>
      </c>
      <c r="D2409" t="s">
        <v>121</v>
      </c>
      <c r="E2409" t="s">
        <v>115</v>
      </c>
      <c r="F2409">
        <v>3</v>
      </c>
      <c r="G2409">
        <v>4</v>
      </c>
      <c r="H2409" t="s">
        <v>301</v>
      </c>
      <c r="I2409" t="s">
        <v>111</v>
      </c>
      <c r="J2409">
        <v>10006898296</v>
      </c>
      <c r="K2409" s="10">
        <f>(C2409-VLOOKUP(H2409,Riders!$A$2:$E$8001,4,FALSE))/365</f>
        <v>25.643835616438356</v>
      </c>
    </row>
    <row r="2410" spans="1:11">
      <c r="A2410" t="s">
        <v>220</v>
      </c>
      <c r="B2410">
        <v>2018</v>
      </c>
      <c r="C2410" s="9">
        <v>43196</v>
      </c>
      <c r="D2410" t="s">
        <v>121</v>
      </c>
      <c r="E2410" t="s">
        <v>115</v>
      </c>
      <c r="F2410">
        <v>4</v>
      </c>
      <c r="G2410">
        <v>1</v>
      </c>
      <c r="H2410" t="s">
        <v>218</v>
      </c>
      <c r="I2410" t="s">
        <v>33</v>
      </c>
      <c r="J2410">
        <v>10005782695</v>
      </c>
      <c r="K2410" s="10">
        <f>(C2410-VLOOKUP(H2410,Riders!$A$2:$E$8001,4,FALSE))/365</f>
        <v>28.756164383561643</v>
      </c>
    </row>
    <row r="2411" spans="1:11">
      <c r="A2411" t="s">
        <v>220</v>
      </c>
      <c r="B2411">
        <v>2018</v>
      </c>
      <c r="C2411" s="9">
        <v>43196</v>
      </c>
      <c r="D2411" t="s">
        <v>121</v>
      </c>
      <c r="E2411" t="s">
        <v>115</v>
      </c>
      <c r="F2411">
        <v>4</v>
      </c>
      <c r="G2411">
        <v>2</v>
      </c>
      <c r="H2411" t="s">
        <v>49</v>
      </c>
      <c r="I2411" t="s">
        <v>50</v>
      </c>
      <c r="J2411">
        <v>10010645732</v>
      </c>
      <c r="K2411" s="10">
        <f>(C2411-VLOOKUP(H2411,Riders!$A$2:$E$8001,4,FALSE))/365</f>
        <v>20.353424657534248</v>
      </c>
    </row>
    <row r="2412" spans="1:11">
      <c r="A2412" t="s">
        <v>220</v>
      </c>
      <c r="B2412">
        <v>2018</v>
      </c>
      <c r="C2412" s="9">
        <v>43196</v>
      </c>
      <c r="D2412" t="s">
        <v>121</v>
      </c>
      <c r="E2412" t="s">
        <v>115</v>
      </c>
      <c r="F2412">
        <v>4</v>
      </c>
      <c r="G2412">
        <v>3</v>
      </c>
      <c r="H2412" t="s">
        <v>300</v>
      </c>
      <c r="I2412" t="s">
        <v>59</v>
      </c>
      <c r="J2412">
        <v>10011156903</v>
      </c>
      <c r="K2412" s="10">
        <f>(C2412-VLOOKUP(H2412,Riders!$A$2:$E$8001,4,FALSE))/365</f>
        <v>20.010958904109589</v>
      </c>
    </row>
    <row r="2413" spans="1:11">
      <c r="A2413" t="s">
        <v>220</v>
      </c>
      <c r="B2413">
        <v>2018</v>
      </c>
      <c r="C2413" s="9">
        <v>43196</v>
      </c>
      <c r="D2413" t="s">
        <v>121</v>
      </c>
      <c r="E2413" t="s">
        <v>115</v>
      </c>
      <c r="F2413">
        <v>4</v>
      </c>
      <c r="G2413">
        <v>4</v>
      </c>
      <c r="H2413" t="s">
        <v>307</v>
      </c>
      <c r="I2413" t="s">
        <v>308</v>
      </c>
      <c r="J2413">
        <v>10052410393</v>
      </c>
      <c r="K2413" s="10">
        <f>(C2413-VLOOKUP(H2413,Riders!$A$2:$E$8001,4,FALSE))/365</f>
        <v>26.652054794520549</v>
      </c>
    </row>
    <row r="2414" spans="1:11">
      <c r="A2414" t="s">
        <v>220</v>
      </c>
      <c r="B2414">
        <v>2018</v>
      </c>
      <c r="C2414" s="9">
        <v>43196</v>
      </c>
      <c r="D2414" t="s">
        <v>121</v>
      </c>
      <c r="E2414" t="s">
        <v>117</v>
      </c>
      <c r="F2414">
        <v>1</v>
      </c>
      <c r="G2414">
        <v>1</v>
      </c>
      <c r="H2414" t="s">
        <v>127</v>
      </c>
      <c r="I2414" t="s">
        <v>33</v>
      </c>
      <c r="J2414">
        <v>10006184742</v>
      </c>
      <c r="K2414" s="10">
        <f>(C2414-VLOOKUP(H2414,Riders!$A$2:$E$8001,4,FALSE))/365</f>
        <v>26.742465753424657</v>
      </c>
    </row>
    <row r="2415" spans="1:11">
      <c r="A2415" t="s">
        <v>220</v>
      </c>
      <c r="B2415">
        <v>2018</v>
      </c>
      <c r="C2415" s="9">
        <v>43196</v>
      </c>
      <c r="D2415" t="s">
        <v>121</v>
      </c>
      <c r="E2415" t="s">
        <v>117</v>
      </c>
      <c r="F2415">
        <v>1</v>
      </c>
      <c r="G2415">
        <v>2</v>
      </c>
      <c r="H2415" t="s">
        <v>110</v>
      </c>
      <c r="I2415" t="s">
        <v>111</v>
      </c>
      <c r="J2415">
        <v>10009967641</v>
      </c>
      <c r="K2415" s="10">
        <f>(C2415-VLOOKUP(H2415,Riders!$A$2:$E$8001,4,FALSE))/365</f>
        <v>20.967123287671232</v>
      </c>
    </row>
    <row r="2416" spans="1:11">
      <c r="A2416" t="s">
        <v>220</v>
      </c>
      <c r="B2416">
        <v>2018</v>
      </c>
      <c r="C2416" s="9">
        <v>43196</v>
      </c>
      <c r="D2416" t="s">
        <v>121</v>
      </c>
      <c r="E2416" t="s">
        <v>117</v>
      </c>
      <c r="F2416">
        <v>1</v>
      </c>
      <c r="G2416">
        <v>3</v>
      </c>
      <c r="H2416" t="s">
        <v>218</v>
      </c>
      <c r="I2416" t="s">
        <v>33</v>
      </c>
      <c r="J2416">
        <v>10005782695</v>
      </c>
      <c r="K2416" s="10">
        <f>(C2416-VLOOKUP(H2416,Riders!$A$2:$E$8001,4,FALSE))/365</f>
        <v>28.756164383561643</v>
      </c>
    </row>
    <row r="2417" spans="1:11">
      <c r="A2417" t="s">
        <v>220</v>
      </c>
      <c r="B2417">
        <v>2018</v>
      </c>
      <c r="C2417" s="9">
        <v>43196</v>
      </c>
      <c r="D2417" t="s">
        <v>121</v>
      </c>
      <c r="E2417" t="s">
        <v>117</v>
      </c>
      <c r="F2417">
        <v>1</v>
      </c>
      <c r="G2417">
        <v>4</v>
      </c>
      <c r="H2417" t="s">
        <v>302</v>
      </c>
      <c r="I2417" t="s">
        <v>32</v>
      </c>
      <c r="J2417">
        <v>10009821131</v>
      </c>
      <c r="K2417" s="10">
        <f>(C2417-VLOOKUP(H2417,Riders!$A$2:$E$8001,4,FALSE))/365</f>
        <v>19.912328767123288</v>
      </c>
    </row>
    <row r="2418" spans="1:11">
      <c r="A2418" t="s">
        <v>220</v>
      </c>
      <c r="B2418">
        <v>2018</v>
      </c>
      <c r="C2418" s="9">
        <v>43196</v>
      </c>
      <c r="D2418" t="s">
        <v>121</v>
      </c>
      <c r="E2418" t="s">
        <v>117</v>
      </c>
      <c r="F2418">
        <v>1</v>
      </c>
      <c r="G2418">
        <v>5</v>
      </c>
      <c r="H2418" t="s">
        <v>263</v>
      </c>
      <c r="I2418" t="s">
        <v>100</v>
      </c>
      <c r="J2418">
        <v>10009009462</v>
      </c>
      <c r="K2418" s="10">
        <f>(C2418-VLOOKUP(H2418,Riders!$A$2:$E$8001,4,FALSE))/365</f>
        <v>22.742465753424657</v>
      </c>
    </row>
    <row r="2419" spans="1:11">
      <c r="A2419" t="s">
        <v>220</v>
      </c>
      <c r="B2419">
        <v>2018</v>
      </c>
      <c r="C2419" s="9">
        <v>43196</v>
      </c>
      <c r="D2419" t="s">
        <v>121</v>
      </c>
      <c r="E2419" t="s">
        <v>117</v>
      </c>
      <c r="F2419">
        <v>1</v>
      </c>
      <c r="G2419">
        <v>6</v>
      </c>
      <c r="H2419" t="s">
        <v>309</v>
      </c>
      <c r="I2419" t="s">
        <v>111</v>
      </c>
      <c r="J2419">
        <v>10009316024</v>
      </c>
      <c r="K2419" s="10">
        <f>(C2419-VLOOKUP(H2419,Riders!$A$2:$E$8001,4,FALSE))/365</f>
        <v>22.534246575342465</v>
      </c>
    </row>
    <row r="2420" spans="1:11">
      <c r="A2420" t="s">
        <v>220</v>
      </c>
      <c r="B2420">
        <v>2018</v>
      </c>
      <c r="C2420" s="9">
        <v>43196</v>
      </c>
      <c r="D2420" t="s">
        <v>121</v>
      </c>
      <c r="E2420" t="s">
        <v>117</v>
      </c>
      <c r="F2420">
        <v>2</v>
      </c>
      <c r="G2420">
        <v>1</v>
      </c>
      <c r="H2420" t="s">
        <v>104</v>
      </c>
      <c r="I2420" t="s">
        <v>100</v>
      </c>
      <c r="J2420">
        <v>10006894559</v>
      </c>
      <c r="K2420" s="10">
        <f>(C2420-VLOOKUP(H2420,Riders!$A$2:$E$8001,4,FALSE))/365</f>
        <v>25.632876712328766</v>
      </c>
    </row>
    <row r="2421" spans="1:11">
      <c r="A2421" t="s">
        <v>220</v>
      </c>
      <c r="B2421">
        <v>2018</v>
      </c>
      <c r="C2421" s="9">
        <v>43196</v>
      </c>
      <c r="D2421" t="s">
        <v>121</v>
      </c>
      <c r="E2421" t="s">
        <v>117</v>
      </c>
      <c r="F2421">
        <v>2</v>
      </c>
      <c r="G2421">
        <v>2</v>
      </c>
      <c r="H2421" t="s">
        <v>194</v>
      </c>
      <c r="I2421" t="s">
        <v>50</v>
      </c>
      <c r="J2421">
        <v>10004868370</v>
      </c>
      <c r="K2421" s="10">
        <f>(C2421-VLOOKUP(H2421,Riders!$A$2:$E$8001,4,FALSE))/365</f>
        <v>30.271232876712329</v>
      </c>
    </row>
    <row r="2422" spans="1:11">
      <c r="A2422" t="s">
        <v>220</v>
      </c>
      <c r="B2422">
        <v>2018</v>
      </c>
      <c r="C2422" s="9">
        <v>43196</v>
      </c>
      <c r="D2422" t="s">
        <v>121</v>
      </c>
      <c r="E2422" t="s">
        <v>117</v>
      </c>
      <c r="F2422">
        <v>2</v>
      </c>
      <c r="G2422">
        <v>3</v>
      </c>
      <c r="H2422" t="s">
        <v>304</v>
      </c>
      <c r="I2422" t="s">
        <v>111</v>
      </c>
      <c r="J2422">
        <v>10006898300</v>
      </c>
      <c r="K2422" s="10">
        <f>(C2422-VLOOKUP(H2422,Riders!$A$2:$E$8001,4,FALSE))/365</f>
        <v>25.635616438356163</v>
      </c>
    </row>
    <row r="2423" spans="1:11">
      <c r="A2423" t="s">
        <v>220</v>
      </c>
      <c r="B2423">
        <v>2018</v>
      </c>
      <c r="C2423" s="9">
        <v>43196</v>
      </c>
      <c r="D2423" t="s">
        <v>121</v>
      </c>
      <c r="E2423" t="s">
        <v>117</v>
      </c>
      <c r="F2423">
        <v>2</v>
      </c>
      <c r="G2423">
        <v>4</v>
      </c>
      <c r="H2423" t="s">
        <v>123</v>
      </c>
      <c r="I2423" t="s">
        <v>111</v>
      </c>
      <c r="J2423">
        <v>10017950943</v>
      </c>
      <c r="K2423" s="10">
        <f>(C2423-VLOOKUP(H2423,Riders!$A$2:$E$8001,4,FALSE))/365</f>
        <v>21.153424657534245</v>
      </c>
    </row>
    <row r="2424" spans="1:11">
      <c r="A2424" t="s">
        <v>220</v>
      </c>
      <c r="B2424">
        <v>2018</v>
      </c>
      <c r="C2424" s="9">
        <v>43196</v>
      </c>
      <c r="D2424" t="s">
        <v>121</v>
      </c>
      <c r="E2424" t="s">
        <v>117</v>
      </c>
      <c r="F2424">
        <v>2</v>
      </c>
      <c r="G2424">
        <v>5</v>
      </c>
      <c r="H2424" t="s">
        <v>181</v>
      </c>
      <c r="I2424" t="s">
        <v>32</v>
      </c>
      <c r="J2424">
        <v>10007212639</v>
      </c>
      <c r="K2424" s="10">
        <f>(C2424-VLOOKUP(H2424,Riders!$A$2:$E$8001,4,FALSE))/365</f>
        <v>26.775342465753425</v>
      </c>
    </row>
    <row r="2425" spans="1:11">
      <c r="A2425" t="s">
        <v>220</v>
      </c>
      <c r="B2425">
        <v>2018</v>
      </c>
      <c r="C2425" s="9">
        <v>43196</v>
      </c>
      <c r="D2425" t="s">
        <v>121</v>
      </c>
      <c r="E2425" t="s">
        <v>117</v>
      </c>
      <c r="F2425">
        <v>2</v>
      </c>
      <c r="G2425">
        <v>6</v>
      </c>
      <c r="H2425" t="s">
        <v>284</v>
      </c>
      <c r="I2425" t="s">
        <v>100</v>
      </c>
      <c r="J2425">
        <v>10007811817</v>
      </c>
      <c r="K2425" s="10">
        <f>(C2425-VLOOKUP(H2425,Riders!$A$2:$E$8001,4,FALSE))/365</f>
        <v>24.230136986301371</v>
      </c>
    </row>
    <row r="2426" spans="1:11">
      <c r="A2426" t="s">
        <v>220</v>
      </c>
      <c r="B2426">
        <v>2018</v>
      </c>
      <c r="C2426" s="9">
        <v>43196</v>
      </c>
      <c r="D2426" t="s">
        <v>121</v>
      </c>
      <c r="E2426" t="s">
        <v>119</v>
      </c>
      <c r="F2426">
        <v>1</v>
      </c>
      <c r="G2426">
        <v>1</v>
      </c>
      <c r="H2426" t="s">
        <v>104</v>
      </c>
      <c r="I2426" t="s">
        <v>100</v>
      </c>
      <c r="J2426">
        <v>10006894559</v>
      </c>
      <c r="K2426" s="10">
        <f>(C2426-VLOOKUP(H2426,Riders!$A$2:$E$8001,4,FALSE))/365</f>
        <v>25.632876712328766</v>
      </c>
    </row>
    <row r="2427" spans="1:11">
      <c r="A2427" t="s">
        <v>220</v>
      </c>
      <c r="B2427">
        <v>2018</v>
      </c>
      <c r="C2427" s="9">
        <v>43196</v>
      </c>
      <c r="D2427" t="s">
        <v>121</v>
      </c>
      <c r="E2427" t="s">
        <v>119</v>
      </c>
      <c r="F2427">
        <v>1</v>
      </c>
      <c r="G2427">
        <v>2</v>
      </c>
      <c r="H2427" t="s">
        <v>304</v>
      </c>
      <c r="I2427" t="s">
        <v>111</v>
      </c>
      <c r="J2427">
        <v>10006898300</v>
      </c>
      <c r="K2427" s="10">
        <f>(C2427-VLOOKUP(H2427,Riders!$A$2:$E$8001,4,FALSE))/365</f>
        <v>25.635616438356163</v>
      </c>
    </row>
    <row r="2428" spans="1:11">
      <c r="A2428" t="s">
        <v>220</v>
      </c>
      <c r="B2428">
        <v>2018</v>
      </c>
      <c r="C2428" s="9">
        <v>43196</v>
      </c>
      <c r="D2428" t="s">
        <v>121</v>
      </c>
      <c r="E2428" t="s">
        <v>119</v>
      </c>
      <c r="F2428">
        <v>1</v>
      </c>
      <c r="G2428">
        <v>3</v>
      </c>
      <c r="H2428" t="s">
        <v>218</v>
      </c>
      <c r="I2428" t="s">
        <v>33</v>
      </c>
      <c r="J2428">
        <v>10005782695</v>
      </c>
      <c r="K2428" s="10">
        <f>(C2428-VLOOKUP(H2428,Riders!$A$2:$E$8001,4,FALSE))/365</f>
        <v>28.756164383561643</v>
      </c>
    </row>
    <row r="2429" spans="1:11">
      <c r="A2429" t="s">
        <v>220</v>
      </c>
      <c r="B2429">
        <v>2018</v>
      </c>
      <c r="C2429" s="9">
        <v>43196</v>
      </c>
      <c r="D2429" t="s">
        <v>121</v>
      </c>
      <c r="E2429" t="s">
        <v>119</v>
      </c>
      <c r="F2429">
        <v>1</v>
      </c>
      <c r="G2429">
        <v>4</v>
      </c>
      <c r="H2429" t="s">
        <v>110</v>
      </c>
      <c r="I2429" t="s">
        <v>111</v>
      </c>
      <c r="J2429">
        <v>10009967641</v>
      </c>
      <c r="K2429" s="10">
        <f>(C2429-VLOOKUP(H2429,Riders!$A$2:$E$8001,4,FALSE))/365</f>
        <v>20.967123287671232</v>
      </c>
    </row>
    <row r="2430" spans="1:11">
      <c r="A2430" t="s">
        <v>220</v>
      </c>
      <c r="B2430">
        <v>2018</v>
      </c>
      <c r="C2430" s="9">
        <v>43196</v>
      </c>
      <c r="D2430" t="s">
        <v>121</v>
      </c>
      <c r="E2430" t="s">
        <v>119</v>
      </c>
      <c r="F2430">
        <v>1</v>
      </c>
      <c r="G2430">
        <v>5</v>
      </c>
      <c r="H2430" t="s">
        <v>127</v>
      </c>
      <c r="I2430" t="s">
        <v>33</v>
      </c>
      <c r="J2430">
        <v>10006184742</v>
      </c>
      <c r="K2430" s="10">
        <f>(C2430-VLOOKUP(H2430,Riders!$A$2:$E$8001,4,FALSE))/365</f>
        <v>26.742465753424657</v>
      </c>
    </row>
    <row r="2431" spans="1:11">
      <c r="A2431" t="s">
        <v>220</v>
      </c>
      <c r="B2431">
        <v>2018</v>
      </c>
      <c r="C2431" s="9">
        <v>43196</v>
      </c>
      <c r="D2431" t="s">
        <v>121</v>
      </c>
      <c r="E2431" t="s">
        <v>119</v>
      </c>
      <c r="F2431">
        <v>1</v>
      </c>
      <c r="G2431">
        <v>6</v>
      </c>
      <c r="H2431" t="s">
        <v>194</v>
      </c>
      <c r="I2431" t="s">
        <v>50</v>
      </c>
      <c r="J2431">
        <v>10004868370</v>
      </c>
      <c r="K2431" s="10">
        <f>(C2431-VLOOKUP(H2431,Riders!$A$2:$E$8001,4,FALSE))/365</f>
        <v>30.271232876712329</v>
      </c>
    </row>
    <row r="2432" spans="1:11">
      <c r="A2432" t="s">
        <v>220</v>
      </c>
      <c r="B2432">
        <v>2018</v>
      </c>
      <c r="C2432" s="9">
        <v>43196</v>
      </c>
      <c r="D2432" t="s">
        <v>121</v>
      </c>
      <c r="E2432" t="s">
        <v>119</v>
      </c>
      <c r="F2432">
        <v>2</v>
      </c>
      <c r="G2432">
        <v>1</v>
      </c>
      <c r="H2432" t="s">
        <v>181</v>
      </c>
      <c r="I2432" t="s">
        <v>32</v>
      </c>
      <c r="J2432">
        <v>10007212639</v>
      </c>
      <c r="K2432" s="10">
        <f>(C2432-VLOOKUP(H2432,Riders!$A$2:$E$8001,4,FALSE))/365</f>
        <v>26.775342465753425</v>
      </c>
    </row>
    <row r="2433" spans="1:11">
      <c r="A2433" t="s">
        <v>220</v>
      </c>
      <c r="B2433">
        <v>2018</v>
      </c>
      <c r="C2433" s="9">
        <v>43196</v>
      </c>
      <c r="D2433" t="s">
        <v>121</v>
      </c>
      <c r="E2433" t="s">
        <v>119</v>
      </c>
      <c r="F2433">
        <v>2</v>
      </c>
      <c r="G2433">
        <v>2</v>
      </c>
      <c r="H2433" t="s">
        <v>263</v>
      </c>
      <c r="I2433" t="s">
        <v>100</v>
      </c>
      <c r="J2433">
        <v>10009009462</v>
      </c>
      <c r="K2433" s="10">
        <f>(C2433-VLOOKUP(H2433,Riders!$A$2:$E$8001,4,FALSE))/365</f>
        <v>22.742465753424657</v>
      </c>
    </row>
    <row r="2434" spans="1:11">
      <c r="A2434" t="s">
        <v>220</v>
      </c>
      <c r="B2434">
        <v>2018</v>
      </c>
      <c r="C2434" s="9">
        <v>43196</v>
      </c>
      <c r="D2434" t="s">
        <v>121</v>
      </c>
      <c r="E2434" t="s">
        <v>119</v>
      </c>
      <c r="F2434">
        <v>2</v>
      </c>
      <c r="G2434">
        <v>3</v>
      </c>
      <c r="H2434" t="s">
        <v>284</v>
      </c>
      <c r="I2434" t="s">
        <v>100</v>
      </c>
      <c r="J2434">
        <v>10007811817</v>
      </c>
      <c r="K2434" s="10">
        <f>(C2434-VLOOKUP(H2434,Riders!$A$2:$E$8001,4,FALSE))/365</f>
        <v>24.230136986301371</v>
      </c>
    </row>
    <row r="2435" spans="1:11">
      <c r="A2435" t="s">
        <v>220</v>
      </c>
      <c r="B2435">
        <v>2018</v>
      </c>
      <c r="C2435" s="9">
        <v>43196</v>
      </c>
      <c r="D2435" t="s">
        <v>121</v>
      </c>
      <c r="E2435" t="s">
        <v>119</v>
      </c>
      <c r="F2435">
        <v>2</v>
      </c>
      <c r="G2435">
        <v>4</v>
      </c>
      <c r="H2435" t="s">
        <v>123</v>
      </c>
      <c r="I2435" t="s">
        <v>111</v>
      </c>
      <c r="J2435">
        <v>10017950943</v>
      </c>
      <c r="K2435" s="10">
        <f>(C2435-VLOOKUP(H2435,Riders!$A$2:$E$8001,4,FALSE))/365</f>
        <v>21.153424657534245</v>
      </c>
    </row>
    <row r="2436" spans="1:11">
      <c r="A2436" t="s">
        <v>220</v>
      </c>
      <c r="B2436">
        <v>2018</v>
      </c>
      <c r="C2436" s="9">
        <v>43196</v>
      </c>
      <c r="D2436" t="s">
        <v>121</v>
      </c>
      <c r="E2436" t="s">
        <v>119</v>
      </c>
      <c r="F2436">
        <v>2</v>
      </c>
      <c r="G2436">
        <v>5</v>
      </c>
      <c r="H2436" t="s">
        <v>302</v>
      </c>
      <c r="I2436" t="s">
        <v>32</v>
      </c>
      <c r="J2436">
        <v>10009821131</v>
      </c>
      <c r="K2436" s="10">
        <f>(C2436-VLOOKUP(H2436,Riders!$A$2:$E$8001,4,FALSE))/365</f>
        <v>19.912328767123288</v>
      </c>
    </row>
    <row r="2437" spans="1:11">
      <c r="A2437" t="s">
        <v>220</v>
      </c>
      <c r="B2437">
        <v>2018</v>
      </c>
      <c r="C2437" s="9">
        <v>43196</v>
      </c>
      <c r="D2437" t="s">
        <v>121</v>
      </c>
      <c r="E2437" t="s">
        <v>119</v>
      </c>
      <c r="F2437">
        <v>2</v>
      </c>
      <c r="G2437">
        <v>6</v>
      </c>
      <c r="H2437" t="s">
        <v>309</v>
      </c>
      <c r="I2437" t="s">
        <v>111</v>
      </c>
      <c r="J2437">
        <v>10009316024</v>
      </c>
      <c r="K2437" s="10">
        <f>(C2437-VLOOKUP(H2437,Riders!$A$2:$E$8001,4,FALSE))/365</f>
        <v>22.534246575342465</v>
      </c>
    </row>
    <row r="2438" spans="1:11">
      <c r="A2438" t="s">
        <v>235</v>
      </c>
      <c r="B2438">
        <v>2018</v>
      </c>
      <c r="C2438" s="9">
        <v>43160</v>
      </c>
      <c r="D2438" t="s">
        <v>19</v>
      </c>
      <c r="E2438" t="s">
        <v>89</v>
      </c>
      <c r="F2438">
        <v>1</v>
      </c>
      <c r="G2438">
        <v>1</v>
      </c>
      <c r="H2438" t="s">
        <v>192</v>
      </c>
      <c r="I2438" t="s">
        <v>28</v>
      </c>
      <c r="J2438">
        <v>10004601723</v>
      </c>
      <c r="K2438" s="10">
        <f>(C2438-VLOOKUP(H2438,Riders!$A$2:$E$8001,4,FALSE))/365</f>
        <v>30.701369863013699</v>
      </c>
    </row>
    <row r="2439" spans="1:11">
      <c r="A2439" t="s">
        <v>235</v>
      </c>
      <c r="B2439">
        <v>2018</v>
      </c>
      <c r="C2439" s="9">
        <v>43160</v>
      </c>
      <c r="D2439" t="s">
        <v>19</v>
      </c>
      <c r="E2439" t="s">
        <v>89</v>
      </c>
      <c r="F2439">
        <v>1</v>
      </c>
      <c r="G2439">
        <v>2</v>
      </c>
      <c r="H2439" t="s">
        <v>287</v>
      </c>
      <c r="I2439" t="s">
        <v>205</v>
      </c>
      <c r="J2439">
        <v>10002418415</v>
      </c>
      <c r="K2439" s="10">
        <f>(C2439-VLOOKUP(H2439,Riders!$A$2:$E$8001,4,FALSE))/365</f>
        <v>35.56986301369863</v>
      </c>
    </row>
    <row r="2440" spans="1:11">
      <c r="A2440" t="s">
        <v>235</v>
      </c>
      <c r="B2440">
        <v>2018</v>
      </c>
      <c r="C2440" s="9">
        <v>43160</v>
      </c>
      <c r="D2440" t="s">
        <v>19</v>
      </c>
      <c r="E2440" t="s">
        <v>89</v>
      </c>
      <c r="F2440">
        <v>1</v>
      </c>
      <c r="G2440">
        <v>3</v>
      </c>
      <c r="H2440" t="s">
        <v>141</v>
      </c>
      <c r="I2440" t="s">
        <v>93</v>
      </c>
      <c r="J2440">
        <v>10009181234</v>
      </c>
      <c r="K2440" s="10">
        <f>(C2440-VLOOKUP(H2440,Riders!$A$2:$E$8001,4,FALSE))/365</f>
        <v>22.909589041095892</v>
      </c>
    </row>
    <row r="2441" spans="1:11">
      <c r="A2441" t="s">
        <v>235</v>
      </c>
      <c r="B2441">
        <v>2018</v>
      </c>
      <c r="C2441" s="9">
        <v>43160</v>
      </c>
      <c r="D2441" t="s">
        <v>19</v>
      </c>
      <c r="E2441" t="s">
        <v>89</v>
      </c>
      <c r="F2441">
        <v>1</v>
      </c>
      <c r="G2441">
        <v>4</v>
      </c>
      <c r="H2441" t="s">
        <v>193</v>
      </c>
      <c r="I2441" t="s">
        <v>30</v>
      </c>
      <c r="J2441">
        <v>10005964470</v>
      </c>
      <c r="K2441" s="10">
        <f>(C2441-VLOOKUP(H2441,Riders!$A$2:$E$8001,4,FALSE))/365</f>
        <v>28.964383561643835</v>
      </c>
    </row>
    <row r="2442" spans="1:11">
      <c r="A2442" t="s">
        <v>235</v>
      </c>
      <c r="B2442">
        <v>2018</v>
      </c>
      <c r="C2442" s="9">
        <v>43160</v>
      </c>
      <c r="D2442" t="s">
        <v>19</v>
      </c>
      <c r="E2442" t="s">
        <v>89</v>
      </c>
      <c r="F2442">
        <v>1</v>
      </c>
      <c r="G2442">
        <v>5</v>
      </c>
      <c r="H2442" t="s">
        <v>127</v>
      </c>
      <c r="I2442" t="s">
        <v>33</v>
      </c>
      <c r="J2442">
        <v>10006184742</v>
      </c>
      <c r="K2442" s="10">
        <f>(C2442-VLOOKUP(H2442,Riders!$A$2:$E$8001,4,FALSE))/365</f>
        <v>26.643835616438356</v>
      </c>
    </row>
    <row r="2443" spans="1:11">
      <c r="A2443" t="s">
        <v>235</v>
      </c>
      <c r="B2443">
        <v>2018</v>
      </c>
      <c r="C2443" s="9">
        <v>43160</v>
      </c>
      <c r="D2443" t="s">
        <v>19</v>
      </c>
      <c r="E2443" t="s">
        <v>89</v>
      </c>
      <c r="F2443">
        <v>2</v>
      </c>
      <c r="G2443">
        <v>1</v>
      </c>
      <c r="H2443" t="s">
        <v>66</v>
      </c>
      <c r="I2443" t="s">
        <v>28</v>
      </c>
      <c r="J2443">
        <v>10006379247</v>
      </c>
      <c r="K2443" s="10">
        <f>(C2443-VLOOKUP(H2443,Riders!$A$2:$E$8001,4,FALSE))/365</f>
        <v>27.931506849315067</v>
      </c>
    </row>
    <row r="2444" spans="1:11">
      <c r="A2444" t="s">
        <v>235</v>
      </c>
      <c r="B2444">
        <v>2018</v>
      </c>
      <c r="C2444" s="9">
        <v>43160</v>
      </c>
      <c r="D2444" t="s">
        <v>19</v>
      </c>
      <c r="E2444" t="s">
        <v>89</v>
      </c>
      <c r="F2444">
        <v>2</v>
      </c>
      <c r="G2444">
        <v>2</v>
      </c>
      <c r="H2444" t="s">
        <v>123</v>
      </c>
      <c r="I2444" t="s">
        <v>111</v>
      </c>
      <c r="J2444">
        <v>10017950943</v>
      </c>
      <c r="K2444" s="10">
        <f>(C2444-VLOOKUP(H2444,Riders!$A$2:$E$8001,4,FALSE))/365</f>
        <v>21.054794520547944</v>
      </c>
    </row>
    <row r="2445" spans="1:11">
      <c r="A2445" t="s">
        <v>235</v>
      </c>
      <c r="B2445">
        <v>2018</v>
      </c>
      <c r="C2445" s="9">
        <v>43160</v>
      </c>
      <c r="D2445" t="s">
        <v>19</v>
      </c>
      <c r="E2445" t="s">
        <v>89</v>
      </c>
      <c r="F2445">
        <v>2</v>
      </c>
      <c r="G2445">
        <v>3</v>
      </c>
      <c r="H2445" t="s">
        <v>191</v>
      </c>
      <c r="I2445" t="s">
        <v>30</v>
      </c>
      <c r="J2445">
        <v>10005727327</v>
      </c>
      <c r="K2445" s="10">
        <f>(C2445-VLOOKUP(H2445,Riders!$A$2:$E$8001,4,FALSE))/365</f>
        <v>32.11780821917808</v>
      </c>
    </row>
    <row r="2446" spans="1:11">
      <c r="A2446" t="s">
        <v>235</v>
      </c>
      <c r="B2446">
        <v>2018</v>
      </c>
      <c r="C2446" s="9">
        <v>43160</v>
      </c>
      <c r="D2446" t="s">
        <v>19</v>
      </c>
      <c r="E2446" t="s">
        <v>89</v>
      </c>
      <c r="F2446">
        <v>2</v>
      </c>
      <c r="G2446">
        <v>4</v>
      </c>
      <c r="H2446" t="s">
        <v>218</v>
      </c>
      <c r="I2446" t="s">
        <v>33</v>
      </c>
      <c r="J2446">
        <v>10005782695</v>
      </c>
      <c r="K2446" s="10">
        <f>(C2446-VLOOKUP(H2446,Riders!$A$2:$E$8001,4,FALSE))/365</f>
        <v>28.657534246575342</v>
      </c>
    </row>
    <row r="2447" spans="1:11">
      <c r="A2447" t="s">
        <v>235</v>
      </c>
      <c r="B2447">
        <v>2018</v>
      </c>
      <c r="C2447" s="9">
        <v>43160</v>
      </c>
      <c r="D2447" t="s">
        <v>19</v>
      </c>
      <c r="E2447" t="s">
        <v>89</v>
      </c>
      <c r="F2447">
        <v>2</v>
      </c>
      <c r="G2447">
        <v>5</v>
      </c>
      <c r="H2447" t="s">
        <v>60</v>
      </c>
      <c r="I2447" t="s">
        <v>61</v>
      </c>
      <c r="J2447">
        <v>10007351671</v>
      </c>
      <c r="K2447" s="10">
        <f>(C2447-VLOOKUP(H2447,Riders!$A$2:$E$8001,4,FALSE))/365</f>
        <v>28.276712328767122</v>
      </c>
    </row>
    <row r="2448" spans="1:11">
      <c r="A2448" t="s">
        <v>235</v>
      </c>
      <c r="B2448">
        <v>2018</v>
      </c>
      <c r="C2448" s="9">
        <v>43160</v>
      </c>
      <c r="D2448" t="s">
        <v>19</v>
      </c>
      <c r="E2448" t="s">
        <v>89</v>
      </c>
      <c r="F2448">
        <v>3</v>
      </c>
      <c r="G2448">
        <v>1</v>
      </c>
      <c r="H2448" t="s">
        <v>110</v>
      </c>
      <c r="I2448" t="s">
        <v>111</v>
      </c>
      <c r="J2448">
        <v>10009967641</v>
      </c>
      <c r="K2448" s="10">
        <f>(C2448-VLOOKUP(H2448,Riders!$A$2:$E$8001,4,FALSE))/365</f>
        <v>20.86849315068493</v>
      </c>
    </row>
    <row r="2449" spans="1:11">
      <c r="A2449" t="s">
        <v>235</v>
      </c>
      <c r="B2449">
        <v>2018</v>
      </c>
      <c r="C2449" s="9">
        <v>43160</v>
      </c>
      <c r="D2449" t="s">
        <v>19</v>
      </c>
      <c r="E2449" t="s">
        <v>89</v>
      </c>
      <c r="F2449">
        <v>3</v>
      </c>
      <c r="G2449">
        <v>2</v>
      </c>
      <c r="H2449" t="s">
        <v>211</v>
      </c>
      <c r="I2449" t="s">
        <v>40</v>
      </c>
      <c r="J2449">
        <v>10006422895</v>
      </c>
      <c r="K2449" s="10">
        <f>(C2449-VLOOKUP(H2449,Riders!$A$2:$E$8001,4,FALSE))/365</f>
        <v>26.778082191780822</v>
      </c>
    </row>
    <row r="2450" spans="1:11">
      <c r="A2450" t="s">
        <v>235</v>
      </c>
      <c r="B2450">
        <v>2018</v>
      </c>
      <c r="C2450" s="9">
        <v>43160</v>
      </c>
      <c r="D2450" t="s">
        <v>19</v>
      </c>
      <c r="E2450" t="s">
        <v>89</v>
      </c>
      <c r="F2450">
        <v>3</v>
      </c>
      <c r="G2450">
        <v>3</v>
      </c>
      <c r="H2450" t="s">
        <v>27</v>
      </c>
      <c r="I2450" t="s">
        <v>28</v>
      </c>
      <c r="J2450">
        <v>10007779683</v>
      </c>
      <c r="K2450" s="10">
        <f>(C2450-VLOOKUP(H2450,Riders!$A$2:$E$8001,4,FALSE))/365</f>
        <v>22.2</v>
      </c>
    </row>
    <row r="2451" spans="1:11">
      <c r="A2451" t="s">
        <v>235</v>
      </c>
      <c r="B2451">
        <v>2018</v>
      </c>
      <c r="C2451" s="9">
        <v>43160</v>
      </c>
      <c r="D2451" t="s">
        <v>19</v>
      </c>
      <c r="E2451" t="s">
        <v>89</v>
      </c>
      <c r="F2451">
        <v>3</v>
      </c>
      <c r="G2451">
        <v>4</v>
      </c>
      <c r="H2451" t="s">
        <v>172</v>
      </c>
      <c r="I2451" t="s">
        <v>35</v>
      </c>
      <c r="J2451">
        <v>10006552534</v>
      </c>
      <c r="K2451" s="10">
        <f>(C2451-VLOOKUP(H2451,Riders!$A$2:$E$8001,4,FALSE))/365</f>
        <v>27.80821917808219</v>
      </c>
    </row>
    <row r="2452" spans="1:11">
      <c r="A2452" t="s">
        <v>235</v>
      </c>
      <c r="B2452">
        <v>2018</v>
      </c>
      <c r="C2452" s="9">
        <v>43160</v>
      </c>
      <c r="D2452" t="s">
        <v>19</v>
      </c>
      <c r="E2452" t="s">
        <v>89</v>
      </c>
      <c r="F2452">
        <v>3</v>
      </c>
      <c r="G2452">
        <v>5</v>
      </c>
      <c r="H2452" t="s">
        <v>209</v>
      </c>
      <c r="I2452" t="s">
        <v>210</v>
      </c>
      <c r="J2452">
        <v>10010608447</v>
      </c>
      <c r="K2452" s="10">
        <f>(C2452-VLOOKUP(H2452,Riders!$A$2:$E$8001,4,FALSE))/365</f>
        <v>20.682191780821917</v>
      </c>
    </row>
    <row r="2453" spans="1:11">
      <c r="A2453" t="s">
        <v>235</v>
      </c>
      <c r="B2453">
        <v>2018</v>
      </c>
      <c r="C2453" s="9">
        <v>43160</v>
      </c>
      <c r="D2453" t="s">
        <v>19</v>
      </c>
      <c r="E2453" t="s">
        <v>89</v>
      </c>
      <c r="F2453">
        <v>4</v>
      </c>
      <c r="G2453">
        <v>1</v>
      </c>
      <c r="H2453" t="s">
        <v>104</v>
      </c>
      <c r="I2453" t="s">
        <v>100</v>
      </c>
      <c r="J2453">
        <v>10006894559</v>
      </c>
      <c r="K2453" s="10">
        <f>(C2453-VLOOKUP(H2453,Riders!$A$2:$E$8001,4,FALSE))/365</f>
        <v>25.534246575342465</v>
      </c>
    </row>
    <row r="2454" spans="1:11">
      <c r="A2454" t="s">
        <v>235</v>
      </c>
      <c r="B2454">
        <v>2018</v>
      </c>
      <c r="C2454" s="9">
        <v>43160</v>
      </c>
      <c r="D2454" t="s">
        <v>19</v>
      </c>
      <c r="E2454" t="s">
        <v>89</v>
      </c>
      <c r="F2454">
        <v>4</v>
      </c>
      <c r="G2454">
        <v>2</v>
      </c>
      <c r="H2454" t="s">
        <v>219</v>
      </c>
      <c r="I2454" t="s">
        <v>30</v>
      </c>
      <c r="J2454">
        <v>10008098470</v>
      </c>
      <c r="K2454" s="10">
        <f>(C2454-VLOOKUP(H2454,Riders!$A$2:$E$8001,4,FALSE))/365</f>
        <v>33.082191780821915</v>
      </c>
    </row>
    <row r="2455" spans="1:11">
      <c r="A2455" t="s">
        <v>235</v>
      </c>
      <c r="B2455">
        <v>2018</v>
      </c>
      <c r="C2455" s="9">
        <v>43160</v>
      </c>
      <c r="D2455" t="s">
        <v>19</v>
      </c>
      <c r="E2455" t="s">
        <v>89</v>
      </c>
      <c r="F2455">
        <v>4</v>
      </c>
      <c r="G2455">
        <v>3</v>
      </c>
      <c r="H2455" t="s">
        <v>48</v>
      </c>
      <c r="I2455" t="s">
        <v>42</v>
      </c>
      <c r="J2455">
        <v>10009039774</v>
      </c>
      <c r="K2455" s="10">
        <f>(C2455-VLOOKUP(H2455,Riders!$A$2:$E$8001,4,FALSE))/365</f>
        <v>23.63013698630137</v>
      </c>
    </row>
    <row r="2456" spans="1:11">
      <c r="A2456" t="s">
        <v>235</v>
      </c>
      <c r="B2456">
        <v>2018</v>
      </c>
      <c r="C2456" s="9">
        <v>43160</v>
      </c>
      <c r="D2456" t="s">
        <v>19</v>
      </c>
      <c r="E2456" t="s">
        <v>89</v>
      </c>
      <c r="F2456">
        <v>4</v>
      </c>
      <c r="G2456">
        <v>4</v>
      </c>
      <c r="H2456" t="s">
        <v>43</v>
      </c>
      <c r="I2456" t="s">
        <v>44</v>
      </c>
      <c r="J2456">
        <v>10009176281</v>
      </c>
      <c r="K2456" s="10">
        <f>(C2456-VLOOKUP(H2456,Riders!$A$2:$E$8001,4,FALSE))/365</f>
        <v>22.035616438356165</v>
      </c>
    </row>
    <row r="2457" spans="1:11">
      <c r="A2457" t="s">
        <v>235</v>
      </c>
      <c r="B2457">
        <v>2018</v>
      </c>
      <c r="C2457" s="9">
        <v>43160</v>
      </c>
      <c r="D2457" t="s">
        <v>19</v>
      </c>
      <c r="E2457" t="s">
        <v>89</v>
      </c>
      <c r="F2457">
        <v>4</v>
      </c>
      <c r="G2457">
        <v>5</v>
      </c>
      <c r="H2457" t="s">
        <v>292</v>
      </c>
      <c r="I2457" t="s">
        <v>26</v>
      </c>
      <c r="J2457">
        <v>10003011125</v>
      </c>
      <c r="K2457" s="10">
        <f>(C2457-VLOOKUP(H2457,Riders!$A$2:$E$8001,4,FALSE))/365</f>
        <v>33.394520547945206</v>
      </c>
    </row>
    <row r="2458" spans="1:11">
      <c r="A2458" t="s">
        <v>235</v>
      </c>
      <c r="B2458">
        <v>2018</v>
      </c>
      <c r="C2458" s="9">
        <v>43160</v>
      </c>
      <c r="D2458" t="s">
        <v>19</v>
      </c>
      <c r="E2458" t="s">
        <v>89</v>
      </c>
      <c r="F2458">
        <v>5</v>
      </c>
      <c r="G2458">
        <v>1</v>
      </c>
      <c r="H2458" t="s">
        <v>198</v>
      </c>
      <c r="I2458" t="s">
        <v>22</v>
      </c>
      <c r="J2458">
        <v>10006900421</v>
      </c>
      <c r="K2458" s="10">
        <f>(C2458-VLOOKUP(H2458,Riders!$A$2:$E$8001,4,FALSE))/365</f>
        <v>25.230136986301371</v>
      </c>
    </row>
    <row r="2459" spans="1:11">
      <c r="A2459" t="s">
        <v>235</v>
      </c>
      <c r="B2459">
        <v>2018</v>
      </c>
      <c r="C2459" s="9">
        <v>43160</v>
      </c>
      <c r="D2459" t="s">
        <v>19</v>
      </c>
      <c r="E2459" t="s">
        <v>89</v>
      </c>
      <c r="F2459">
        <v>5</v>
      </c>
      <c r="G2459">
        <v>2</v>
      </c>
      <c r="H2459" t="s">
        <v>91</v>
      </c>
      <c r="I2459" t="s">
        <v>50</v>
      </c>
      <c r="J2459">
        <v>10009150215</v>
      </c>
      <c r="K2459" s="10">
        <f>(C2459-VLOOKUP(H2459,Riders!$A$2:$E$8001,4,FALSE))/365</f>
        <v>22.276712328767122</v>
      </c>
    </row>
    <row r="2460" spans="1:11">
      <c r="A2460" t="s">
        <v>235</v>
      </c>
      <c r="B2460">
        <v>2018</v>
      </c>
      <c r="C2460" s="9">
        <v>43160</v>
      </c>
      <c r="D2460" t="s">
        <v>19</v>
      </c>
      <c r="E2460" t="s">
        <v>89</v>
      </c>
      <c r="F2460">
        <v>5</v>
      </c>
      <c r="G2460">
        <v>3</v>
      </c>
      <c r="H2460" t="s">
        <v>181</v>
      </c>
      <c r="I2460" t="s">
        <v>32</v>
      </c>
      <c r="J2460">
        <v>10007212639</v>
      </c>
      <c r="K2460" s="10">
        <f>(C2460-VLOOKUP(H2460,Riders!$A$2:$E$8001,4,FALSE))/365</f>
        <v>26.676712328767124</v>
      </c>
    </row>
    <row r="2461" spans="1:11">
      <c r="A2461" t="s">
        <v>235</v>
      </c>
      <c r="B2461">
        <v>2018</v>
      </c>
      <c r="C2461" s="9">
        <v>43160</v>
      </c>
      <c r="D2461" t="s">
        <v>19</v>
      </c>
      <c r="E2461" t="s">
        <v>89</v>
      </c>
      <c r="F2461">
        <v>5</v>
      </c>
      <c r="G2461">
        <v>4</v>
      </c>
      <c r="H2461" t="s">
        <v>311</v>
      </c>
      <c r="I2461" t="s">
        <v>40</v>
      </c>
      <c r="J2461">
        <v>10008950858</v>
      </c>
      <c r="K2461" s="10">
        <f>(C2461-VLOOKUP(H2461,Riders!$A$2:$E$8001,4,FALSE))/365</f>
        <v>23.964383561643835</v>
      </c>
    </row>
    <row r="2462" spans="1:11">
      <c r="A2462" t="s">
        <v>235</v>
      </c>
      <c r="B2462">
        <v>2018</v>
      </c>
      <c r="C2462" s="9">
        <v>43160</v>
      </c>
      <c r="D2462" t="s">
        <v>19</v>
      </c>
      <c r="E2462" t="s">
        <v>89</v>
      </c>
      <c r="F2462">
        <v>5</v>
      </c>
      <c r="G2462">
        <v>5</v>
      </c>
      <c r="H2462" t="s">
        <v>46</v>
      </c>
      <c r="I2462" t="s">
        <v>26</v>
      </c>
      <c r="J2462">
        <v>10005930724</v>
      </c>
      <c r="K2462" s="10">
        <f>(C2462-VLOOKUP(H2462,Riders!$A$2:$E$8001,4,FALSE))/365</f>
        <v>27.304109589041097</v>
      </c>
    </row>
    <row r="2463" spans="1:11">
      <c r="A2463" t="s">
        <v>235</v>
      </c>
      <c r="B2463">
        <v>2018</v>
      </c>
      <c r="C2463" s="9">
        <v>43160</v>
      </c>
      <c r="D2463" t="s">
        <v>19</v>
      </c>
      <c r="E2463" t="s">
        <v>89</v>
      </c>
      <c r="F2463">
        <v>6</v>
      </c>
      <c r="G2463">
        <v>1</v>
      </c>
      <c r="H2463" t="s">
        <v>312</v>
      </c>
      <c r="I2463" t="s">
        <v>42</v>
      </c>
      <c r="J2463">
        <v>10006904360</v>
      </c>
      <c r="K2463" s="10">
        <f>(C2463-VLOOKUP(H2463,Riders!$A$2:$E$8001,4,FALSE))/365</f>
        <v>26.654794520547945</v>
      </c>
    </row>
    <row r="2464" spans="1:11">
      <c r="A2464" t="s">
        <v>235</v>
      </c>
      <c r="B2464">
        <v>2018</v>
      </c>
      <c r="C2464" s="9">
        <v>43160</v>
      </c>
      <c r="D2464" t="s">
        <v>19</v>
      </c>
      <c r="E2464" t="s">
        <v>89</v>
      </c>
      <c r="F2464">
        <v>6</v>
      </c>
      <c r="G2464">
        <v>2</v>
      </c>
      <c r="H2464" t="s">
        <v>245</v>
      </c>
      <c r="I2464" t="s">
        <v>33</v>
      </c>
      <c r="J2464">
        <v>10009138491</v>
      </c>
      <c r="K2464" s="10">
        <f>(C2464-VLOOKUP(H2464,Riders!$A$2:$E$8001,4,FALSE))/365</f>
        <v>21.761643835616439</v>
      </c>
    </row>
    <row r="2465" spans="1:11">
      <c r="A2465" t="s">
        <v>235</v>
      </c>
      <c r="B2465">
        <v>2018</v>
      </c>
      <c r="C2465" s="9">
        <v>43160</v>
      </c>
      <c r="D2465" t="s">
        <v>19</v>
      </c>
      <c r="E2465" t="s">
        <v>89</v>
      </c>
      <c r="F2465">
        <v>6</v>
      </c>
      <c r="G2465">
        <v>3</v>
      </c>
      <c r="H2465" t="s">
        <v>194</v>
      </c>
      <c r="I2465" t="s">
        <v>50</v>
      </c>
      <c r="J2465">
        <v>10004868370</v>
      </c>
      <c r="K2465" s="10">
        <f>(C2465-VLOOKUP(H2465,Riders!$A$2:$E$8001,4,FALSE))/365</f>
        <v>30.172602739726027</v>
      </c>
    </row>
    <row r="2466" spans="1:11">
      <c r="A2466" t="s">
        <v>235</v>
      </c>
      <c r="B2466">
        <v>2018</v>
      </c>
      <c r="C2466" s="9">
        <v>43160</v>
      </c>
      <c r="D2466" t="s">
        <v>19</v>
      </c>
      <c r="E2466" t="s">
        <v>89</v>
      </c>
      <c r="F2466">
        <v>6</v>
      </c>
      <c r="G2466">
        <v>4</v>
      </c>
      <c r="H2466" t="s">
        <v>90</v>
      </c>
      <c r="I2466" t="s">
        <v>22</v>
      </c>
      <c r="J2466">
        <v>10009535686</v>
      </c>
      <c r="K2466" s="10">
        <f>(C2466-VLOOKUP(H2466,Riders!$A$2:$E$8001,4,FALSE))/365</f>
        <v>20.978082191780821</v>
      </c>
    </row>
    <row r="2467" spans="1:11">
      <c r="A2467" t="s">
        <v>235</v>
      </c>
      <c r="B2467">
        <v>2018</v>
      </c>
      <c r="C2467" s="9">
        <v>43160</v>
      </c>
      <c r="D2467" t="s">
        <v>19</v>
      </c>
      <c r="E2467" t="s">
        <v>115</v>
      </c>
      <c r="F2467">
        <v>1</v>
      </c>
      <c r="G2467">
        <v>1</v>
      </c>
      <c r="H2467" t="s">
        <v>287</v>
      </c>
      <c r="I2467" t="s">
        <v>205</v>
      </c>
      <c r="J2467">
        <v>10002418415</v>
      </c>
      <c r="K2467" s="10">
        <f>(C2467-VLOOKUP(H2467,Riders!$A$2:$E$8001,4,FALSE))/365</f>
        <v>35.56986301369863</v>
      </c>
    </row>
    <row r="2468" spans="1:11">
      <c r="A2468" t="s">
        <v>235</v>
      </c>
      <c r="B2468">
        <v>2018</v>
      </c>
      <c r="C2468" s="9">
        <v>43160</v>
      </c>
      <c r="D2468" t="s">
        <v>19</v>
      </c>
      <c r="E2468" t="s">
        <v>115</v>
      </c>
      <c r="F2468">
        <v>1</v>
      </c>
      <c r="G2468">
        <v>2</v>
      </c>
      <c r="H2468" t="s">
        <v>194</v>
      </c>
      <c r="I2468" t="s">
        <v>50</v>
      </c>
      <c r="J2468">
        <v>10004868370</v>
      </c>
      <c r="K2468" s="10">
        <f>(C2468-VLOOKUP(H2468,Riders!$A$2:$E$8001,4,FALSE))/365</f>
        <v>30.172602739726027</v>
      </c>
    </row>
    <row r="2469" spans="1:11">
      <c r="A2469" t="s">
        <v>235</v>
      </c>
      <c r="B2469">
        <v>2018</v>
      </c>
      <c r="C2469" s="9">
        <v>43160</v>
      </c>
      <c r="D2469" t="s">
        <v>19</v>
      </c>
      <c r="E2469" t="s">
        <v>115</v>
      </c>
      <c r="F2469">
        <v>1</v>
      </c>
      <c r="G2469">
        <v>3</v>
      </c>
      <c r="H2469" t="s">
        <v>292</v>
      </c>
      <c r="I2469" t="s">
        <v>26</v>
      </c>
      <c r="J2469">
        <v>10003011125</v>
      </c>
      <c r="K2469" s="10">
        <f>(C2469-VLOOKUP(H2469,Riders!$A$2:$E$8001,4,FALSE))/365</f>
        <v>33.394520547945206</v>
      </c>
    </row>
    <row r="2470" spans="1:11">
      <c r="A2470" t="s">
        <v>235</v>
      </c>
      <c r="B2470">
        <v>2018</v>
      </c>
      <c r="C2470" s="9">
        <v>43160</v>
      </c>
      <c r="D2470" t="s">
        <v>19</v>
      </c>
      <c r="E2470" t="s">
        <v>115</v>
      </c>
      <c r="F2470">
        <v>1</v>
      </c>
      <c r="G2470">
        <v>4</v>
      </c>
      <c r="H2470" t="s">
        <v>311</v>
      </c>
      <c r="I2470" t="s">
        <v>40</v>
      </c>
      <c r="J2470">
        <v>10008950858</v>
      </c>
      <c r="K2470" s="10">
        <f>(C2470-VLOOKUP(H2470,Riders!$A$2:$E$8001,4,FALSE))/365</f>
        <v>23.964383561643835</v>
      </c>
    </row>
    <row r="2471" spans="1:11">
      <c r="A2471" t="s">
        <v>235</v>
      </c>
      <c r="B2471">
        <v>2018</v>
      </c>
      <c r="C2471" s="9">
        <v>43160</v>
      </c>
      <c r="D2471" t="s">
        <v>19</v>
      </c>
      <c r="E2471" t="s">
        <v>115</v>
      </c>
      <c r="F2471">
        <v>2</v>
      </c>
      <c r="G2471">
        <v>1</v>
      </c>
      <c r="H2471" t="s">
        <v>181</v>
      </c>
      <c r="I2471" t="s">
        <v>32</v>
      </c>
      <c r="J2471">
        <v>10007212639</v>
      </c>
      <c r="K2471" s="10">
        <f>(C2471-VLOOKUP(H2471,Riders!$A$2:$E$8001,4,FALSE))/365</f>
        <v>26.676712328767124</v>
      </c>
    </row>
    <row r="2472" spans="1:11">
      <c r="A2472" t="s">
        <v>235</v>
      </c>
      <c r="B2472">
        <v>2018</v>
      </c>
      <c r="C2472" s="9">
        <v>43160</v>
      </c>
      <c r="D2472" t="s">
        <v>19</v>
      </c>
      <c r="E2472" t="s">
        <v>115</v>
      </c>
      <c r="F2472">
        <v>2</v>
      </c>
      <c r="G2472">
        <v>2</v>
      </c>
      <c r="H2472" t="s">
        <v>43</v>
      </c>
      <c r="I2472" t="s">
        <v>44</v>
      </c>
      <c r="J2472">
        <v>10009176281</v>
      </c>
      <c r="K2472" s="10">
        <f>(C2472-VLOOKUP(H2472,Riders!$A$2:$E$8001,4,FALSE))/365</f>
        <v>22.035616438356165</v>
      </c>
    </row>
    <row r="2473" spans="1:11">
      <c r="A2473" t="s">
        <v>235</v>
      </c>
      <c r="B2473">
        <v>2018</v>
      </c>
      <c r="C2473" s="9">
        <v>43160</v>
      </c>
      <c r="D2473" t="s">
        <v>19</v>
      </c>
      <c r="E2473" t="s">
        <v>115</v>
      </c>
      <c r="F2473">
        <v>2</v>
      </c>
      <c r="G2473">
        <v>3</v>
      </c>
      <c r="H2473" t="s">
        <v>123</v>
      </c>
      <c r="I2473" t="s">
        <v>111</v>
      </c>
      <c r="J2473">
        <v>10017950943</v>
      </c>
      <c r="K2473" s="10">
        <f>(C2473-VLOOKUP(H2473,Riders!$A$2:$E$8001,4,FALSE))/365</f>
        <v>21.054794520547944</v>
      </c>
    </row>
    <row r="2474" spans="1:11">
      <c r="A2474" t="s">
        <v>235</v>
      </c>
      <c r="B2474">
        <v>2018</v>
      </c>
      <c r="C2474" s="9">
        <v>43160</v>
      </c>
      <c r="D2474" t="s">
        <v>19</v>
      </c>
      <c r="E2474" t="s">
        <v>115</v>
      </c>
      <c r="F2474">
        <v>2</v>
      </c>
      <c r="G2474">
        <v>4</v>
      </c>
      <c r="H2474" t="s">
        <v>209</v>
      </c>
      <c r="I2474" t="s">
        <v>210</v>
      </c>
      <c r="J2474">
        <v>10010608447</v>
      </c>
      <c r="K2474" s="10">
        <f>(C2474-VLOOKUP(H2474,Riders!$A$2:$E$8001,4,FALSE))/365</f>
        <v>20.682191780821917</v>
      </c>
    </row>
    <row r="2475" spans="1:11">
      <c r="A2475" t="s">
        <v>235</v>
      </c>
      <c r="B2475">
        <v>2018</v>
      </c>
      <c r="C2475" s="9">
        <v>43160</v>
      </c>
      <c r="D2475" t="s">
        <v>19</v>
      </c>
      <c r="E2475" t="s">
        <v>115</v>
      </c>
      <c r="F2475">
        <v>3</v>
      </c>
      <c r="G2475">
        <v>1</v>
      </c>
      <c r="H2475" t="s">
        <v>172</v>
      </c>
      <c r="I2475" t="s">
        <v>35</v>
      </c>
      <c r="J2475">
        <v>10006552534</v>
      </c>
      <c r="K2475" s="10">
        <f>(C2475-VLOOKUP(H2475,Riders!$A$2:$E$8001,4,FALSE))/365</f>
        <v>27.80821917808219</v>
      </c>
    </row>
    <row r="2476" spans="1:11">
      <c r="A2476" t="s">
        <v>235</v>
      </c>
      <c r="B2476">
        <v>2018</v>
      </c>
      <c r="C2476" s="9">
        <v>43160</v>
      </c>
      <c r="D2476" t="s">
        <v>19</v>
      </c>
      <c r="E2476" t="s">
        <v>115</v>
      </c>
      <c r="F2476">
        <v>3</v>
      </c>
      <c r="G2476">
        <v>2</v>
      </c>
      <c r="H2476" t="s">
        <v>211</v>
      </c>
      <c r="I2476" t="s">
        <v>40</v>
      </c>
      <c r="J2476">
        <v>10006422895</v>
      </c>
      <c r="K2476" s="10">
        <f>(C2476-VLOOKUP(H2476,Riders!$A$2:$E$8001,4,FALSE))/365</f>
        <v>26.778082191780822</v>
      </c>
    </row>
    <row r="2477" spans="1:11">
      <c r="A2477" t="s">
        <v>235</v>
      </c>
      <c r="B2477">
        <v>2018</v>
      </c>
      <c r="C2477" s="9">
        <v>43160</v>
      </c>
      <c r="D2477" t="s">
        <v>19</v>
      </c>
      <c r="E2477" t="s">
        <v>115</v>
      </c>
      <c r="F2477">
        <v>3</v>
      </c>
      <c r="G2477">
        <v>3</v>
      </c>
      <c r="H2477" t="s">
        <v>127</v>
      </c>
      <c r="I2477" t="s">
        <v>33</v>
      </c>
      <c r="J2477">
        <v>10006184742</v>
      </c>
      <c r="K2477" s="10">
        <f>(C2477-VLOOKUP(H2477,Riders!$A$2:$E$8001,4,FALSE))/365</f>
        <v>26.643835616438356</v>
      </c>
    </row>
    <row r="2478" spans="1:11">
      <c r="A2478" t="s">
        <v>235</v>
      </c>
      <c r="B2478">
        <v>2018</v>
      </c>
      <c r="C2478" s="9">
        <v>43160</v>
      </c>
      <c r="D2478" t="s">
        <v>19</v>
      </c>
      <c r="E2478" t="s">
        <v>115</v>
      </c>
      <c r="F2478">
        <v>3</v>
      </c>
      <c r="G2478">
        <v>4</v>
      </c>
      <c r="H2478" t="s">
        <v>48</v>
      </c>
      <c r="I2478" t="s">
        <v>42</v>
      </c>
      <c r="J2478">
        <v>10009039774</v>
      </c>
      <c r="K2478" s="10">
        <f>(C2478-VLOOKUP(H2478,Riders!$A$2:$E$8001,4,FALSE))/365</f>
        <v>23.63013698630137</v>
      </c>
    </row>
    <row r="2479" spans="1:11">
      <c r="A2479" t="s">
        <v>235</v>
      </c>
      <c r="B2479">
        <v>2018</v>
      </c>
      <c r="C2479" s="9">
        <v>43160</v>
      </c>
      <c r="D2479" t="s">
        <v>19</v>
      </c>
      <c r="E2479" t="s">
        <v>115</v>
      </c>
      <c r="F2479">
        <v>4</v>
      </c>
      <c r="G2479">
        <v>1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33.082191780821915</v>
      </c>
    </row>
    <row r="2480" spans="1:11">
      <c r="A2480" t="s">
        <v>235</v>
      </c>
      <c r="B2480">
        <v>2018</v>
      </c>
      <c r="C2480" s="9">
        <v>43160</v>
      </c>
      <c r="D2480" t="s">
        <v>19</v>
      </c>
      <c r="E2480" t="s">
        <v>115</v>
      </c>
      <c r="F2480">
        <v>4</v>
      </c>
      <c r="G2480">
        <v>2</v>
      </c>
      <c r="H2480" t="s">
        <v>218</v>
      </c>
      <c r="I2480" t="s">
        <v>33</v>
      </c>
      <c r="J2480">
        <v>10005782695</v>
      </c>
      <c r="K2480" s="10">
        <f>(C2480-VLOOKUP(H2480,Riders!$A$2:$E$8001,4,FALSE))/365</f>
        <v>28.657534246575342</v>
      </c>
    </row>
    <row r="2481" spans="1:11">
      <c r="A2481" t="s">
        <v>235</v>
      </c>
      <c r="B2481">
        <v>2018</v>
      </c>
      <c r="C2481" s="9">
        <v>43160</v>
      </c>
      <c r="D2481" t="s">
        <v>19</v>
      </c>
      <c r="E2481" t="s">
        <v>115</v>
      </c>
      <c r="F2481">
        <v>4</v>
      </c>
      <c r="G2481">
        <v>3</v>
      </c>
      <c r="H2481" t="s">
        <v>27</v>
      </c>
      <c r="I2481" t="s">
        <v>28</v>
      </c>
      <c r="J2481">
        <v>10007779683</v>
      </c>
      <c r="K2481" s="10">
        <f>(C2481-VLOOKUP(H2481,Riders!$A$2:$E$8001,4,FALSE))/365</f>
        <v>22.2</v>
      </c>
    </row>
    <row r="2482" spans="1:11">
      <c r="A2482" t="s">
        <v>235</v>
      </c>
      <c r="B2482">
        <v>2018</v>
      </c>
      <c r="C2482" s="9">
        <v>43160</v>
      </c>
      <c r="D2482" t="s">
        <v>19</v>
      </c>
      <c r="E2482" t="s">
        <v>115</v>
      </c>
      <c r="F2482">
        <v>4</v>
      </c>
      <c r="G2482">
        <v>4</v>
      </c>
      <c r="H2482" t="s">
        <v>60</v>
      </c>
      <c r="I2482" t="s">
        <v>61</v>
      </c>
      <c r="J2482">
        <v>10007351671</v>
      </c>
      <c r="K2482" s="10">
        <f>(C2482-VLOOKUP(H2482,Riders!$A$2:$E$8001,4,FALSE))/365</f>
        <v>28.276712328767122</v>
      </c>
    </row>
    <row r="2483" spans="1:11">
      <c r="A2483" t="s">
        <v>235</v>
      </c>
      <c r="B2483">
        <v>2018</v>
      </c>
      <c r="C2483" s="9">
        <v>43160</v>
      </c>
      <c r="D2483" t="s">
        <v>19</v>
      </c>
      <c r="E2483" t="s">
        <v>115</v>
      </c>
      <c r="F2483">
        <v>5</v>
      </c>
      <c r="G2483">
        <v>1</v>
      </c>
      <c r="H2483" t="s">
        <v>193</v>
      </c>
      <c r="I2483" t="s">
        <v>30</v>
      </c>
      <c r="J2483">
        <v>10005964470</v>
      </c>
      <c r="K2483" s="10">
        <f>(C2483-VLOOKUP(H2483,Riders!$A$2:$E$8001,4,FALSE))/365</f>
        <v>28.964383561643835</v>
      </c>
    </row>
    <row r="2484" spans="1:11">
      <c r="A2484" t="s">
        <v>235</v>
      </c>
      <c r="B2484">
        <v>2018</v>
      </c>
      <c r="C2484" s="9">
        <v>43160</v>
      </c>
      <c r="D2484" t="s">
        <v>19</v>
      </c>
      <c r="E2484" t="s">
        <v>115</v>
      </c>
      <c r="F2484">
        <v>5</v>
      </c>
      <c r="G2484">
        <v>2</v>
      </c>
      <c r="H2484" t="s">
        <v>141</v>
      </c>
      <c r="I2484" t="s">
        <v>93</v>
      </c>
      <c r="J2484">
        <v>10009181234</v>
      </c>
      <c r="K2484" s="10">
        <f>(C2484-VLOOKUP(H2484,Riders!$A$2:$E$8001,4,FALSE))/365</f>
        <v>22.909589041095892</v>
      </c>
    </row>
    <row r="2485" spans="1:11">
      <c r="A2485" t="s">
        <v>235</v>
      </c>
      <c r="B2485">
        <v>2018</v>
      </c>
      <c r="C2485" s="9">
        <v>43160</v>
      </c>
      <c r="D2485" t="s">
        <v>19</v>
      </c>
      <c r="E2485" t="s">
        <v>115</v>
      </c>
      <c r="F2485">
        <v>5</v>
      </c>
      <c r="G2485">
        <v>3</v>
      </c>
      <c r="H2485" t="s">
        <v>91</v>
      </c>
      <c r="I2485" t="s">
        <v>50</v>
      </c>
      <c r="J2485">
        <v>10009150215</v>
      </c>
      <c r="K2485" s="10">
        <f>(C2485-VLOOKUP(H2485,Riders!$A$2:$E$8001,4,FALSE))/365</f>
        <v>22.276712328767122</v>
      </c>
    </row>
    <row r="2486" spans="1:11">
      <c r="A2486" t="s">
        <v>235</v>
      </c>
      <c r="B2486">
        <v>2018</v>
      </c>
      <c r="C2486" s="9">
        <v>43160</v>
      </c>
      <c r="D2486" t="s">
        <v>19</v>
      </c>
      <c r="E2486" t="s">
        <v>115</v>
      </c>
      <c r="F2486">
        <v>5</v>
      </c>
      <c r="G2486">
        <v>4</v>
      </c>
      <c r="H2486" t="s">
        <v>46</v>
      </c>
      <c r="I2486" t="s">
        <v>26</v>
      </c>
      <c r="J2486">
        <v>10005930724</v>
      </c>
      <c r="K2486" s="10">
        <f>(C2486-VLOOKUP(H2486,Riders!$A$2:$E$8001,4,FALSE))/365</f>
        <v>27.304109589041097</v>
      </c>
    </row>
    <row r="2487" spans="1:11">
      <c r="A2487" t="s">
        <v>235</v>
      </c>
      <c r="B2487">
        <v>2018</v>
      </c>
      <c r="C2487" s="9">
        <v>43160</v>
      </c>
      <c r="D2487" t="s">
        <v>19</v>
      </c>
      <c r="E2487" t="s">
        <v>115</v>
      </c>
      <c r="F2487">
        <v>6</v>
      </c>
      <c r="G2487">
        <v>1</v>
      </c>
      <c r="H2487" t="s">
        <v>90</v>
      </c>
      <c r="I2487" t="s">
        <v>22</v>
      </c>
      <c r="J2487">
        <v>10009535686</v>
      </c>
      <c r="K2487" s="10">
        <f>(C2487-VLOOKUP(H2487,Riders!$A$2:$E$8001,4,FALSE))/365</f>
        <v>20.978082191780821</v>
      </c>
    </row>
    <row r="2488" spans="1:11">
      <c r="A2488" t="s">
        <v>235</v>
      </c>
      <c r="B2488">
        <v>2018</v>
      </c>
      <c r="C2488" s="9">
        <v>43160</v>
      </c>
      <c r="D2488" t="s">
        <v>19</v>
      </c>
      <c r="E2488" t="s">
        <v>115</v>
      </c>
      <c r="F2488">
        <v>6</v>
      </c>
      <c r="G2488">
        <v>2</v>
      </c>
      <c r="H2488" t="s">
        <v>245</v>
      </c>
      <c r="I2488" t="s">
        <v>33</v>
      </c>
      <c r="J2488">
        <v>10009138491</v>
      </c>
      <c r="K2488" s="10">
        <f>(C2488-VLOOKUP(H2488,Riders!$A$2:$E$8001,4,FALSE))/365</f>
        <v>21.761643835616439</v>
      </c>
    </row>
    <row r="2489" spans="1:11">
      <c r="A2489" t="s">
        <v>235</v>
      </c>
      <c r="B2489">
        <v>2018</v>
      </c>
      <c r="C2489" s="9">
        <v>43160</v>
      </c>
      <c r="D2489" t="s">
        <v>19</v>
      </c>
      <c r="E2489" t="s">
        <v>115</v>
      </c>
      <c r="F2489">
        <v>6</v>
      </c>
      <c r="G2489">
        <v>3</v>
      </c>
      <c r="H2489" t="s">
        <v>191</v>
      </c>
      <c r="I2489" t="s">
        <v>30</v>
      </c>
      <c r="J2489">
        <v>10005727327</v>
      </c>
      <c r="K2489" s="10">
        <f>(C2489-VLOOKUP(H2489,Riders!$A$2:$E$8001,4,FALSE))/365</f>
        <v>32.11780821917808</v>
      </c>
    </row>
    <row r="2490" spans="1:11">
      <c r="A2490" t="s">
        <v>235</v>
      </c>
      <c r="B2490">
        <v>2018</v>
      </c>
      <c r="C2490" s="9">
        <v>43160</v>
      </c>
      <c r="D2490" t="s">
        <v>19</v>
      </c>
      <c r="E2490" t="s">
        <v>117</v>
      </c>
      <c r="F2490">
        <v>1</v>
      </c>
      <c r="G2490">
        <v>1</v>
      </c>
      <c r="H2490" t="s">
        <v>90</v>
      </c>
      <c r="I2490" t="s">
        <v>22</v>
      </c>
      <c r="J2490">
        <v>10009535686</v>
      </c>
      <c r="K2490" s="10">
        <f>(C2490-VLOOKUP(H2490,Riders!$A$2:$E$8001,4,FALSE))/365</f>
        <v>20.978082191780821</v>
      </c>
    </row>
    <row r="2491" spans="1:11">
      <c r="A2491" t="s">
        <v>235</v>
      </c>
      <c r="B2491">
        <v>2018</v>
      </c>
      <c r="C2491" s="9">
        <v>43160</v>
      </c>
      <c r="D2491" t="s">
        <v>19</v>
      </c>
      <c r="E2491" t="s">
        <v>117</v>
      </c>
      <c r="F2491">
        <v>1</v>
      </c>
      <c r="G2491">
        <v>2</v>
      </c>
      <c r="H2491" t="s">
        <v>192</v>
      </c>
      <c r="I2491" t="s">
        <v>28</v>
      </c>
      <c r="J2491">
        <v>10004601723</v>
      </c>
      <c r="K2491" s="10">
        <f>(C2491-VLOOKUP(H2491,Riders!$A$2:$E$8001,4,FALSE))/365</f>
        <v>30.701369863013699</v>
      </c>
    </row>
    <row r="2492" spans="1:11">
      <c r="A2492" t="s">
        <v>235</v>
      </c>
      <c r="B2492">
        <v>2018</v>
      </c>
      <c r="C2492" s="9">
        <v>43160</v>
      </c>
      <c r="D2492" t="s">
        <v>19</v>
      </c>
      <c r="E2492" t="s">
        <v>117</v>
      </c>
      <c r="F2492">
        <v>1</v>
      </c>
      <c r="G2492">
        <v>3</v>
      </c>
      <c r="H2492" t="s">
        <v>312</v>
      </c>
      <c r="I2492" t="s">
        <v>42</v>
      </c>
      <c r="J2492">
        <v>10006904360</v>
      </c>
      <c r="K2492" s="10">
        <f>(C2492-VLOOKUP(H2492,Riders!$A$2:$E$8001,4,FALSE))/365</f>
        <v>26.654794520547945</v>
      </c>
    </row>
    <row r="2493" spans="1:11">
      <c r="A2493" t="s">
        <v>235</v>
      </c>
      <c r="B2493">
        <v>2018</v>
      </c>
      <c r="C2493" s="9">
        <v>43160</v>
      </c>
      <c r="D2493" t="s">
        <v>19</v>
      </c>
      <c r="E2493" t="s">
        <v>117</v>
      </c>
      <c r="F2493">
        <v>1</v>
      </c>
      <c r="G2493">
        <v>4</v>
      </c>
      <c r="H2493" t="s">
        <v>104</v>
      </c>
      <c r="I2493" t="s">
        <v>100</v>
      </c>
      <c r="J2493">
        <v>10006894559</v>
      </c>
      <c r="K2493" s="10">
        <f>(C2493-VLOOKUP(H2493,Riders!$A$2:$E$8001,4,FALSE))/365</f>
        <v>25.534246575342465</v>
      </c>
    </row>
    <row r="2494" spans="1:11">
      <c r="A2494" t="s">
        <v>235</v>
      </c>
      <c r="B2494">
        <v>2018</v>
      </c>
      <c r="C2494" s="9">
        <v>43160</v>
      </c>
      <c r="D2494" t="s">
        <v>19</v>
      </c>
      <c r="E2494" t="s">
        <v>117</v>
      </c>
      <c r="F2494">
        <v>1</v>
      </c>
      <c r="G2494">
        <v>5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28.964383561643835</v>
      </c>
    </row>
    <row r="2495" spans="1:11">
      <c r="A2495" t="s">
        <v>235</v>
      </c>
      <c r="B2495">
        <v>2018</v>
      </c>
      <c r="C2495" s="9">
        <v>43160</v>
      </c>
      <c r="D2495" t="s">
        <v>19</v>
      </c>
      <c r="E2495" t="s">
        <v>117</v>
      </c>
      <c r="F2495">
        <v>1</v>
      </c>
      <c r="G2495">
        <v>6</v>
      </c>
      <c r="H2495" t="s">
        <v>172</v>
      </c>
      <c r="I2495" t="s">
        <v>35</v>
      </c>
      <c r="J2495">
        <v>10006552534</v>
      </c>
      <c r="K2495" s="10">
        <f>(C2495-VLOOKUP(H2495,Riders!$A$2:$E$8001,4,FALSE))/365</f>
        <v>27.80821917808219</v>
      </c>
    </row>
    <row r="2496" spans="1:11">
      <c r="A2496" t="s">
        <v>235</v>
      </c>
      <c r="B2496">
        <v>2018</v>
      </c>
      <c r="C2496" s="9">
        <v>43160</v>
      </c>
      <c r="D2496" t="s">
        <v>19</v>
      </c>
      <c r="E2496" t="s">
        <v>117</v>
      </c>
      <c r="F2496">
        <v>2</v>
      </c>
      <c r="G2496">
        <v>1</v>
      </c>
      <c r="H2496" t="s">
        <v>198</v>
      </c>
      <c r="I2496" t="s">
        <v>22</v>
      </c>
      <c r="J2496">
        <v>10006900421</v>
      </c>
      <c r="K2496" s="10">
        <f>(C2496-VLOOKUP(H2496,Riders!$A$2:$E$8001,4,FALSE))/365</f>
        <v>25.230136986301371</v>
      </c>
    </row>
    <row r="2497" spans="1:11">
      <c r="A2497" t="s">
        <v>235</v>
      </c>
      <c r="B2497">
        <v>2018</v>
      </c>
      <c r="C2497" s="9">
        <v>43160</v>
      </c>
      <c r="D2497" t="s">
        <v>19</v>
      </c>
      <c r="E2497" t="s">
        <v>117</v>
      </c>
      <c r="F2497">
        <v>2</v>
      </c>
      <c r="G2497">
        <v>2</v>
      </c>
      <c r="H2497" t="s">
        <v>110</v>
      </c>
      <c r="I2497" t="s">
        <v>111</v>
      </c>
      <c r="J2497">
        <v>10009967641</v>
      </c>
      <c r="K2497" s="10">
        <f>(C2497-VLOOKUP(H2497,Riders!$A$2:$E$8001,4,FALSE))/365</f>
        <v>20.86849315068493</v>
      </c>
    </row>
    <row r="2498" spans="1:11">
      <c r="A2498" t="s">
        <v>235</v>
      </c>
      <c r="B2498">
        <v>2018</v>
      </c>
      <c r="C2498" s="9">
        <v>43160</v>
      </c>
      <c r="D2498" t="s">
        <v>19</v>
      </c>
      <c r="E2498" t="s">
        <v>117</v>
      </c>
      <c r="F2498">
        <v>2</v>
      </c>
      <c r="G2498">
        <v>3</v>
      </c>
      <c r="H2498" t="s">
        <v>219</v>
      </c>
      <c r="I2498" t="s">
        <v>30</v>
      </c>
      <c r="J2498">
        <v>10008098470</v>
      </c>
      <c r="K2498" s="10">
        <f>(C2498-VLOOKUP(H2498,Riders!$A$2:$E$8001,4,FALSE))/365</f>
        <v>33.082191780821915</v>
      </c>
    </row>
    <row r="2499" spans="1:11">
      <c r="A2499" t="s">
        <v>235</v>
      </c>
      <c r="B2499">
        <v>2018</v>
      </c>
      <c r="C2499" s="9">
        <v>43160</v>
      </c>
      <c r="D2499" t="s">
        <v>19</v>
      </c>
      <c r="E2499" t="s">
        <v>117</v>
      </c>
      <c r="F2499">
        <v>2</v>
      </c>
      <c r="G2499">
        <v>4</v>
      </c>
      <c r="H2499" t="s">
        <v>181</v>
      </c>
      <c r="I2499" t="s">
        <v>32</v>
      </c>
      <c r="J2499">
        <v>10007212639</v>
      </c>
      <c r="K2499" s="10">
        <f>(C2499-VLOOKUP(H2499,Riders!$A$2:$E$8001,4,FALSE))/365</f>
        <v>26.676712328767124</v>
      </c>
    </row>
    <row r="2500" spans="1:11">
      <c r="A2500" t="s">
        <v>235</v>
      </c>
      <c r="B2500">
        <v>2018</v>
      </c>
      <c r="C2500" s="9">
        <v>43160</v>
      </c>
      <c r="D2500" t="s">
        <v>19</v>
      </c>
      <c r="E2500" t="s">
        <v>117</v>
      </c>
      <c r="F2500">
        <v>2</v>
      </c>
      <c r="G2500">
        <v>5</v>
      </c>
      <c r="H2500" t="s">
        <v>287</v>
      </c>
      <c r="I2500" t="s">
        <v>205</v>
      </c>
      <c r="J2500">
        <v>10002418415</v>
      </c>
      <c r="K2500" s="10">
        <f>(C2500-VLOOKUP(H2500,Riders!$A$2:$E$8001,4,FALSE))/365</f>
        <v>35.56986301369863</v>
      </c>
    </row>
    <row r="2501" spans="1:11">
      <c r="A2501" t="s">
        <v>235</v>
      </c>
      <c r="B2501">
        <v>2018</v>
      </c>
      <c r="C2501" s="9">
        <v>43160</v>
      </c>
      <c r="D2501" t="s">
        <v>19</v>
      </c>
      <c r="E2501" t="s">
        <v>117</v>
      </c>
      <c r="F2501">
        <v>2</v>
      </c>
      <c r="G2501">
        <v>6</v>
      </c>
      <c r="H2501" t="s">
        <v>66</v>
      </c>
      <c r="I2501" t="s">
        <v>28</v>
      </c>
      <c r="J2501">
        <v>10006379247</v>
      </c>
      <c r="K2501" s="10">
        <f>(C2501-VLOOKUP(H2501,Riders!$A$2:$E$8001,4,FALSE))/365</f>
        <v>27.931506849315067</v>
      </c>
    </row>
    <row r="2502" spans="1:11">
      <c r="A2502" t="s">
        <v>235</v>
      </c>
      <c r="B2502">
        <v>2018</v>
      </c>
      <c r="C2502" s="9">
        <v>43160</v>
      </c>
      <c r="D2502" t="s">
        <v>19</v>
      </c>
      <c r="E2502" t="s">
        <v>119</v>
      </c>
      <c r="F2502">
        <v>1</v>
      </c>
      <c r="G2502">
        <v>1</v>
      </c>
      <c r="H2502" t="s">
        <v>312</v>
      </c>
      <c r="I2502" t="s">
        <v>42</v>
      </c>
      <c r="J2502">
        <v>10006904360</v>
      </c>
      <c r="K2502" s="10">
        <f>(C2502-VLOOKUP(H2502,Riders!$A$2:$E$8001,4,FALSE))/365</f>
        <v>26.654794520547945</v>
      </c>
    </row>
    <row r="2503" spans="1:11">
      <c r="A2503" t="s">
        <v>235</v>
      </c>
      <c r="B2503">
        <v>2018</v>
      </c>
      <c r="C2503" s="9">
        <v>43160</v>
      </c>
      <c r="D2503" t="s">
        <v>19</v>
      </c>
      <c r="E2503" t="s">
        <v>119</v>
      </c>
      <c r="F2503">
        <v>1</v>
      </c>
      <c r="G2503">
        <v>2</v>
      </c>
      <c r="H2503" t="s">
        <v>219</v>
      </c>
      <c r="I2503" t="s">
        <v>30</v>
      </c>
      <c r="J2503">
        <v>10008098470</v>
      </c>
      <c r="K2503" s="10">
        <f>(C2503-VLOOKUP(H2503,Riders!$A$2:$E$8001,4,FALSE))/365</f>
        <v>33.082191780821915</v>
      </c>
    </row>
    <row r="2504" spans="1:11">
      <c r="A2504" t="s">
        <v>235</v>
      </c>
      <c r="B2504">
        <v>2018</v>
      </c>
      <c r="C2504" s="9">
        <v>43160</v>
      </c>
      <c r="D2504" t="s">
        <v>19</v>
      </c>
      <c r="E2504" t="s">
        <v>119</v>
      </c>
      <c r="F2504">
        <v>1</v>
      </c>
      <c r="G2504">
        <v>3</v>
      </c>
      <c r="H2504" t="s">
        <v>192</v>
      </c>
      <c r="I2504" t="s">
        <v>28</v>
      </c>
      <c r="J2504">
        <v>10004601723</v>
      </c>
      <c r="K2504" s="10">
        <f>(C2504-VLOOKUP(H2504,Riders!$A$2:$E$8001,4,FALSE))/365</f>
        <v>30.701369863013699</v>
      </c>
    </row>
    <row r="2505" spans="1:11">
      <c r="A2505" t="s">
        <v>235</v>
      </c>
      <c r="B2505">
        <v>2018</v>
      </c>
      <c r="C2505" s="9">
        <v>43160</v>
      </c>
      <c r="D2505" t="s">
        <v>19</v>
      </c>
      <c r="E2505" t="s">
        <v>119</v>
      </c>
      <c r="F2505">
        <v>1</v>
      </c>
      <c r="G2505">
        <v>4</v>
      </c>
      <c r="H2505" t="s">
        <v>198</v>
      </c>
      <c r="I2505" t="s">
        <v>22</v>
      </c>
      <c r="J2505">
        <v>10006900421</v>
      </c>
      <c r="K2505" s="10">
        <f>(C2505-VLOOKUP(H2505,Riders!$A$2:$E$8001,4,FALSE))/365</f>
        <v>25.230136986301371</v>
      </c>
    </row>
    <row r="2506" spans="1:11">
      <c r="A2506" t="s">
        <v>235</v>
      </c>
      <c r="B2506">
        <v>2018</v>
      </c>
      <c r="C2506" s="9">
        <v>43160</v>
      </c>
      <c r="D2506" t="s">
        <v>19</v>
      </c>
      <c r="E2506" t="s">
        <v>119</v>
      </c>
      <c r="F2506">
        <v>1</v>
      </c>
      <c r="G2506">
        <v>5</v>
      </c>
      <c r="H2506" t="s">
        <v>110</v>
      </c>
      <c r="I2506" t="s">
        <v>111</v>
      </c>
      <c r="J2506">
        <v>10009967641</v>
      </c>
      <c r="K2506" s="10">
        <f>(C2506-VLOOKUP(H2506,Riders!$A$2:$E$8001,4,FALSE))/365</f>
        <v>20.86849315068493</v>
      </c>
    </row>
    <row r="2507" spans="1:11">
      <c r="A2507" t="s">
        <v>235</v>
      </c>
      <c r="B2507">
        <v>2018</v>
      </c>
      <c r="C2507" s="9">
        <v>43160</v>
      </c>
      <c r="D2507" t="s">
        <v>19</v>
      </c>
      <c r="E2507" t="s">
        <v>119</v>
      </c>
      <c r="F2507">
        <v>1</v>
      </c>
      <c r="G2507">
        <v>6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20.978082191780821</v>
      </c>
    </row>
    <row r="2508" spans="1:11">
      <c r="A2508" t="s">
        <v>235</v>
      </c>
      <c r="B2508">
        <v>2018</v>
      </c>
      <c r="C2508" s="9">
        <v>43160</v>
      </c>
      <c r="D2508" t="s">
        <v>19</v>
      </c>
      <c r="E2508" t="s">
        <v>119</v>
      </c>
      <c r="F2508">
        <v>2</v>
      </c>
      <c r="G2508">
        <v>1</v>
      </c>
      <c r="H2508" t="s">
        <v>104</v>
      </c>
      <c r="I2508" t="s">
        <v>100</v>
      </c>
      <c r="J2508">
        <v>10006894559</v>
      </c>
      <c r="K2508" s="10">
        <f>(C2508-VLOOKUP(H2508,Riders!$A$2:$E$8001,4,FALSE))/365</f>
        <v>25.534246575342465</v>
      </c>
    </row>
    <row r="2509" spans="1:11">
      <c r="A2509" t="s">
        <v>235</v>
      </c>
      <c r="B2509">
        <v>2018</v>
      </c>
      <c r="C2509" s="9">
        <v>43160</v>
      </c>
      <c r="D2509" t="s">
        <v>19</v>
      </c>
      <c r="E2509" t="s">
        <v>119</v>
      </c>
      <c r="F2509">
        <v>2</v>
      </c>
      <c r="G2509">
        <v>2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35.56986301369863</v>
      </c>
    </row>
    <row r="2510" spans="1:11">
      <c r="A2510" t="s">
        <v>235</v>
      </c>
      <c r="B2510">
        <v>2018</v>
      </c>
      <c r="C2510" s="9">
        <v>43160</v>
      </c>
      <c r="D2510" t="s">
        <v>19</v>
      </c>
      <c r="E2510" t="s">
        <v>119</v>
      </c>
      <c r="F2510">
        <v>2</v>
      </c>
      <c r="G2510">
        <v>3</v>
      </c>
      <c r="H2510" t="s">
        <v>193</v>
      </c>
      <c r="I2510" t="s">
        <v>30</v>
      </c>
      <c r="J2510">
        <v>10005964470</v>
      </c>
      <c r="K2510" s="10">
        <f>(C2510-VLOOKUP(H2510,Riders!$A$2:$E$8001,4,FALSE))/365</f>
        <v>28.964383561643835</v>
      </c>
    </row>
    <row r="2511" spans="1:11">
      <c r="A2511" t="s">
        <v>235</v>
      </c>
      <c r="B2511">
        <v>2018</v>
      </c>
      <c r="C2511" s="9">
        <v>43160</v>
      </c>
      <c r="D2511" t="s">
        <v>19</v>
      </c>
      <c r="E2511" t="s">
        <v>119</v>
      </c>
      <c r="F2511">
        <v>2</v>
      </c>
      <c r="G2511">
        <v>4</v>
      </c>
      <c r="H2511" t="s">
        <v>181</v>
      </c>
      <c r="I2511" t="s">
        <v>32</v>
      </c>
      <c r="J2511">
        <v>10007212639</v>
      </c>
      <c r="K2511" s="10">
        <f>(C2511-VLOOKUP(H2511,Riders!$A$2:$E$8001,4,FALSE))/365</f>
        <v>26.676712328767124</v>
      </c>
    </row>
    <row r="2512" spans="1:11">
      <c r="A2512" t="s">
        <v>235</v>
      </c>
      <c r="B2512">
        <v>2018</v>
      </c>
      <c r="C2512" s="9">
        <v>43160</v>
      </c>
      <c r="D2512" t="s">
        <v>19</v>
      </c>
      <c r="E2512" t="s">
        <v>119</v>
      </c>
      <c r="F2512">
        <v>2</v>
      </c>
      <c r="G2512">
        <v>5</v>
      </c>
      <c r="H2512" t="s">
        <v>172</v>
      </c>
      <c r="I2512" t="s">
        <v>35</v>
      </c>
      <c r="J2512">
        <v>10006552534</v>
      </c>
      <c r="K2512" s="10">
        <f>(C2512-VLOOKUP(H2512,Riders!$A$2:$E$8001,4,FALSE))/365</f>
        <v>27.80821917808219</v>
      </c>
    </row>
    <row r="2513" spans="1:11">
      <c r="A2513" t="s">
        <v>235</v>
      </c>
      <c r="B2513">
        <v>2018</v>
      </c>
      <c r="C2513" s="9">
        <v>43160</v>
      </c>
      <c r="D2513" t="s">
        <v>19</v>
      </c>
      <c r="E2513" t="s">
        <v>119</v>
      </c>
      <c r="F2513">
        <v>2</v>
      </c>
      <c r="G2513">
        <v>6</v>
      </c>
      <c r="H2513" t="s">
        <v>66</v>
      </c>
      <c r="I2513" t="s">
        <v>28</v>
      </c>
      <c r="J2513">
        <v>10006379247</v>
      </c>
      <c r="K2513" s="10">
        <f>(C2513-VLOOKUP(H2513,Riders!$A$2:$E$8001,4,FALSE))/365</f>
        <v>27.931506849315067</v>
      </c>
    </row>
    <row r="2514" spans="1:11">
      <c r="A2514" t="s">
        <v>220</v>
      </c>
      <c r="B2514">
        <v>2018</v>
      </c>
      <c r="C2514" s="9">
        <v>43134</v>
      </c>
      <c r="D2514" t="s">
        <v>262</v>
      </c>
      <c r="E2514" t="s">
        <v>89</v>
      </c>
      <c r="F2514">
        <v>1</v>
      </c>
      <c r="G2514">
        <v>1</v>
      </c>
      <c r="H2514" t="s">
        <v>313</v>
      </c>
      <c r="I2514" t="s">
        <v>100</v>
      </c>
      <c r="J2514" t="e">
        <v>#N/A</v>
      </c>
      <c r="K2514" s="10" t="e">
        <f>(C2514-VLOOKUP(H2514,Riders!$A$2:$E$8001,4,FALSE))/365</f>
        <v>#N/A</v>
      </c>
    </row>
    <row r="2515" spans="1:11">
      <c r="A2515" t="s">
        <v>220</v>
      </c>
      <c r="B2515">
        <v>2018</v>
      </c>
      <c r="C2515" s="9">
        <v>43134</v>
      </c>
      <c r="D2515" t="s">
        <v>262</v>
      </c>
      <c r="E2515" t="s">
        <v>89</v>
      </c>
      <c r="F2515">
        <v>1</v>
      </c>
      <c r="G2515">
        <v>2</v>
      </c>
      <c r="H2515" t="s">
        <v>112</v>
      </c>
      <c r="I2515" t="s">
        <v>100</v>
      </c>
      <c r="J2515">
        <v>10055349695</v>
      </c>
      <c r="K2515" s="10">
        <f>(C2515-VLOOKUP(H2515,Riders!$A$2:$E$8001,4,FALSE))/365</f>
        <v>17.980821917808218</v>
      </c>
    </row>
    <row r="2516" spans="1:11">
      <c r="A2516" t="s">
        <v>220</v>
      </c>
      <c r="B2516">
        <v>2018</v>
      </c>
      <c r="C2516" s="9">
        <v>43134</v>
      </c>
      <c r="D2516" t="s">
        <v>262</v>
      </c>
      <c r="E2516" t="s">
        <v>89</v>
      </c>
      <c r="F2516">
        <v>1</v>
      </c>
      <c r="G2516">
        <v>3</v>
      </c>
      <c r="H2516" t="s">
        <v>274</v>
      </c>
      <c r="I2516" t="s">
        <v>100</v>
      </c>
      <c r="J2516">
        <v>10075184882</v>
      </c>
      <c r="K2516" s="10">
        <f>(C2516-VLOOKUP(H2516,Riders!$A$2:$E$8001,4,FALSE))/365</f>
        <v>16.216438356164385</v>
      </c>
    </row>
    <row r="2517" spans="1:11">
      <c r="A2517" t="s">
        <v>220</v>
      </c>
      <c r="B2517">
        <v>2018</v>
      </c>
      <c r="C2517" s="9">
        <v>43134</v>
      </c>
      <c r="D2517" t="s">
        <v>262</v>
      </c>
      <c r="E2517" t="s">
        <v>89</v>
      </c>
      <c r="F2517">
        <v>1</v>
      </c>
      <c r="G2517">
        <v>4</v>
      </c>
      <c r="H2517" t="s">
        <v>278</v>
      </c>
      <c r="I2517" t="s">
        <v>100</v>
      </c>
      <c r="J2517" t="e">
        <v>#N/A</v>
      </c>
      <c r="K2517" s="10" t="e">
        <f>(C2517-VLOOKUP(H2517,Riders!$A$2:$E$8001,4,FALSE))/365</f>
        <v>#N/A</v>
      </c>
    </row>
    <row r="2518" spans="1:11">
      <c r="A2518" t="s">
        <v>220</v>
      </c>
      <c r="B2518">
        <v>2018</v>
      </c>
      <c r="C2518" s="9">
        <v>43134</v>
      </c>
      <c r="D2518" t="s">
        <v>262</v>
      </c>
      <c r="E2518" t="s">
        <v>89</v>
      </c>
      <c r="F2518">
        <v>1</v>
      </c>
      <c r="G2518">
        <v>5</v>
      </c>
      <c r="H2518" t="s">
        <v>272</v>
      </c>
      <c r="I2518" t="s">
        <v>100</v>
      </c>
      <c r="J2518">
        <v>10075184680</v>
      </c>
      <c r="K2518" s="10">
        <f>(C2518-VLOOKUP(H2518,Riders!$A$2:$E$8001,4,FALSE))/365</f>
        <v>16.235616438356164</v>
      </c>
    </row>
    <row r="2519" spans="1:11">
      <c r="A2519" t="s">
        <v>220</v>
      </c>
      <c r="B2519">
        <v>2018</v>
      </c>
      <c r="C2519" s="9">
        <v>43134</v>
      </c>
      <c r="D2519" t="s">
        <v>262</v>
      </c>
      <c r="E2519" t="s">
        <v>89</v>
      </c>
      <c r="F2519">
        <v>2</v>
      </c>
      <c r="G2519">
        <v>1</v>
      </c>
      <c r="H2519" t="s">
        <v>269</v>
      </c>
      <c r="I2519" t="s">
        <v>100</v>
      </c>
      <c r="J2519">
        <v>10072107558</v>
      </c>
      <c r="K2519" s="10">
        <f>(C2519-VLOOKUP(H2519,Riders!$A$2:$E$8001,4,FALSE))/365</f>
        <v>16.687671232876713</v>
      </c>
    </row>
    <row r="2520" spans="1:11">
      <c r="A2520" t="s">
        <v>220</v>
      </c>
      <c r="B2520">
        <v>2018</v>
      </c>
      <c r="C2520" s="9">
        <v>43134</v>
      </c>
      <c r="D2520" t="s">
        <v>262</v>
      </c>
      <c r="E2520" t="s">
        <v>89</v>
      </c>
      <c r="F2520">
        <v>2</v>
      </c>
      <c r="G2520">
        <v>2</v>
      </c>
      <c r="H2520" t="s">
        <v>236</v>
      </c>
      <c r="I2520" t="s">
        <v>100</v>
      </c>
      <c r="J2520">
        <v>10055348887</v>
      </c>
      <c r="K2520" s="10">
        <f>(C2520-VLOOKUP(H2520,Riders!$A$2:$E$8001,4,FALSE))/365</f>
        <v>17.660273972602738</v>
      </c>
    </row>
    <row r="2521" spans="1:11">
      <c r="A2521" t="s">
        <v>220</v>
      </c>
      <c r="B2521">
        <v>2018</v>
      </c>
      <c r="C2521" s="9">
        <v>43134</v>
      </c>
      <c r="D2521" t="s">
        <v>262</v>
      </c>
      <c r="E2521" t="s">
        <v>89</v>
      </c>
      <c r="F2521">
        <v>2</v>
      </c>
      <c r="G2521">
        <v>3</v>
      </c>
      <c r="H2521" t="s">
        <v>314</v>
      </c>
      <c r="I2521" t="s">
        <v>100</v>
      </c>
      <c r="J2521" t="e">
        <v>#N/A</v>
      </c>
      <c r="K2521" s="10" t="e">
        <f>(C2521-VLOOKUP(H2521,Riders!$A$2:$E$8001,4,FALSE))/365</f>
        <v>#N/A</v>
      </c>
    </row>
    <row r="2522" spans="1:11">
      <c r="A2522" t="s">
        <v>220</v>
      </c>
      <c r="B2522">
        <v>2018</v>
      </c>
      <c r="C2522" s="9">
        <v>43134</v>
      </c>
      <c r="D2522" t="s">
        <v>262</v>
      </c>
      <c r="E2522" t="s">
        <v>89</v>
      </c>
      <c r="F2522">
        <v>2</v>
      </c>
      <c r="G2522">
        <v>4</v>
      </c>
      <c r="H2522" t="s">
        <v>315</v>
      </c>
      <c r="I2522" t="s">
        <v>100</v>
      </c>
      <c r="J2522" t="e">
        <v>#N/A</v>
      </c>
      <c r="K2522" s="10">
        <f>(C2522-VLOOKUP(H2522,Riders!$A$2:$E$8001,4,FALSE))/365</f>
        <v>17.742465753424657</v>
      </c>
    </row>
    <row r="2523" spans="1:11">
      <c r="A2523" t="s">
        <v>220</v>
      </c>
      <c r="B2523">
        <v>2018</v>
      </c>
      <c r="C2523" s="9">
        <v>43134</v>
      </c>
      <c r="D2523" t="s">
        <v>262</v>
      </c>
      <c r="E2523" t="s">
        <v>89</v>
      </c>
      <c r="F2523">
        <v>2</v>
      </c>
      <c r="G2523">
        <v>5</v>
      </c>
      <c r="H2523" t="s">
        <v>299</v>
      </c>
      <c r="I2523" t="s">
        <v>100</v>
      </c>
      <c r="J2523" t="e">
        <v>#N/A</v>
      </c>
      <c r="K2523" s="10">
        <f>(C2523-VLOOKUP(H2523,Riders!$A$2:$E$8001,4,FALSE))/365</f>
        <v>17.463013698630139</v>
      </c>
    </row>
    <row r="2524" spans="1:11">
      <c r="A2524" t="s">
        <v>220</v>
      </c>
      <c r="B2524">
        <v>2018</v>
      </c>
      <c r="C2524" s="9">
        <v>43134</v>
      </c>
      <c r="D2524" t="s">
        <v>262</v>
      </c>
      <c r="E2524" t="s">
        <v>89</v>
      </c>
      <c r="F2524">
        <v>2</v>
      </c>
      <c r="G2524">
        <v>6</v>
      </c>
      <c r="H2524" t="s">
        <v>271</v>
      </c>
      <c r="I2524" t="s">
        <v>100</v>
      </c>
      <c r="J2524">
        <v>10075185084</v>
      </c>
      <c r="K2524" s="10">
        <f>(C2524-VLOOKUP(H2524,Riders!$A$2:$E$8001,4,FALSE))/365</f>
        <v>16.715068493150685</v>
      </c>
    </row>
    <row r="2525" spans="1:11">
      <c r="A2525" t="s">
        <v>220</v>
      </c>
      <c r="B2525">
        <v>2018</v>
      </c>
      <c r="C2525" s="9">
        <v>43134</v>
      </c>
      <c r="D2525" t="s">
        <v>262</v>
      </c>
      <c r="E2525" t="s">
        <v>119</v>
      </c>
      <c r="F2525">
        <v>1</v>
      </c>
      <c r="G2525">
        <v>1</v>
      </c>
      <c r="H2525" t="s">
        <v>269</v>
      </c>
      <c r="I2525" t="s">
        <v>100</v>
      </c>
      <c r="J2525">
        <v>10072107558</v>
      </c>
      <c r="K2525" s="10">
        <f>(C2525-VLOOKUP(H2525,Riders!$A$2:$E$8001,4,FALSE))/365</f>
        <v>16.687671232876713</v>
      </c>
    </row>
    <row r="2526" spans="1:11">
      <c r="A2526" t="s">
        <v>220</v>
      </c>
      <c r="B2526">
        <v>2018</v>
      </c>
      <c r="C2526" s="9">
        <v>43134</v>
      </c>
      <c r="D2526" t="s">
        <v>262</v>
      </c>
      <c r="E2526" t="s">
        <v>119</v>
      </c>
      <c r="F2526">
        <v>1</v>
      </c>
      <c r="G2526">
        <v>2</v>
      </c>
      <c r="H2526" t="s">
        <v>313</v>
      </c>
      <c r="I2526" t="s">
        <v>100</v>
      </c>
      <c r="J2526" t="e">
        <v>#N/A</v>
      </c>
      <c r="K2526" s="10" t="e">
        <f>(C2526-VLOOKUP(H2526,Riders!$A$2:$E$8001,4,FALSE))/365</f>
        <v>#N/A</v>
      </c>
    </row>
    <row r="2527" spans="1:11">
      <c r="A2527" t="s">
        <v>220</v>
      </c>
      <c r="B2527">
        <v>2018</v>
      </c>
      <c r="C2527" s="9">
        <v>43134</v>
      </c>
      <c r="D2527" t="s">
        <v>262</v>
      </c>
      <c r="E2527" t="s">
        <v>119</v>
      </c>
      <c r="F2527">
        <v>1</v>
      </c>
      <c r="G2527">
        <v>3</v>
      </c>
      <c r="H2527" t="s">
        <v>112</v>
      </c>
      <c r="I2527" t="s">
        <v>100</v>
      </c>
      <c r="J2527">
        <v>10055349695</v>
      </c>
      <c r="K2527" s="10">
        <f>(C2527-VLOOKUP(H2527,Riders!$A$2:$E$8001,4,FALSE))/365</f>
        <v>17.980821917808218</v>
      </c>
    </row>
    <row r="2528" spans="1:11">
      <c r="A2528" t="s">
        <v>220</v>
      </c>
      <c r="B2528">
        <v>2018</v>
      </c>
      <c r="C2528" s="9">
        <v>43134</v>
      </c>
      <c r="D2528" t="s">
        <v>262</v>
      </c>
      <c r="E2528" t="s">
        <v>119</v>
      </c>
      <c r="F2528">
        <v>1</v>
      </c>
      <c r="G2528">
        <v>4</v>
      </c>
      <c r="H2528" t="s">
        <v>236</v>
      </c>
      <c r="I2528" t="s">
        <v>100</v>
      </c>
      <c r="J2528">
        <v>10055348887</v>
      </c>
      <c r="K2528" s="10">
        <f>(C2528-VLOOKUP(H2528,Riders!$A$2:$E$8001,4,FALSE))/365</f>
        <v>17.660273972602738</v>
      </c>
    </row>
    <row r="2529" spans="1:11">
      <c r="A2529" t="s">
        <v>220</v>
      </c>
      <c r="B2529">
        <v>2018</v>
      </c>
      <c r="C2529" s="9">
        <v>43134</v>
      </c>
      <c r="D2529" t="s">
        <v>262</v>
      </c>
      <c r="E2529" t="s">
        <v>119</v>
      </c>
      <c r="F2529">
        <v>1</v>
      </c>
      <c r="G2529">
        <v>5</v>
      </c>
      <c r="H2529" t="s">
        <v>314</v>
      </c>
      <c r="I2529" t="s">
        <v>100</v>
      </c>
      <c r="J2529" t="e">
        <v>#N/A</v>
      </c>
      <c r="K2529" s="10" t="e">
        <f>(C2529-VLOOKUP(H2529,Riders!$A$2:$E$8001,4,FALSE))/365</f>
        <v>#N/A</v>
      </c>
    </row>
    <row r="2530" spans="1:11">
      <c r="A2530" t="s">
        <v>220</v>
      </c>
      <c r="B2530">
        <v>2018</v>
      </c>
      <c r="C2530" s="9">
        <v>43134</v>
      </c>
      <c r="D2530" t="s">
        <v>262</v>
      </c>
      <c r="E2530" t="s">
        <v>119</v>
      </c>
      <c r="F2530">
        <v>1</v>
      </c>
      <c r="G2530">
        <v>6</v>
      </c>
      <c r="H2530" t="s">
        <v>274</v>
      </c>
      <c r="I2530" t="s">
        <v>100</v>
      </c>
      <c r="J2530">
        <v>10075184882</v>
      </c>
      <c r="K2530" s="10">
        <f>(C2530-VLOOKUP(H2530,Riders!$A$2:$E$8001,4,FALSE))/365</f>
        <v>16.216438356164385</v>
      </c>
    </row>
    <row r="2531" spans="1:11">
      <c r="A2531" t="s">
        <v>220</v>
      </c>
      <c r="B2531">
        <v>2018</v>
      </c>
      <c r="C2531" s="9">
        <v>43134</v>
      </c>
      <c r="D2531" t="s">
        <v>262</v>
      </c>
      <c r="E2531" t="s">
        <v>119</v>
      </c>
      <c r="F2531">
        <v>2</v>
      </c>
      <c r="G2531">
        <v>1</v>
      </c>
      <c r="H2531" t="s">
        <v>315</v>
      </c>
      <c r="I2531" t="s">
        <v>100</v>
      </c>
      <c r="J2531" t="e">
        <v>#N/A</v>
      </c>
      <c r="K2531" s="10">
        <f>(C2531-VLOOKUP(H2531,Riders!$A$2:$E$8001,4,FALSE))/365</f>
        <v>17.742465753424657</v>
      </c>
    </row>
    <row r="2532" spans="1:11">
      <c r="A2532" t="s">
        <v>220</v>
      </c>
      <c r="B2532">
        <v>2018</v>
      </c>
      <c r="C2532" s="9">
        <v>43134</v>
      </c>
      <c r="D2532" t="s">
        <v>262</v>
      </c>
      <c r="E2532" t="s">
        <v>119</v>
      </c>
      <c r="F2532">
        <v>2</v>
      </c>
      <c r="G2532">
        <v>2</v>
      </c>
      <c r="H2532" t="s">
        <v>271</v>
      </c>
      <c r="I2532" t="s">
        <v>100</v>
      </c>
      <c r="J2532">
        <v>10075185084</v>
      </c>
      <c r="K2532" s="10">
        <f>(C2532-VLOOKUP(H2532,Riders!$A$2:$E$8001,4,FALSE))/365</f>
        <v>16.715068493150685</v>
      </c>
    </row>
    <row r="2533" spans="1:11">
      <c r="A2533" t="s">
        <v>220</v>
      </c>
      <c r="B2533">
        <v>2018</v>
      </c>
      <c r="C2533" s="9">
        <v>43134</v>
      </c>
      <c r="D2533" t="s">
        <v>262</v>
      </c>
      <c r="E2533" t="s">
        <v>119</v>
      </c>
      <c r="F2533">
        <v>2</v>
      </c>
      <c r="G2533">
        <v>3</v>
      </c>
      <c r="H2533" t="s">
        <v>272</v>
      </c>
      <c r="I2533" t="s">
        <v>100</v>
      </c>
      <c r="J2533">
        <v>10075184680</v>
      </c>
      <c r="K2533" s="10">
        <f>(C2533-VLOOKUP(H2533,Riders!$A$2:$E$8001,4,FALSE))/365</f>
        <v>16.235616438356164</v>
      </c>
    </row>
    <row r="2534" spans="1:11">
      <c r="A2534" t="s">
        <v>220</v>
      </c>
      <c r="B2534">
        <v>2018</v>
      </c>
      <c r="C2534" s="9">
        <v>43134</v>
      </c>
      <c r="D2534" t="s">
        <v>262</v>
      </c>
      <c r="E2534" t="s">
        <v>119</v>
      </c>
      <c r="F2534">
        <v>2</v>
      </c>
      <c r="G2534">
        <v>4</v>
      </c>
      <c r="H2534" t="s">
        <v>278</v>
      </c>
      <c r="I2534" t="s">
        <v>100</v>
      </c>
      <c r="J2534" t="e">
        <v>#N/A</v>
      </c>
      <c r="K2534" s="10" t="e">
        <f>(C2534-VLOOKUP(H2534,Riders!$A$2:$E$8001,4,FALSE))/365</f>
        <v>#N/A</v>
      </c>
    </row>
    <row r="2535" spans="1:11">
      <c r="A2535" t="s">
        <v>231</v>
      </c>
      <c r="B2535">
        <v>2018</v>
      </c>
      <c r="C2535" s="9">
        <v>43120</v>
      </c>
      <c r="D2535" t="s">
        <v>138</v>
      </c>
      <c r="E2535" t="s">
        <v>89</v>
      </c>
      <c r="F2535">
        <v>1</v>
      </c>
      <c r="G2535">
        <v>1</v>
      </c>
      <c r="H2535" t="s">
        <v>216</v>
      </c>
      <c r="I2535" t="s">
        <v>44</v>
      </c>
      <c r="J2535">
        <v>10006902239</v>
      </c>
      <c r="K2535" s="10">
        <f>(C2535-VLOOKUP(H2535,Riders!$A$2:$E$8001,4,FALSE))/365</f>
        <v>26.567123287671233</v>
      </c>
    </row>
    <row r="2536" spans="1:11">
      <c r="A2536" t="s">
        <v>231</v>
      </c>
      <c r="B2536">
        <v>2018</v>
      </c>
      <c r="C2536" s="9">
        <v>43120</v>
      </c>
      <c r="D2536" t="s">
        <v>138</v>
      </c>
      <c r="E2536" t="s">
        <v>89</v>
      </c>
      <c r="F2536">
        <v>1</v>
      </c>
      <c r="G2536">
        <v>2</v>
      </c>
      <c r="H2536" t="s">
        <v>207</v>
      </c>
      <c r="I2536" t="s">
        <v>196</v>
      </c>
      <c r="J2536">
        <v>10007772108</v>
      </c>
      <c r="K2536" s="10">
        <f>(C2536-VLOOKUP(H2536,Riders!$A$2:$E$8001,4,FALSE))/365</f>
        <v>22.934246575342467</v>
      </c>
    </row>
    <row r="2537" spans="1:11">
      <c r="A2537" t="s">
        <v>231</v>
      </c>
      <c r="B2537">
        <v>2018</v>
      </c>
      <c r="C2537" s="9">
        <v>43120</v>
      </c>
      <c r="D2537" t="s">
        <v>138</v>
      </c>
      <c r="E2537" t="s">
        <v>89</v>
      </c>
      <c r="F2537">
        <v>1</v>
      </c>
      <c r="G2537">
        <v>3</v>
      </c>
      <c r="H2537" t="s">
        <v>208</v>
      </c>
      <c r="I2537" t="s">
        <v>186</v>
      </c>
      <c r="J2537">
        <v>10009049979</v>
      </c>
      <c r="K2537" s="10">
        <f>(C2537-VLOOKUP(H2537,Riders!$A$2:$E$8001,4,FALSE))/365</f>
        <v>22.824657534246576</v>
      </c>
    </row>
    <row r="2538" spans="1:11">
      <c r="A2538" t="s">
        <v>231</v>
      </c>
      <c r="B2538">
        <v>2018</v>
      </c>
      <c r="C2538" s="9">
        <v>43120</v>
      </c>
      <c r="D2538" t="s">
        <v>138</v>
      </c>
      <c r="E2538" t="s">
        <v>89</v>
      </c>
      <c r="F2538">
        <v>1</v>
      </c>
      <c r="G2538">
        <v>4</v>
      </c>
      <c r="H2538" t="s">
        <v>209</v>
      </c>
      <c r="I2538" t="s">
        <v>210</v>
      </c>
      <c r="J2538">
        <v>10010608447</v>
      </c>
      <c r="K2538" s="10">
        <f>(C2538-VLOOKUP(H2538,Riders!$A$2:$E$8001,4,FALSE))/365</f>
        <v>20.572602739726026</v>
      </c>
    </row>
    <row r="2539" spans="1:11">
      <c r="A2539" t="s">
        <v>231</v>
      </c>
      <c r="B2539">
        <v>2018</v>
      </c>
      <c r="C2539" s="9">
        <v>43120</v>
      </c>
      <c r="D2539" t="s">
        <v>138</v>
      </c>
      <c r="E2539" t="s">
        <v>89</v>
      </c>
      <c r="F2539">
        <v>1</v>
      </c>
      <c r="G2539">
        <v>5</v>
      </c>
      <c r="H2539" t="s">
        <v>46</v>
      </c>
      <c r="I2539" t="s">
        <v>26</v>
      </c>
      <c r="J2539">
        <v>10005930724</v>
      </c>
      <c r="K2539" s="10">
        <f>(C2539-VLOOKUP(H2539,Riders!$A$2:$E$8001,4,FALSE))/365</f>
        <v>27.194520547945206</v>
      </c>
    </row>
    <row r="2540" spans="1:11">
      <c r="A2540" t="s">
        <v>231</v>
      </c>
      <c r="B2540">
        <v>2018</v>
      </c>
      <c r="C2540" s="9">
        <v>43120</v>
      </c>
      <c r="D2540" t="s">
        <v>138</v>
      </c>
      <c r="E2540" t="s">
        <v>89</v>
      </c>
      <c r="F2540">
        <v>1</v>
      </c>
      <c r="G2540">
        <v>6</v>
      </c>
      <c r="H2540" t="s">
        <v>172</v>
      </c>
      <c r="I2540" t="s">
        <v>35</v>
      </c>
      <c r="J2540">
        <v>10006552534</v>
      </c>
      <c r="K2540" s="10">
        <f>(C2540-VLOOKUP(H2540,Riders!$A$2:$E$8001,4,FALSE))/365</f>
        <v>27.698630136986303</v>
      </c>
    </row>
    <row r="2541" spans="1:11">
      <c r="A2541" t="s">
        <v>231</v>
      </c>
      <c r="B2541">
        <v>2018</v>
      </c>
      <c r="C2541" s="9">
        <v>43120</v>
      </c>
      <c r="D2541" t="s">
        <v>138</v>
      </c>
      <c r="E2541" t="s">
        <v>89</v>
      </c>
      <c r="F2541">
        <v>2</v>
      </c>
      <c r="G2541">
        <v>1</v>
      </c>
      <c r="H2541" t="s">
        <v>304</v>
      </c>
      <c r="I2541" t="s">
        <v>111</v>
      </c>
      <c r="J2541">
        <v>10006898300</v>
      </c>
      <c r="K2541" s="10">
        <f>(C2541-VLOOKUP(H2541,Riders!$A$2:$E$8001,4,FALSE))/365</f>
        <v>25.427397260273974</v>
      </c>
    </row>
    <row r="2542" spans="1:11">
      <c r="A2542" t="s">
        <v>231</v>
      </c>
      <c r="B2542">
        <v>2018</v>
      </c>
      <c r="C2542" s="9">
        <v>43120</v>
      </c>
      <c r="D2542" t="s">
        <v>138</v>
      </c>
      <c r="E2542" t="s">
        <v>89</v>
      </c>
      <c r="F2542">
        <v>2</v>
      </c>
      <c r="G2542">
        <v>2</v>
      </c>
      <c r="H2542" t="s">
        <v>155</v>
      </c>
      <c r="I2542" t="s">
        <v>140</v>
      </c>
      <c r="J2542">
        <v>10006063086</v>
      </c>
      <c r="K2542" s="10">
        <f>(C2542-VLOOKUP(H2542,Riders!$A$2:$E$8001,4,FALSE))/365</f>
        <v>27.87945205479452</v>
      </c>
    </row>
    <row r="2543" spans="1:11">
      <c r="A2543" t="s">
        <v>231</v>
      </c>
      <c r="B2543">
        <v>2018</v>
      </c>
      <c r="C2543" s="9">
        <v>43120</v>
      </c>
      <c r="D2543" t="s">
        <v>138</v>
      </c>
      <c r="E2543" t="s">
        <v>89</v>
      </c>
      <c r="F2543">
        <v>2</v>
      </c>
      <c r="G2543">
        <v>3</v>
      </c>
      <c r="H2543" t="s">
        <v>101</v>
      </c>
      <c r="I2543" t="s">
        <v>102</v>
      </c>
      <c r="J2543">
        <v>10009010876</v>
      </c>
      <c r="K2543" s="10">
        <f>(C2543-VLOOKUP(H2543,Riders!$A$2:$E$8001,4,FALSE))/365</f>
        <v>23.986301369863014</v>
      </c>
    </row>
    <row r="2544" spans="1:11">
      <c r="A2544" t="s">
        <v>231</v>
      </c>
      <c r="B2544">
        <v>2018</v>
      </c>
      <c r="C2544" s="9">
        <v>43120</v>
      </c>
      <c r="D2544" t="s">
        <v>138</v>
      </c>
      <c r="E2544" t="s">
        <v>89</v>
      </c>
      <c r="F2544">
        <v>2</v>
      </c>
      <c r="G2544">
        <v>9</v>
      </c>
      <c r="H2544" t="s">
        <v>291</v>
      </c>
      <c r="I2544" t="s">
        <v>24</v>
      </c>
      <c r="J2544">
        <v>10006108051</v>
      </c>
      <c r="K2544" s="10">
        <f>(C2544-VLOOKUP(H2544,Riders!$A$2:$E$8001,4,FALSE))/365</f>
        <v>29.073972602739726</v>
      </c>
    </row>
    <row r="2545" spans="1:11">
      <c r="A2545" t="s">
        <v>231</v>
      </c>
      <c r="B2545">
        <v>2018</v>
      </c>
      <c r="C2545" s="9">
        <v>43120</v>
      </c>
      <c r="D2545" t="s">
        <v>138</v>
      </c>
      <c r="E2545" t="s">
        <v>89</v>
      </c>
      <c r="F2545">
        <v>2</v>
      </c>
      <c r="G2545">
        <v>9</v>
      </c>
      <c r="H2545" t="s">
        <v>316</v>
      </c>
      <c r="I2545" t="s">
        <v>40</v>
      </c>
      <c r="J2545">
        <v>10009175574</v>
      </c>
      <c r="K2545" s="10">
        <f>(C2545-VLOOKUP(H2545,Riders!$A$2:$E$8001,4,FALSE))/365</f>
        <v>21.789041095890411</v>
      </c>
    </row>
    <row r="2546" spans="1:11">
      <c r="A2546" t="s">
        <v>231</v>
      </c>
      <c r="B2546">
        <v>2018</v>
      </c>
      <c r="C2546" s="9">
        <v>43120</v>
      </c>
      <c r="D2546" t="s">
        <v>138</v>
      </c>
      <c r="E2546" t="s">
        <v>89</v>
      </c>
      <c r="F2546">
        <v>2</v>
      </c>
      <c r="G2546">
        <v>9</v>
      </c>
      <c r="H2546" t="s">
        <v>288</v>
      </c>
      <c r="I2546" t="s">
        <v>210</v>
      </c>
      <c r="J2546">
        <v>10006137252</v>
      </c>
      <c r="K2546" s="10">
        <f>(C2546-VLOOKUP(H2546,Riders!$A$2:$E$8001,4,FALSE))/365</f>
        <v>27.81917808219178</v>
      </c>
    </row>
    <row r="2547" spans="1:11">
      <c r="A2547" t="s">
        <v>231</v>
      </c>
      <c r="B2547">
        <v>2018</v>
      </c>
      <c r="C2547" s="9">
        <v>43120</v>
      </c>
      <c r="D2547" t="s">
        <v>138</v>
      </c>
      <c r="E2547" t="s">
        <v>89</v>
      </c>
      <c r="F2547">
        <v>3</v>
      </c>
      <c r="G2547">
        <v>1</v>
      </c>
      <c r="H2547" t="s">
        <v>198</v>
      </c>
      <c r="I2547" t="s">
        <v>22</v>
      </c>
      <c r="J2547">
        <v>10006900421</v>
      </c>
      <c r="K2547" s="10">
        <f>(C2547-VLOOKUP(H2547,Riders!$A$2:$E$8001,4,FALSE))/365</f>
        <v>25.12054794520548</v>
      </c>
    </row>
    <row r="2548" spans="1:11">
      <c r="A2548" t="s">
        <v>231</v>
      </c>
      <c r="B2548">
        <v>2018</v>
      </c>
      <c r="C2548" s="9">
        <v>43120</v>
      </c>
      <c r="D2548" t="s">
        <v>138</v>
      </c>
      <c r="E2548" t="s">
        <v>89</v>
      </c>
      <c r="F2548">
        <v>3</v>
      </c>
      <c r="G2548">
        <v>2</v>
      </c>
      <c r="H2548" t="s">
        <v>38</v>
      </c>
      <c r="I2548" t="s">
        <v>28</v>
      </c>
      <c r="J2548">
        <v>10009178002</v>
      </c>
      <c r="K2548" s="10">
        <f>(C2548-VLOOKUP(H2548,Riders!$A$2:$E$8001,4,FALSE))/365</f>
        <v>22.013698630136986</v>
      </c>
    </row>
    <row r="2549" spans="1:11">
      <c r="A2549" t="s">
        <v>231</v>
      </c>
      <c r="B2549">
        <v>2018</v>
      </c>
      <c r="C2549" s="9">
        <v>43120</v>
      </c>
      <c r="D2549" t="s">
        <v>138</v>
      </c>
      <c r="E2549" t="s">
        <v>89</v>
      </c>
      <c r="F2549">
        <v>3</v>
      </c>
      <c r="G2549">
        <v>3</v>
      </c>
      <c r="H2549" t="s">
        <v>281</v>
      </c>
      <c r="I2549" t="s">
        <v>282</v>
      </c>
      <c r="J2549">
        <v>10006319633</v>
      </c>
      <c r="K2549" s="10">
        <f>(C2549-VLOOKUP(H2549,Riders!$A$2:$E$8001,4,FALSE))/365</f>
        <v>28.167123287671235</v>
      </c>
    </row>
    <row r="2550" spans="1:11">
      <c r="A2550" t="s">
        <v>231</v>
      </c>
      <c r="B2550">
        <v>2018</v>
      </c>
      <c r="C2550" s="9">
        <v>43120</v>
      </c>
      <c r="D2550" t="s">
        <v>138</v>
      </c>
      <c r="E2550" t="s">
        <v>89</v>
      </c>
      <c r="F2550">
        <v>3</v>
      </c>
      <c r="G2550">
        <v>4</v>
      </c>
      <c r="H2550" t="s">
        <v>184</v>
      </c>
      <c r="I2550" t="s">
        <v>93</v>
      </c>
      <c r="J2550">
        <v>10009181032</v>
      </c>
      <c r="K2550" s="10">
        <f>(C2550-VLOOKUP(H2550,Riders!$A$2:$E$8001,4,FALSE))/365</f>
        <v>23.065753424657533</v>
      </c>
    </row>
    <row r="2551" spans="1:11">
      <c r="A2551" t="s">
        <v>231</v>
      </c>
      <c r="B2551">
        <v>2018</v>
      </c>
      <c r="C2551" s="9">
        <v>43120</v>
      </c>
      <c r="D2551" t="s">
        <v>138</v>
      </c>
      <c r="E2551" t="s">
        <v>89</v>
      </c>
      <c r="F2551">
        <v>3</v>
      </c>
      <c r="G2551">
        <v>5</v>
      </c>
      <c r="H2551" t="s">
        <v>302</v>
      </c>
      <c r="I2551" t="s">
        <v>32</v>
      </c>
      <c r="J2551">
        <v>10009821131</v>
      </c>
      <c r="K2551" s="10">
        <f>(C2551-VLOOKUP(H2551,Riders!$A$2:$E$8001,4,FALSE))/365</f>
        <v>19.704109589041096</v>
      </c>
    </row>
    <row r="2552" spans="1:11">
      <c r="A2552" t="s">
        <v>231</v>
      </c>
      <c r="B2552">
        <v>2018</v>
      </c>
      <c r="C2552" s="9">
        <v>43120</v>
      </c>
      <c r="D2552" t="s">
        <v>138</v>
      </c>
      <c r="E2552" t="s">
        <v>89</v>
      </c>
      <c r="F2552">
        <v>3</v>
      </c>
      <c r="G2552">
        <v>6</v>
      </c>
      <c r="H2552" t="s">
        <v>317</v>
      </c>
      <c r="I2552" t="s">
        <v>24</v>
      </c>
      <c r="J2552">
        <v>10007508083</v>
      </c>
      <c r="K2552" s="10">
        <f>(C2552-VLOOKUP(H2552,Riders!$A$2:$E$8001,4,FALSE))/365</f>
        <v>24.389041095890413</v>
      </c>
    </row>
    <row r="2553" spans="1:11">
      <c r="A2553" t="s">
        <v>231</v>
      </c>
      <c r="B2553">
        <v>2018</v>
      </c>
      <c r="C2553" s="9">
        <v>43120</v>
      </c>
      <c r="D2553" t="s">
        <v>138</v>
      </c>
      <c r="E2553" t="s">
        <v>115</v>
      </c>
      <c r="F2553">
        <v>1</v>
      </c>
      <c r="G2553">
        <v>1</v>
      </c>
      <c r="H2553" t="s">
        <v>302</v>
      </c>
      <c r="I2553" t="s">
        <v>32</v>
      </c>
      <c r="J2553">
        <v>10009821131</v>
      </c>
      <c r="K2553" s="10">
        <f>(C2553-VLOOKUP(H2553,Riders!$A$2:$E$8001,4,FALSE))/365</f>
        <v>19.704109589041096</v>
      </c>
    </row>
    <row r="2554" spans="1:11">
      <c r="A2554" t="s">
        <v>231</v>
      </c>
      <c r="B2554">
        <v>2018</v>
      </c>
      <c r="C2554" s="9">
        <v>43120</v>
      </c>
      <c r="D2554" t="s">
        <v>138</v>
      </c>
      <c r="E2554" t="s">
        <v>115</v>
      </c>
      <c r="F2554">
        <v>1</v>
      </c>
      <c r="G2554">
        <v>2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27.698630136986303</v>
      </c>
    </row>
    <row r="2555" spans="1:11">
      <c r="A2555" t="s">
        <v>231</v>
      </c>
      <c r="B2555">
        <v>2018</v>
      </c>
      <c r="C2555" s="9">
        <v>43120</v>
      </c>
      <c r="D2555" t="s">
        <v>138</v>
      </c>
      <c r="E2555" t="s">
        <v>115</v>
      </c>
      <c r="F2555">
        <v>1</v>
      </c>
      <c r="G2555">
        <v>3</v>
      </c>
      <c r="H2555" t="s">
        <v>209</v>
      </c>
      <c r="I2555" t="s">
        <v>210</v>
      </c>
      <c r="J2555">
        <v>10010608447</v>
      </c>
      <c r="K2555" s="10">
        <f>(C2555-VLOOKUP(H2555,Riders!$A$2:$E$8001,4,FALSE))/365</f>
        <v>20.572602739726026</v>
      </c>
    </row>
    <row r="2556" spans="1:11">
      <c r="A2556" t="s">
        <v>231</v>
      </c>
      <c r="B2556">
        <v>2018</v>
      </c>
      <c r="C2556" s="9">
        <v>43120</v>
      </c>
      <c r="D2556" t="s">
        <v>138</v>
      </c>
      <c r="E2556" t="s">
        <v>115</v>
      </c>
      <c r="F2556">
        <v>1</v>
      </c>
      <c r="G2556">
        <v>4</v>
      </c>
      <c r="H2556" t="s">
        <v>184</v>
      </c>
      <c r="I2556" t="s">
        <v>93</v>
      </c>
      <c r="J2556">
        <v>10009181032</v>
      </c>
      <c r="K2556" s="10">
        <f>(C2556-VLOOKUP(H2556,Riders!$A$2:$E$8001,4,FALSE))/365</f>
        <v>23.065753424657533</v>
      </c>
    </row>
    <row r="2557" spans="1:11">
      <c r="A2557" t="s">
        <v>231</v>
      </c>
      <c r="B2557">
        <v>2018</v>
      </c>
      <c r="C2557" s="9">
        <v>43120</v>
      </c>
      <c r="D2557" t="s">
        <v>138</v>
      </c>
      <c r="E2557" t="s">
        <v>115</v>
      </c>
      <c r="F2557">
        <v>1</v>
      </c>
      <c r="G2557">
        <v>5</v>
      </c>
      <c r="H2557" t="s">
        <v>208</v>
      </c>
      <c r="I2557" t="s">
        <v>186</v>
      </c>
      <c r="J2557">
        <v>10009049979</v>
      </c>
      <c r="K2557" s="10">
        <f>(C2557-VLOOKUP(H2557,Riders!$A$2:$E$8001,4,FALSE))/365</f>
        <v>22.824657534246576</v>
      </c>
    </row>
    <row r="2558" spans="1:11">
      <c r="A2558" t="s">
        <v>231</v>
      </c>
      <c r="B2558">
        <v>2018</v>
      </c>
      <c r="C2558" s="9">
        <v>43120</v>
      </c>
      <c r="D2558" t="s">
        <v>138</v>
      </c>
      <c r="E2558" t="s">
        <v>115</v>
      </c>
      <c r="F2558">
        <v>1</v>
      </c>
      <c r="G2558">
        <v>6</v>
      </c>
      <c r="H2558" t="s">
        <v>291</v>
      </c>
      <c r="I2558" t="s">
        <v>24</v>
      </c>
      <c r="J2558">
        <v>10006108051</v>
      </c>
      <c r="K2558" s="10">
        <f>(C2558-VLOOKUP(H2558,Riders!$A$2:$E$8001,4,FALSE))/365</f>
        <v>29.073972602739726</v>
      </c>
    </row>
    <row r="2559" spans="1:11">
      <c r="A2559" t="s">
        <v>231</v>
      </c>
      <c r="B2559">
        <v>2018</v>
      </c>
      <c r="C2559" s="9">
        <v>43120</v>
      </c>
      <c r="D2559" t="s">
        <v>138</v>
      </c>
      <c r="E2559" t="s">
        <v>115</v>
      </c>
      <c r="F2559">
        <v>2</v>
      </c>
      <c r="G2559">
        <v>1</v>
      </c>
      <c r="H2559" t="s">
        <v>46</v>
      </c>
      <c r="I2559" t="s">
        <v>26</v>
      </c>
      <c r="J2559">
        <v>10005930724</v>
      </c>
      <c r="K2559" s="10">
        <f>(C2559-VLOOKUP(H2559,Riders!$A$2:$E$8001,4,FALSE))/365</f>
        <v>27.194520547945206</v>
      </c>
    </row>
    <row r="2560" spans="1:11">
      <c r="A2560" t="s">
        <v>231</v>
      </c>
      <c r="B2560">
        <v>2018</v>
      </c>
      <c r="C2560" s="9">
        <v>43120</v>
      </c>
      <c r="D2560" t="s">
        <v>138</v>
      </c>
      <c r="E2560" t="s">
        <v>115</v>
      </c>
      <c r="F2560">
        <v>2</v>
      </c>
      <c r="G2560">
        <v>2</v>
      </c>
      <c r="H2560" t="s">
        <v>101</v>
      </c>
      <c r="I2560" t="s">
        <v>102</v>
      </c>
      <c r="J2560">
        <v>10009010876</v>
      </c>
      <c r="K2560" s="10">
        <f>(C2560-VLOOKUP(H2560,Riders!$A$2:$E$8001,4,FALSE))/365</f>
        <v>23.986301369863014</v>
      </c>
    </row>
    <row r="2561" spans="1:11">
      <c r="A2561" t="s">
        <v>231</v>
      </c>
      <c r="B2561">
        <v>2018</v>
      </c>
      <c r="C2561" s="9">
        <v>43120</v>
      </c>
      <c r="D2561" t="s">
        <v>138</v>
      </c>
      <c r="E2561" t="s">
        <v>115</v>
      </c>
      <c r="F2561">
        <v>2</v>
      </c>
      <c r="G2561">
        <v>3</v>
      </c>
      <c r="H2561" t="s">
        <v>316</v>
      </c>
      <c r="I2561" t="s">
        <v>40</v>
      </c>
      <c r="J2561">
        <v>10009175574</v>
      </c>
      <c r="K2561" s="10">
        <f>(C2561-VLOOKUP(H2561,Riders!$A$2:$E$8001,4,FALSE))/365</f>
        <v>21.789041095890411</v>
      </c>
    </row>
    <row r="2562" spans="1:11">
      <c r="A2562" t="s">
        <v>231</v>
      </c>
      <c r="B2562">
        <v>2018</v>
      </c>
      <c r="C2562" s="9">
        <v>43120</v>
      </c>
      <c r="D2562" t="s">
        <v>138</v>
      </c>
      <c r="E2562" t="s">
        <v>115</v>
      </c>
      <c r="F2562">
        <v>2</v>
      </c>
      <c r="G2562">
        <v>4</v>
      </c>
      <c r="H2562" t="s">
        <v>317</v>
      </c>
      <c r="I2562" t="s">
        <v>24</v>
      </c>
      <c r="J2562">
        <v>10007508083</v>
      </c>
      <c r="K2562" s="10">
        <f>(C2562-VLOOKUP(H2562,Riders!$A$2:$E$8001,4,FALSE))/365</f>
        <v>24.389041095890413</v>
      </c>
    </row>
    <row r="2563" spans="1:11">
      <c r="A2563" t="s">
        <v>231</v>
      </c>
      <c r="B2563">
        <v>2018</v>
      </c>
      <c r="C2563" s="9">
        <v>43120</v>
      </c>
      <c r="D2563" t="s">
        <v>138</v>
      </c>
      <c r="E2563" t="s">
        <v>115</v>
      </c>
      <c r="F2563">
        <v>2</v>
      </c>
      <c r="G2563">
        <v>5</v>
      </c>
      <c r="H2563" t="s">
        <v>288</v>
      </c>
      <c r="I2563" t="s">
        <v>210</v>
      </c>
      <c r="J2563">
        <v>10006137252</v>
      </c>
      <c r="K2563" s="10">
        <f>(C2563-VLOOKUP(H2563,Riders!$A$2:$E$8001,4,FALSE))/365</f>
        <v>27.81917808219178</v>
      </c>
    </row>
    <row r="2564" spans="1:11">
      <c r="A2564" t="s">
        <v>231</v>
      </c>
      <c r="B2564">
        <v>2018</v>
      </c>
      <c r="C2564" s="9">
        <v>43120</v>
      </c>
      <c r="D2564" t="s">
        <v>138</v>
      </c>
      <c r="E2564" t="s">
        <v>115</v>
      </c>
      <c r="F2564">
        <v>2</v>
      </c>
      <c r="G2564">
        <v>6</v>
      </c>
      <c r="H2564" t="s">
        <v>281</v>
      </c>
      <c r="I2564" t="s">
        <v>282</v>
      </c>
      <c r="J2564">
        <v>10006319633</v>
      </c>
      <c r="K2564" s="10">
        <f>(C2564-VLOOKUP(H2564,Riders!$A$2:$E$8001,4,FALSE))/365</f>
        <v>28.167123287671235</v>
      </c>
    </row>
    <row r="2565" spans="1:11">
      <c r="A2565" t="s">
        <v>231</v>
      </c>
      <c r="B2565">
        <v>2018</v>
      </c>
      <c r="C2565" s="9">
        <v>43120</v>
      </c>
      <c r="D2565" t="s">
        <v>138</v>
      </c>
      <c r="E2565" t="s">
        <v>117</v>
      </c>
      <c r="F2565">
        <v>1</v>
      </c>
      <c r="G2565">
        <v>1</v>
      </c>
      <c r="H2565" t="s">
        <v>302</v>
      </c>
      <c r="I2565" t="s">
        <v>32</v>
      </c>
      <c r="J2565">
        <v>10009821131</v>
      </c>
      <c r="K2565" s="10">
        <f>(C2565-VLOOKUP(H2565,Riders!$A$2:$E$8001,4,FALSE))/365</f>
        <v>19.704109589041096</v>
      </c>
    </row>
    <row r="2566" spans="1:11">
      <c r="A2566" t="s">
        <v>231</v>
      </c>
      <c r="B2566">
        <v>2018</v>
      </c>
      <c r="C2566" s="9">
        <v>43120</v>
      </c>
      <c r="D2566" t="s">
        <v>138</v>
      </c>
      <c r="E2566" t="s">
        <v>117</v>
      </c>
      <c r="F2566">
        <v>1</v>
      </c>
      <c r="G2566">
        <v>2</v>
      </c>
      <c r="H2566" t="s">
        <v>216</v>
      </c>
      <c r="I2566" t="s">
        <v>44</v>
      </c>
      <c r="J2566">
        <v>10006902239</v>
      </c>
      <c r="K2566" s="10">
        <f>(C2566-VLOOKUP(H2566,Riders!$A$2:$E$8001,4,FALSE))/365</f>
        <v>26.567123287671233</v>
      </c>
    </row>
    <row r="2567" spans="1:11">
      <c r="A2567" t="s">
        <v>231</v>
      </c>
      <c r="B2567">
        <v>2018</v>
      </c>
      <c r="C2567" s="9">
        <v>43120</v>
      </c>
      <c r="D2567" t="s">
        <v>138</v>
      </c>
      <c r="E2567" t="s">
        <v>117</v>
      </c>
      <c r="F2567">
        <v>1</v>
      </c>
      <c r="G2567">
        <v>3</v>
      </c>
      <c r="H2567" t="s">
        <v>38</v>
      </c>
      <c r="I2567" t="s">
        <v>28</v>
      </c>
      <c r="J2567">
        <v>10009178002</v>
      </c>
      <c r="K2567" s="10">
        <f>(C2567-VLOOKUP(H2567,Riders!$A$2:$E$8001,4,FALSE))/365</f>
        <v>22.013698630136986</v>
      </c>
    </row>
    <row r="2568" spans="1:11">
      <c r="A2568" t="s">
        <v>231</v>
      </c>
      <c r="B2568">
        <v>2018</v>
      </c>
      <c r="C2568" s="9">
        <v>43120</v>
      </c>
      <c r="D2568" t="s">
        <v>138</v>
      </c>
      <c r="E2568" t="s">
        <v>117</v>
      </c>
      <c r="F2568">
        <v>1</v>
      </c>
      <c r="G2568">
        <v>4</v>
      </c>
      <c r="H2568" t="s">
        <v>209</v>
      </c>
      <c r="I2568" t="s">
        <v>210</v>
      </c>
      <c r="J2568">
        <v>10010608447</v>
      </c>
      <c r="K2568" s="10">
        <f>(C2568-VLOOKUP(H2568,Riders!$A$2:$E$8001,4,FALSE))/365</f>
        <v>20.572602739726026</v>
      </c>
    </row>
    <row r="2569" spans="1:11">
      <c r="A2569" t="s">
        <v>231</v>
      </c>
      <c r="B2569">
        <v>2018</v>
      </c>
      <c r="C2569" s="9">
        <v>43120</v>
      </c>
      <c r="D2569" t="s">
        <v>138</v>
      </c>
      <c r="E2569" t="s">
        <v>117</v>
      </c>
      <c r="F2569">
        <v>1</v>
      </c>
      <c r="G2569">
        <v>5</v>
      </c>
      <c r="H2569" t="s">
        <v>172</v>
      </c>
      <c r="I2569" t="s">
        <v>35</v>
      </c>
      <c r="J2569">
        <v>10006552534</v>
      </c>
      <c r="K2569" s="10">
        <f>(C2569-VLOOKUP(H2569,Riders!$A$2:$E$8001,4,FALSE))/365</f>
        <v>27.698630136986303</v>
      </c>
    </row>
    <row r="2570" spans="1:11">
      <c r="A2570" t="s">
        <v>231</v>
      </c>
      <c r="B2570">
        <v>2018</v>
      </c>
      <c r="C2570" s="9">
        <v>43120</v>
      </c>
      <c r="D2570" t="s">
        <v>138</v>
      </c>
      <c r="E2570" t="s">
        <v>117</v>
      </c>
      <c r="F2570">
        <v>1</v>
      </c>
      <c r="G2570">
        <v>6</v>
      </c>
      <c r="H2570" t="s">
        <v>155</v>
      </c>
      <c r="I2570" t="s">
        <v>140</v>
      </c>
      <c r="J2570">
        <v>10006063086</v>
      </c>
      <c r="K2570" s="10">
        <f>(C2570-VLOOKUP(H2570,Riders!$A$2:$E$8001,4,FALSE))/365</f>
        <v>27.87945205479452</v>
      </c>
    </row>
    <row r="2571" spans="1:11">
      <c r="A2571" t="s">
        <v>231</v>
      </c>
      <c r="B2571">
        <v>2018</v>
      </c>
      <c r="C2571" s="9">
        <v>43120</v>
      </c>
      <c r="D2571" t="s">
        <v>138</v>
      </c>
      <c r="E2571" t="s">
        <v>117</v>
      </c>
      <c r="F2571">
        <v>2</v>
      </c>
      <c r="G2571">
        <v>1</v>
      </c>
      <c r="H2571" t="s">
        <v>198</v>
      </c>
      <c r="I2571" t="s">
        <v>22</v>
      </c>
      <c r="J2571">
        <v>10006900421</v>
      </c>
      <c r="K2571" s="10">
        <f>(C2571-VLOOKUP(H2571,Riders!$A$2:$E$8001,4,FALSE))/365</f>
        <v>25.12054794520548</v>
      </c>
    </row>
    <row r="2572" spans="1:11">
      <c r="A2572" t="s">
        <v>231</v>
      </c>
      <c r="B2572">
        <v>2018</v>
      </c>
      <c r="C2572" s="9">
        <v>43120</v>
      </c>
      <c r="D2572" t="s">
        <v>138</v>
      </c>
      <c r="E2572" t="s">
        <v>117</v>
      </c>
      <c r="F2572">
        <v>2</v>
      </c>
      <c r="G2572">
        <v>2</v>
      </c>
      <c r="H2572" t="s">
        <v>304</v>
      </c>
      <c r="I2572" t="s">
        <v>111</v>
      </c>
      <c r="J2572">
        <v>10006898300</v>
      </c>
      <c r="K2572" s="10">
        <f>(C2572-VLOOKUP(H2572,Riders!$A$2:$E$8001,4,FALSE))/365</f>
        <v>25.427397260273974</v>
      </c>
    </row>
    <row r="2573" spans="1:11">
      <c r="A2573" t="s">
        <v>231</v>
      </c>
      <c r="B2573">
        <v>2018</v>
      </c>
      <c r="C2573" s="9">
        <v>43120</v>
      </c>
      <c r="D2573" t="s">
        <v>138</v>
      </c>
      <c r="E2573" t="s">
        <v>117</v>
      </c>
      <c r="F2573">
        <v>2</v>
      </c>
      <c r="G2573">
        <v>3</v>
      </c>
      <c r="H2573" t="s">
        <v>101</v>
      </c>
      <c r="I2573" t="s">
        <v>102</v>
      </c>
      <c r="J2573">
        <v>10009010876</v>
      </c>
      <c r="K2573" s="10">
        <f>(C2573-VLOOKUP(H2573,Riders!$A$2:$E$8001,4,FALSE))/365</f>
        <v>23.986301369863014</v>
      </c>
    </row>
    <row r="2574" spans="1:11">
      <c r="A2574" t="s">
        <v>231</v>
      </c>
      <c r="B2574">
        <v>2018</v>
      </c>
      <c r="C2574" s="9">
        <v>43120</v>
      </c>
      <c r="D2574" t="s">
        <v>138</v>
      </c>
      <c r="E2574" t="s">
        <v>117</v>
      </c>
      <c r="F2574">
        <v>2</v>
      </c>
      <c r="G2574">
        <v>4</v>
      </c>
      <c r="H2574" t="s">
        <v>316</v>
      </c>
      <c r="I2574" t="s">
        <v>40</v>
      </c>
      <c r="J2574">
        <v>10009175574</v>
      </c>
      <c r="K2574" s="10">
        <f>(C2574-VLOOKUP(H2574,Riders!$A$2:$E$8001,4,FALSE))/365</f>
        <v>21.789041095890411</v>
      </c>
    </row>
    <row r="2575" spans="1:11">
      <c r="A2575" t="s">
        <v>231</v>
      </c>
      <c r="B2575">
        <v>2018</v>
      </c>
      <c r="C2575" s="9">
        <v>43120</v>
      </c>
      <c r="D2575" t="s">
        <v>138</v>
      </c>
      <c r="E2575" t="s">
        <v>117</v>
      </c>
      <c r="F2575">
        <v>2</v>
      </c>
      <c r="G2575">
        <v>5</v>
      </c>
      <c r="H2575" t="s">
        <v>207</v>
      </c>
      <c r="I2575" t="s">
        <v>196</v>
      </c>
      <c r="J2575">
        <v>10007772108</v>
      </c>
      <c r="K2575" s="10">
        <f>(C2575-VLOOKUP(H2575,Riders!$A$2:$E$8001,4,FALSE))/365</f>
        <v>22.934246575342467</v>
      </c>
    </row>
    <row r="2576" spans="1:11">
      <c r="A2576" t="s">
        <v>231</v>
      </c>
      <c r="B2576">
        <v>2018</v>
      </c>
      <c r="C2576" s="9">
        <v>43120</v>
      </c>
      <c r="D2576" t="s">
        <v>138</v>
      </c>
      <c r="E2576" t="s">
        <v>117</v>
      </c>
      <c r="F2576">
        <v>2</v>
      </c>
      <c r="G2576">
        <v>6</v>
      </c>
      <c r="H2576" t="s">
        <v>46</v>
      </c>
      <c r="I2576" t="s">
        <v>26</v>
      </c>
      <c r="J2576">
        <v>10005930724</v>
      </c>
      <c r="K2576" s="10">
        <f>(C2576-VLOOKUP(H2576,Riders!$A$2:$E$8001,4,FALSE))/365</f>
        <v>27.194520547945206</v>
      </c>
    </row>
    <row r="2577" spans="1:11">
      <c r="A2577" t="s">
        <v>231</v>
      </c>
      <c r="B2577">
        <v>2018</v>
      </c>
      <c r="C2577" s="9">
        <v>43120</v>
      </c>
      <c r="D2577" t="s">
        <v>138</v>
      </c>
      <c r="E2577" t="s">
        <v>119</v>
      </c>
      <c r="F2577">
        <v>1</v>
      </c>
      <c r="G2577">
        <v>1</v>
      </c>
      <c r="H2577" t="s">
        <v>198</v>
      </c>
      <c r="I2577" t="s">
        <v>22</v>
      </c>
      <c r="J2577">
        <v>10006900421</v>
      </c>
      <c r="K2577" s="10">
        <f>(C2577-VLOOKUP(H2577,Riders!$A$2:$E$8001,4,FALSE))/365</f>
        <v>25.12054794520548</v>
      </c>
    </row>
    <row r="2578" spans="1:11">
      <c r="A2578" t="s">
        <v>231</v>
      </c>
      <c r="B2578">
        <v>2018</v>
      </c>
      <c r="C2578" s="9">
        <v>43120</v>
      </c>
      <c r="D2578" t="s">
        <v>138</v>
      </c>
      <c r="E2578" t="s">
        <v>119</v>
      </c>
      <c r="F2578">
        <v>1</v>
      </c>
      <c r="G2578">
        <v>2</v>
      </c>
      <c r="H2578" t="s">
        <v>302</v>
      </c>
      <c r="I2578" t="s">
        <v>32</v>
      </c>
      <c r="J2578">
        <v>10009821131</v>
      </c>
      <c r="K2578" s="10">
        <f>(C2578-VLOOKUP(H2578,Riders!$A$2:$E$8001,4,FALSE))/365</f>
        <v>19.704109589041096</v>
      </c>
    </row>
    <row r="2579" spans="1:11">
      <c r="A2579" t="s">
        <v>231</v>
      </c>
      <c r="B2579">
        <v>2018</v>
      </c>
      <c r="C2579" s="9">
        <v>43120</v>
      </c>
      <c r="D2579" t="s">
        <v>138</v>
      </c>
      <c r="E2579" t="s">
        <v>119</v>
      </c>
      <c r="F2579">
        <v>1</v>
      </c>
      <c r="G2579">
        <v>3</v>
      </c>
      <c r="H2579" t="s">
        <v>304</v>
      </c>
      <c r="I2579" t="s">
        <v>111</v>
      </c>
      <c r="J2579">
        <v>10006898300</v>
      </c>
      <c r="K2579" s="10">
        <f>(C2579-VLOOKUP(H2579,Riders!$A$2:$E$8001,4,FALSE))/365</f>
        <v>25.427397260273974</v>
      </c>
    </row>
    <row r="2580" spans="1:11">
      <c r="A2580" t="s">
        <v>231</v>
      </c>
      <c r="B2580">
        <v>2018</v>
      </c>
      <c r="C2580" s="9">
        <v>43120</v>
      </c>
      <c r="D2580" t="s">
        <v>138</v>
      </c>
      <c r="E2580" t="s">
        <v>119</v>
      </c>
      <c r="F2580">
        <v>1</v>
      </c>
      <c r="G2580">
        <v>4</v>
      </c>
      <c r="H2580" t="s">
        <v>38</v>
      </c>
      <c r="I2580" t="s">
        <v>28</v>
      </c>
      <c r="J2580">
        <v>10009178002</v>
      </c>
      <c r="K2580" s="10">
        <f>(C2580-VLOOKUP(H2580,Riders!$A$2:$E$8001,4,FALSE))/365</f>
        <v>22.013698630136986</v>
      </c>
    </row>
    <row r="2581" spans="1:11">
      <c r="A2581" t="s">
        <v>231</v>
      </c>
      <c r="B2581">
        <v>2018</v>
      </c>
      <c r="C2581" s="9">
        <v>43120</v>
      </c>
      <c r="D2581" t="s">
        <v>138</v>
      </c>
      <c r="E2581" t="s">
        <v>119</v>
      </c>
      <c r="F2581">
        <v>1</v>
      </c>
      <c r="G2581">
        <v>5</v>
      </c>
      <c r="H2581" t="s">
        <v>101</v>
      </c>
      <c r="I2581" t="s">
        <v>102</v>
      </c>
      <c r="J2581">
        <v>10009010876</v>
      </c>
      <c r="K2581" s="10">
        <f>(C2581-VLOOKUP(H2581,Riders!$A$2:$E$8001,4,FALSE))/365</f>
        <v>23.986301369863014</v>
      </c>
    </row>
    <row r="2582" spans="1:11">
      <c r="A2582" t="s">
        <v>231</v>
      </c>
      <c r="B2582">
        <v>2018</v>
      </c>
      <c r="C2582" s="9">
        <v>43120</v>
      </c>
      <c r="D2582" t="s">
        <v>138</v>
      </c>
      <c r="E2582" t="s">
        <v>119</v>
      </c>
      <c r="F2582">
        <v>1</v>
      </c>
      <c r="G2582">
        <v>6</v>
      </c>
      <c r="H2582" t="s">
        <v>216</v>
      </c>
      <c r="I2582" t="s">
        <v>44</v>
      </c>
      <c r="J2582">
        <v>10006902239</v>
      </c>
      <c r="K2582" s="10">
        <f>(C2582-VLOOKUP(H2582,Riders!$A$2:$E$8001,4,FALSE))/365</f>
        <v>26.567123287671233</v>
      </c>
    </row>
    <row r="2583" spans="1:11">
      <c r="A2583" t="s">
        <v>231</v>
      </c>
      <c r="B2583">
        <v>2018</v>
      </c>
      <c r="C2583" s="9">
        <v>43120</v>
      </c>
      <c r="D2583" t="s">
        <v>138</v>
      </c>
      <c r="E2583" t="s">
        <v>119</v>
      </c>
      <c r="F2583">
        <v>2</v>
      </c>
      <c r="G2583">
        <v>1</v>
      </c>
      <c r="H2583" t="s">
        <v>207</v>
      </c>
      <c r="I2583" t="s">
        <v>196</v>
      </c>
      <c r="J2583">
        <v>10007772108</v>
      </c>
      <c r="K2583" s="10">
        <f>(C2583-VLOOKUP(H2583,Riders!$A$2:$E$8001,4,FALSE))/365</f>
        <v>22.934246575342467</v>
      </c>
    </row>
    <row r="2584" spans="1:11">
      <c r="A2584" t="s">
        <v>231</v>
      </c>
      <c r="B2584">
        <v>2018</v>
      </c>
      <c r="C2584" s="9">
        <v>43120</v>
      </c>
      <c r="D2584" t="s">
        <v>138</v>
      </c>
      <c r="E2584" t="s">
        <v>119</v>
      </c>
      <c r="F2584">
        <v>2</v>
      </c>
      <c r="G2584">
        <v>2</v>
      </c>
      <c r="H2584" t="s">
        <v>172</v>
      </c>
      <c r="I2584" t="s">
        <v>35</v>
      </c>
      <c r="J2584">
        <v>10006552534</v>
      </c>
      <c r="K2584" s="10">
        <f>(C2584-VLOOKUP(H2584,Riders!$A$2:$E$8001,4,FALSE))/365</f>
        <v>27.698630136986303</v>
      </c>
    </row>
    <row r="2585" spans="1:11">
      <c r="A2585" t="s">
        <v>231</v>
      </c>
      <c r="B2585">
        <v>2018</v>
      </c>
      <c r="C2585" s="9">
        <v>43120</v>
      </c>
      <c r="D2585" t="s">
        <v>138</v>
      </c>
      <c r="E2585" t="s">
        <v>119</v>
      </c>
      <c r="F2585">
        <v>2</v>
      </c>
      <c r="G2585">
        <v>3</v>
      </c>
      <c r="H2585" t="s">
        <v>209</v>
      </c>
      <c r="I2585" t="s">
        <v>210</v>
      </c>
      <c r="J2585">
        <v>10010608447</v>
      </c>
      <c r="K2585" s="10">
        <f>(C2585-VLOOKUP(H2585,Riders!$A$2:$E$8001,4,FALSE))/365</f>
        <v>20.572602739726026</v>
      </c>
    </row>
    <row r="2586" spans="1:11">
      <c r="A2586" t="s">
        <v>231</v>
      </c>
      <c r="B2586">
        <v>2018</v>
      </c>
      <c r="C2586" s="9">
        <v>43120</v>
      </c>
      <c r="D2586" t="s">
        <v>138</v>
      </c>
      <c r="E2586" t="s">
        <v>119</v>
      </c>
      <c r="F2586">
        <v>2</v>
      </c>
      <c r="G2586">
        <v>4</v>
      </c>
      <c r="H2586" t="s">
        <v>155</v>
      </c>
      <c r="I2586" t="s">
        <v>140</v>
      </c>
      <c r="J2586">
        <v>10006063086</v>
      </c>
      <c r="K2586" s="10">
        <f>(C2586-VLOOKUP(H2586,Riders!$A$2:$E$8001,4,FALSE))/365</f>
        <v>27.87945205479452</v>
      </c>
    </row>
    <row r="2587" spans="1:11">
      <c r="A2587" t="s">
        <v>231</v>
      </c>
      <c r="B2587">
        <v>2018</v>
      </c>
      <c r="C2587" s="9">
        <v>43120</v>
      </c>
      <c r="D2587" t="s">
        <v>138</v>
      </c>
      <c r="E2587" t="s">
        <v>119</v>
      </c>
      <c r="F2587">
        <v>2</v>
      </c>
      <c r="G2587">
        <v>5</v>
      </c>
      <c r="H2587" t="s">
        <v>46</v>
      </c>
      <c r="I2587" t="s">
        <v>26</v>
      </c>
      <c r="J2587">
        <v>10005930724</v>
      </c>
      <c r="K2587" s="10">
        <f>(C2587-VLOOKUP(H2587,Riders!$A$2:$E$8001,4,FALSE))/365</f>
        <v>27.194520547945206</v>
      </c>
    </row>
    <row r="2588" spans="1:11">
      <c r="A2588" t="s">
        <v>231</v>
      </c>
      <c r="B2588">
        <v>2018</v>
      </c>
      <c r="C2588" s="9">
        <v>43120</v>
      </c>
      <c r="D2588" t="s">
        <v>138</v>
      </c>
      <c r="E2588" t="s">
        <v>119</v>
      </c>
      <c r="F2588">
        <v>2</v>
      </c>
      <c r="G2588">
        <v>6</v>
      </c>
      <c r="H2588" t="s">
        <v>316</v>
      </c>
      <c r="I2588" t="s">
        <v>40</v>
      </c>
      <c r="J2588">
        <v>10009175574</v>
      </c>
      <c r="K2588" s="10">
        <f>(C2588-VLOOKUP(H2588,Riders!$A$2:$E$8001,4,FALSE))/365</f>
        <v>21.789041095890411</v>
      </c>
    </row>
    <row r="2589" spans="1:11">
      <c r="A2589" t="s">
        <v>318</v>
      </c>
      <c r="B2589">
        <v>2018</v>
      </c>
      <c r="C2589" s="9">
        <v>43078</v>
      </c>
      <c r="D2589" t="s">
        <v>138</v>
      </c>
      <c r="E2589" t="s">
        <v>89</v>
      </c>
      <c r="F2589">
        <v>1</v>
      </c>
      <c r="G2589">
        <v>1</v>
      </c>
      <c r="H2589" t="s">
        <v>193</v>
      </c>
      <c r="I2589" t="s">
        <v>30</v>
      </c>
      <c r="J2589">
        <v>10005964470</v>
      </c>
      <c r="K2589" s="10">
        <f>(C2589-VLOOKUP(H2589,Riders!$A$2:$E$8001,4,FALSE))/365</f>
        <v>28.739726027397261</v>
      </c>
    </row>
    <row r="2590" spans="1:11">
      <c r="A2590" t="s">
        <v>318</v>
      </c>
      <c r="B2590">
        <v>2018</v>
      </c>
      <c r="C2590" s="9">
        <v>43078</v>
      </c>
      <c r="D2590" t="s">
        <v>138</v>
      </c>
      <c r="E2590" t="s">
        <v>89</v>
      </c>
      <c r="F2590">
        <v>1</v>
      </c>
      <c r="G2590">
        <v>2</v>
      </c>
      <c r="H2590" t="s">
        <v>201</v>
      </c>
      <c r="I2590" t="s">
        <v>196</v>
      </c>
      <c r="J2590">
        <v>10051694112</v>
      </c>
      <c r="K2590" s="10">
        <f>(C2590-VLOOKUP(H2590,Riders!$A$2:$E$8001,4,FALSE))/365</f>
        <v>30.964383561643835</v>
      </c>
    </row>
    <row r="2591" spans="1:11">
      <c r="A2591" t="s">
        <v>318</v>
      </c>
      <c r="B2591">
        <v>2018</v>
      </c>
      <c r="C2591" s="9">
        <v>43078</v>
      </c>
      <c r="D2591" t="s">
        <v>138</v>
      </c>
      <c r="E2591" t="s">
        <v>89</v>
      </c>
      <c r="F2591">
        <v>1</v>
      </c>
      <c r="G2591">
        <v>3</v>
      </c>
      <c r="H2591" t="s">
        <v>156</v>
      </c>
      <c r="I2591" t="s">
        <v>143</v>
      </c>
      <c r="J2591">
        <v>10010894696</v>
      </c>
      <c r="K2591" s="10">
        <f>(C2591-VLOOKUP(H2591,Riders!$A$2:$E$8001,4,FALSE))/365</f>
        <v>31.652054794520549</v>
      </c>
    </row>
    <row r="2592" spans="1:11">
      <c r="A2592" t="s">
        <v>318</v>
      </c>
      <c r="B2592">
        <v>2018</v>
      </c>
      <c r="C2592" s="9">
        <v>43078</v>
      </c>
      <c r="D2592" t="s">
        <v>138</v>
      </c>
      <c r="E2592" t="s">
        <v>89</v>
      </c>
      <c r="F2592">
        <v>1</v>
      </c>
      <c r="G2592">
        <v>4</v>
      </c>
      <c r="H2592" t="s">
        <v>287</v>
      </c>
      <c r="I2592" t="s">
        <v>205</v>
      </c>
      <c r="J2592">
        <v>10002418415</v>
      </c>
      <c r="K2592" s="10">
        <f>(C2592-VLOOKUP(H2592,Riders!$A$2:$E$8001,4,FALSE))/365</f>
        <v>35.345205479452055</v>
      </c>
    </row>
    <row r="2593" spans="1:11">
      <c r="A2593" t="s">
        <v>318</v>
      </c>
      <c r="B2593">
        <v>2018</v>
      </c>
      <c r="C2593" s="9">
        <v>43078</v>
      </c>
      <c r="D2593" t="s">
        <v>138</v>
      </c>
      <c r="E2593" t="s">
        <v>89</v>
      </c>
      <c r="F2593">
        <v>1</v>
      </c>
      <c r="G2593">
        <v>5</v>
      </c>
      <c r="H2593" t="s">
        <v>304</v>
      </c>
      <c r="I2593" t="s">
        <v>111</v>
      </c>
      <c r="J2593">
        <v>10006898300</v>
      </c>
      <c r="K2593" s="10">
        <f>(C2593-VLOOKUP(H2593,Riders!$A$2:$E$8001,4,FALSE))/365</f>
        <v>25.312328767123287</v>
      </c>
    </row>
    <row r="2594" spans="1:11">
      <c r="A2594" t="s">
        <v>318</v>
      </c>
      <c r="B2594">
        <v>2018</v>
      </c>
      <c r="C2594" s="9">
        <v>43078</v>
      </c>
      <c r="D2594" t="s">
        <v>138</v>
      </c>
      <c r="E2594" t="s">
        <v>89</v>
      </c>
      <c r="F2594">
        <v>2</v>
      </c>
      <c r="G2594">
        <v>1</v>
      </c>
      <c r="H2594" t="s">
        <v>172</v>
      </c>
      <c r="I2594" t="s">
        <v>35</v>
      </c>
      <c r="J2594">
        <v>10006552534</v>
      </c>
      <c r="K2594" s="10">
        <f>(C2594-VLOOKUP(H2594,Riders!$A$2:$E$8001,4,FALSE))/365</f>
        <v>27.583561643835615</v>
      </c>
    </row>
    <row r="2595" spans="1:11">
      <c r="A2595" t="s">
        <v>318</v>
      </c>
      <c r="B2595">
        <v>2018</v>
      </c>
      <c r="C2595" s="9">
        <v>43078</v>
      </c>
      <c r="D2595" t="s">
        <v>138</v>
      </c>
      <c r="E2595" t="s">
        <v>89</v>
      </c>
      <c r="F2595">
        <v>2</v>
      </c>
      <c r="G2595">
        <v>2</v>
      </c>
      <c r="H2595" t="s">
        <v>292</v>
      </c>
      <c r="I2595" t="s">
        <v>26</v>
      </c>
      <c r="J2595">
        <v>10003011125</v>
      </c>
      <c r="K2595" s="10">
        <f>(C2595-VLOOKUP(H2595,Riders!$A$2:$E$8001,4,FALSE))/365</f>
        <v>33.169863013698631</v>
      </c>
    </row>
    <row r="2596" spans="1:11">
      <c r="A2596" t="s">
        <v>318</v>
      </c>
      <c r="B2596">
        <v>2018</v>
      </c>
      <c r="C2596" s="9">
        <v>43078</v>
      </c>
      <c r="D2596" t="s">
        <v>138</v>
      </c>
      <c r="E2596" t="s">
        <v>89</v>
      </c>
      <c r="F2596">
        <v>2</v>
      </c>
      <c r="G2596">
        <v>3</v>
      </c>
      <c r="H2596" t="s">
        <v>288</v>
      </c>
      <c r="I2596" t="s">
        <v>210</v>
      </c>
      <c r="J2596">
        <v>10006137252</v>
      </c>
      <c r="K2596" s="10">
        <f>(C2596-VLOOKUP(H2596,Riders!$A$2:$E$8001,4,FALSE))/365</f>
        <v>27.704109589041096</v>
      </c>
    </row>
    <row r="2597" spans="1:11">
      <c r="A2597" t="s">
        <v>318</v>
      </c>
      <c r="B2597">
        <v>2018</v>
      </c>
      <c r="C2597" s="9">
        <v>43078</v>
      </c>
      <c r="D2597" t="s">
        <v>138</v>
      </c>
      <c r="E2597" t="s">
        <v>89</v>
      </c>
      <c r="F2597">
        <v>2</v>
      </c>
      <c r="G2597">
        <v>4</v>
      </c>
      <c r="H2597" t="s">
        <v>255</v>
      </c>
      <c r="I2597" t="s">
        <v>30</v>
      </c>
      <c r="J2597">
        <v>10005964672</v>
      </c>
      <c r="K2597" s="10">
        <f>(C2597-VLOOKUP(H2597,Riders!$A$2:$E$8001,4,FALSE))/365</f>
        <v>27.950684931506849</v>
      </c>
    </row>
    <row r="2598" spans="1:11">
      <c r="A2598" t="s">
        <v>318</v>
      </c>
      <c r="B2598">
        <v>2018</v>
      </c>
      <c r="C2598" s="9">
        <v>43078</v>
      </c>
      <c r="D2598" t="s">
        <v>138</v>
      </c>
      <c r="E2598" t="s">
        <v>89</v>
      </c>
      <c r="F2598">
        <v>2</v>
      </c>
      <c r="G2598">
        <v>5</v>
      </c>
      <c r="H2598" t="s">
        <v>281</v>
      </c>
      <c r="I2598" t="s">
        <v>282</v>
      </c>
      <c r="J2598">
        <v>10006319633</v>
      </c>
      <c r="K2598" s="10">
        <f>(C2598-VLOOKUP(H2598,Riders!$A$2:$E$8001,4,FALSE))/365</f>
        <v>28.052054794520547</v>
      </c>
    </row>
    <row r="2599" spans="1:11">
      <c r="A2599" t="s">
        <v>318</v>
      </c>
      <c r="B2599">
        <v>2018</v>
      </c>
      <c r="C2599" s="9">
        <v>43078</v>
      </c>
      <c r="D2599" t="s">
        <v>138</v>
      </c>
      <c r="E2599" t="s">
        <v>89</v>
      </c>
      <c r="F2599">
        <v>2</v>
      </c>
      <c r="G2599">
        <v>6</v>
      </c>
      <c r="H2599" t="s">
        <v>181</v>
      </c>
      <c r="I2599" t="s">
        <v>32</v>
      </c>
      <c r="J2599">
        <v>10007212639</v>
      </c>
      <c r="K2599" s="10">
        <f>(C2599-VLOOKUP(H2599,Riders!$A$2:$E$8001,4,FALSE))/365</f>
        <v>26.452054794520549</v>
      </c>
    </row>
    <row r="2600" spans="1:11">
      <c r="A2600" t="s">
        <v>318</v>
      </c>
      <c r="B2600">
        <v>2018</v>
      </c>
      <c r="C2600" s="9">
        <v>43078</v>
      </c>
      <c r="D2600" t="s">
        <v>138</v>
      </c>
      <c r="E2600" t="s">
        <v>89</v>
      </c>
      <c r="F2600">
        <v>3</v>
      </c>
      <c r="G2600">
        <v>1</v>
      </c>
      <c r="H2600" t="s">
        <v>141</v>
      </c>
      <c r="I2600" t="s">
        <v>93</v>
      </c>
      <c r="J2600">
        <v>10009181234</v>
      </c>
      <c r="K2600" s="10">
        <f>(C2600-VLOOKUP(H2600,Riders!$A$2:$E$8001,4,FALSE))/365</f>
        <v>22.684931506849313</v>
      </c>
    </row>
    <row r="2601" spans="1:11">
      <c r="A2601" t="s">
        <v>318</v>
      </c>
      <c r="B2601">
        <v>2018</v>
      </c>
      <c r="C2601" s="9">
        <v>43078</v>
      </c>
      <c r="D2601" t="s">
        <v>138</v>
      </c>
      <c r="E2601" t="s">
        <v>89</v>
      </c>
      <c r="F2601">
        <v>3</v>
      </c>
      <c r="G2601">
        <v>2</v>
      </c>
      <c r="H2601" t="s">
        <v>211</v>
      </c>
      <c r="I2601" t="s">
        <v>40</v>
      </c>
      <c r="J2601">
        <v>10006422895</v>
      </c>
      <c r="K2601" s="10">
        <f>(C2601-VLOOKUP(H2601,Riders!$A$2:$E$8001,4,FALSE))/365</f>
        <v>26.553424657534247</v>
      </c>
    </row>
    <row r="2602" spans="1:11">
      <c r="A2602" t="s">
        <v>318</v>
      </c>
      <c r="B2602">
        <v>2018</v>
      </c>
      <c r="C2602" s="9">
        <v>43078</v>
      </c>
      <c r="D2602" t="s">
        <v>138</v>
      </c>
      <c r="E2602" t="s">
        <v>89</v>
      </c>
      <c r="F2602">
        <v>3</v>
      </c>
      <c r="G2602">
        <v>3</v>
      </c>
      <c r="H2602" t="s">
        <v>38</v>
      </c>
      <c r="I2602" t="s">
        <v>28</v>
      </c>
      <c r="J2602">
        <v>10009178002</v>
      </c>
      <c r="K2602" s="10">
        <f>(C2602-VLOOKUP(H2602,Riders!$A$2:$E$8001,4,FALSE))/365</f>
        <v>21.898630136986302</v>
      </c>
    </row>
    <row r="2603" spans="1:11">
      <c r="A2603" t="s">
        <v>318</v>
      </c>
      <c r="B2603">
        <v>2018</v>
      </c>
      <c r="C2603" s="9">
        <v>43078</v>
      </c>
      <c r="D2603" t="s">
        <v>138</v>
      </c>
      <c r="E2603" t="s">
        <v>89</v>
      </c>
      <c r="F2603">
        <v>3</v>
      </c>
      <c r="G2603">
        <v>4</v>
      </c>
      <c r="H2603" t="s">
        <v>319</v>
      </c>
      <c r="I2603" t="s">
        <v>50</v>
      </c>
      <c r="J2603">
        <v>10010648257</v>
      </c>
      <c r="K2603" s="10">
        <f>(C2603-VLOOKUP(H2603,Riders!$A$2:$E$8001,4,FALSE))/365</f>
        <v>20.306849315068494</v>
      </c>
    </row>
    <row r="2604" spans="1:11">
      <c r="A2604" t="s">
        <v>318</v>
      </c>
      <c r="B2604">
        <v>2018</v>
      </c>
      <c r="C2604" s="9">
        <v>43078</v>
      </c>
      <c r="D2604" t="s">
        <v>138</v>
      </c>
      <c r="E2604" t="s">
        <v>89</v>
      </c>
      <c r="F2604">
        <v>3</v>
      </c>
      <c r="G2604">
        <v>5</v>
      </c>
      <c r="H2604" t="s">
        <v>232</v>
      </c>
      <c r="I2604" t="s">
        <v>24</v>
      </c>
      <c r="J2604">
        <v>10006073493</v>
      </c>
      <c r="K2604" s="10">
        <f>(C2604-VLOOKUP(H2604,Riders!$A$2:$E$8001,4,FALSE))/365</f>
        <v>27.994520547945207</v>
      </c>
    </row>
    <row r="2605" spans="1:11">
      <c r="A2605" t="s">
        <v>318</v>
      </c>
      <c r="B2605">
        <v>2018</v>
      </c>
      <c r="C2605" s="9">
        <v>43078</v>
      </c>
      <c r="D2605" t="s">
        <v>138</v>
      </c>
      <c r="E2605" t="s">
        <v>89</v>
      </c>
      <c r="F2605">
        <v>3</v>
      </c>
      <c r="G2605">
        <v>6</v>
      </c>
      <c r="H2605" t="s">
        <v>285</v>
      </c>
      <c r="I2605" t="s">
        <v>30</v>
      </c>
      <c r="J2605">
        <v>10003349716</v>
      </c>
      <c r="K2605" s="10">
        <f>(C2605-VLOOKUP(H2605,Riders!$A$2:$E$8001,4,FALSE))/365</f>
        <v>34.350684931506848</v>
      </c>
    </row>
    <row r="2606" spans="1:11">
      <c r="A2606" t="s">
        <v>318</v>
      </c>
      <c r="B2606">
        <v>2018</v>
      </c>
      <c r="C2606" s="9">
        <v>43078</v>
      </c>
      <c r="D2606" t="s">
        <v>138</v>
      </c>
      <c r="E2606" t="s">
        <v>115</v>
      </c>
      <c r="F2606">
        <v>1</v>
      </c>
      <c r="G2606">
        <v>1</v>
      </c>
      <c r="H2606" t="s">
        <v>181</v>
      </c>
      <c r="I2606" t="s">
        <v>32</v>
      </c>
      <c r="J2606">
        <v>10007212639</v>
      </c>
      <c r="K2606" s="10">
        <f>(C2606-VLOOKUP(H2606,Riders!$A$2:$E$8001,4,FALSE))/365</f>
        <v>26.452054794520549</v>
      </c>
    </row>
    <row r="2607" spans="1:11">
      <c r="A2607" t="s">
        <v>318</v>
      </c>
      <c r="B2607">
        <v>2018</v>
      </c>
      <c r="C2607" s="9">
        <v>43078</v>
      </c>
      <c r="D2607" t="s">
        <v>138</v>
      </c>
      <c r="E2607" t="s">
        <v>115</v>
      </c>
      <c r="F2607">
        <v>1</v>
      </c>
      <c r="G2607">
        <v>2</v>
      </c>
      <c r="H2607" t="s">
        <v>304</v>
      </c>
      <c r="I2607" t="s">
        <v>111</v>
      </c>
      <c r="J2607">
        <v>10006898300</v>
      </c>
      <c r="K2607" s="10">
        <f>(C2607-VLOOKUP(H2607,Riders!$A$2:$E$8001,4,FALSE))/365</f>
        <v>25.312328767123287</v>
      </c>
    </row>
    <row r="2608" spans="1:11">
      <c r="A2608" t="s">
        <v>318</v>
      </c>
      <c r="B2608">
        <v>2018</v>
      </c>
      <c r="C2608" s="9">
        <v>43078</v>
      </c>
      <c r="D2608" t="s">
        <v>138</v>
      </c>
      <c r="E2608" t="s">
        <v>115</v>
      </c>
      <c r="F2608">
        <v>1</v>
      </c>
      <c r="G2608">
        <v>3</v>
      </c>
      <c r="H2608" t="s">
        <v>232</v>
      </c>
      <c r="I2608" t="s">
        <v>24</v>
      </c>
      <c r="J2608">
        <v>10006073493</v>
      </c>
      <c r="K2608" s="10">
        <f>(C2608-VLOOKUP(H2608,Riders!$A$2:$E$8001,4,FALSE))/365</f>
        <v>27.994520547945207</v>
      </c>
    </row>
    <row r="2609" spans="1:11">
      <c r="A2609" t="s">
        <v>318</v>
      </c>
      <c r="B2609">
        <v>2018</v>
      </c>
      <c r="C2609" s="9">
        <v>43078</v>
      </c>
      <c r="D2609" t="s">
        <v>138</v>
      </c>
      <c r="E2609" t="s">
        <v>115</v>
      </c>
      <c r="F2609">
        <v>1</v>
      </c>
      <c r="G2609">
        <v>4</v>
      </c>
      <c r="H2609" t="s">
        <v>255</v>
      </c>
      <c r="I2609" t="s">
        <v>30</v>
      </c>
      <c r="J2609">
        <v>10005964672</v>
      </c>
      <c r="K2609" s="10">
        <f>(C2609-VLOOKUP(H2609,Riders!$A$2:$E$8001,4,FALSE))/365</f>
        <v>27.950684931506849</v>
      </c>
    </row>
    <row r="2610" spans="1:11">
      <c r="A2610" t="s">
        <v>318</v>
      </c>
      <c r="B2610">
        <v>2018</v>
      </c>
      <c r="C2610" s="9">
        <v>43078</v>
      </c>
      <c r="D2610" t="s">
        <v>138</v>
      </c>
      <c r="E2610" t="s">
        <v>115</v>
      </c>
      <c r="F2610">
        <v>1</v>
      </c>
      <c r="G2610">
        <v>5</v>
      </c>
      <c r="H2610" t="s">
        <v>156</v>
      </c>
      <c r="I2610" t="s">
        <v>143</v>
      </c>
      <c r="J2610">
        <v>10010894696</v>
      </c>
      <c r="K2610" s="10">
        <f>(C2610-VLOOKUP(H2610,Riders!$A$2:$E$8001,4,FALSE))/365</f>
        <v>31.652054794520549</v>
      </c>
    </row>
    <row r="2611" spans="1:11">
      <c r="A2611" t="s">
        <v>318</v>
      </c>
      <c r="B2611">
        <v>2018</v>
      </c>
      <c r="C2611" s="9">
        <v>43078</v>
      </c>
      <c r="D2611" t="s">
        <v>138</v>
      </c>
      <c r="E2611" t="s">
        <v>115</v>
      </c>
      <c r="F2611">
        <v>1</v>
      </c>
      <c r="G2611">
        <v>6</v>
      </c>
      <c r="H2611" t="s">
        <v>319</v>
      </c>
      <c r="I2611" t="s">
        <v>50</v>
      </c>
      <c r="J2611">
        <v>10010648257</v>
      </c>
      <c r="K2611" s="10">
        <f>(C2611-VLOOKUP(H2611,Riders!$A$2:$E$8001,4,FALSE))/365</f>
        <v>20.306849315068494</v>
      </c>
    </row>
    <row r="2612" spans="1:11">
      <c r="A2612" t="s">
        <v>318</v>
      </c>
      <c r="B2612">
        <v>2018</v>
      </c>
      <c r="C2612" s="9">
        <v>43078</v>
      </c>
      <c r="D2612" t="s">
        <v>138</v>
      </c>
      <c r="E2612" t="s">
        <v>115</v>
      </c>
      <c r="F2612">
        <v>2</v>
      </c>
      <c r="G2612">
        <v>1</v>
      </c>
      <c r="H2612" t="s">
        <v>287</v>
      </c>
      <c r="I2612" t="s">
        <v>205</v>
      </c>
      <c r="J2612">
        <v>10002418415</v>
      </c>
      <c r="K2612" s="10">
        <f>(C2612-VLOOKUP(H2612,Riders!$A$2:$E$8001,4,FALSE))/365</f>
        <v>35.345205479452055</v>
      </c>
    </row>
    <row r="2613" spans="1:11">
      <c r="A2613" t="s">
        <v>318</v>
      </c>
      <c r="B2613">
        <v>2018</v>
      </c>
      <c r="C2613" s="9">
        <v>43078</v>
      </c>
      <c r="D2613" t="s">
        <v>138</v>
      </c>
      <c r="E2613" t="s">
        <v>115</v>
      </c>
      <c r="F2613">
        <v>2</v>
      </c>
      <c r="G2613">
        <v>2</v>
      </c>
      <c r="H2613" t="s">
        <v>285</v>
      </c>
      <c r="I2613" t="s">
        <v>30</v>
      </c>
      <c r="J2613">
        <v>10003349716</v>
      </c>
      <c r="K2613" s="10">
        <f>(C2613-VLOOKUP(H2613,Riders!$A$2:$E$8001,4,FALSE))/365</f>
        <v>34.350684931506848</v>
      </c>
    </row>
    <row r="2614" spans="1:11">
      <c r="A2614" t="s">
        <v>318</v>
      </c>
      <c r="B2614">
        <v>2018</v>
      </c>
      <c r="C2614" s="9">
        <v>43078</v>
      </c>
      <c r="D2614" t="s">
        <v>138</v>
      </c>
      <c r="E2614" t="s">
        <v>115</v>
      </c>
      <c r="F2614">
        <v>2</v>
      </c>
      <c r="G2614">
        <v>3</v>
      </c>
      <c r="H2614" t="s">
        <v>38</v>
      </c>
      <c r="I2614" t="s">
        <v>28</v>
      </c>
      <c r="J2614">
        <v>10009178002</v>
      </c>
      <c r="K2614" s="10">
        <f>(C2614-VLOOKUP(H2614,Riders!$A$2:$E$8001,4,FALSE))/365</f>
        <v>21.898630136986302</v>
      </c>
    </row>
    <row r="2615" spans="1:11">
      <c r="A2615" t="s">
        <v>318</v>
      </c>
      <c r="B2615">
        <v>2018</v>
      </c>
      <c r="C2615" s="9">
        <v>43078</v>
      </c>
      <c r="D2615" t="s">
        <v>138</v>
      </c>
      <c r="E2615" t="s">
        <v>115</v>
      </c>
      <c r="F2615">
        <v>2</v>
      </c>
      <c r="G2615">
        <v>4</v>
      </c>
      <c r="H2615" t="s">
        <v>288</v>
      </c>
      <c r="I2615" t="s">
        <v>210</v>
      </c>
      <c r="J2615">
        <v>10006137252</v>
      </c>
      <c r="K2615" s="10">
        <f>(C2615-VLOOKUP(H2615,Riders!$A$2:$E$8001,4,FALSE))/365</f>
        <v>27.704109589041096</v>
      </c>
    </row>
    <row r="2616" spans="1:11">
      <c r="A2616" t="s">
        <v>318</v>
      </c>
      <c r="B2616">
        <v>2018</v>
      </c>
      <c r="C2616" s="9">
        <v>43078</v>
      </c>
      <c r="D2616" t="s">
        <v>138</v>
      </c>
      <c r="E2616" t="s">
        <v>115</v>
      </c>
      <c r="F2616">
        <v>2</v>
      </c>
      <c r="G2616">
        <v>5</v>
      </c>
      <c r="H2616" t="s">
        <v>281</v>
      </c>
      <c r="I2616" t="s">
        <v>282</v>
      </c>
      <c r="J2616">
        <v>10006319633</v>
      </c>
      <c r="K2616" s="10">
        <f>(C2616-VLOOKUP(H2616,Riders!$A$2:$E$8001,4,FALSE))/365</f>
        <v>28.052054794520547</v>
      </c>
    </row>
    <row r="2617" spans="1:11">
      <c r="A2617" t="s">
        <v>318</v>
      </c>
      <c r="B2617">
        <v>2018</v>
      </c>
      <c r="C2617" s="9">
        <v>43078</v>
      </c>
      <c r="D2617" t="s">
        <v>138</v>
      </c>
      <c r="E2617" t="s">
        <v>117</v>
      </c>
      <c r="F2617">
        <v>1</v>
      </c>
      <c r="G2617">
        <v>1</v>
      </c>
      <c r="H2617" t="s">
        <v>193</v>
      </c>
      <c r="I2617" t="s">
        <v>30</v>
      </c>
      <c r="J2617">
        <v>10005964470</v>
      </c>
      <c r="K2617" s="10">
        <f>(C2617-VLOOKUP(H2617,Riders!$A$2:$E$8001,4,FALSE))/365</f>
        <v>28.739726027397261</v>
      </c>
    </row>
    <row r="2618" spans="1:11">
      <c r="A2618" t="s">
        <v>318</v>
      </c>
      <c r="B2618">
        <v>2018</v>
      </c>
      <c r="C2618" s="9">
        <v>43078</v>
      </c>
      <c r="D2618" t="s">
        <v>138</v>
      </c>
      <c r="E2618" t="s">
        <v>117</v>
      </c>
      <c r="F2618">
        <v>1</v>
      </c>
      <c r="G2618">
        <v>2</v>
      </c>
      <c r="H2618" t="s">
        <v>211</v>
      </c>
      <c r="I2618" t="s">
        <v>40</v>
      </c>
      <c r="J2618">
        <v>10006422895</v>
      </c>
      <c r="K2618" s="10">
        <f>(C2618-VLOOKUP(H2618,Riders!$A$2:$E$8001,4,FALSE))/365</f>
        <v>26.553424657534247</v>
      </c>
    </row>
    <row r="2619" spans="1:11">
      <c r="A2619" t="s">
        <v>318</v>
      </c>
      <c r="B2619">
        <v>2018</v>
      </c>
      <c r="C2619" s="9">
        <v>43078</v>
      </c>
      <c r="D2619" t="s">
        <v>138</v>
      </c>
      <c r="E2619" t="s">
        <v>117</v>
      </c>
      <c r="F2619">
        <v>1</v>
      </c>
      <c r="G2619">
        <v>3</v>
      </c>
      <c r="H2619" t="s">
        <v>292</v>
      </c>
      <c r="I2619" t="s">
        <v>26</v>
      </c>
      <c r="J2619">
        <v>10003011125</v>
      </c>
      <c r="K2619" s="10">
        <f>(C2619-VLOOKUP(H2619,Riders!$A$2:$E$8001,4,FALSE))/365</f>
        <v>33.169863013698631</v>
      </c>
    </row>
    <row r="2620" spans="1:11">
      <c r="A2620" t="s">
        <v>318</v>
      </c>
      <c r="B2620">
        <v>2018</v>
      </c>
      <c r="C2620" s="9">
        <v>43078</v>
      </c>
      <c r="D2620" t="s">
        <v>138</v>
      </c>
      <c r="E2620" t="s">
        <v>117</v>
      </c>
      <c r="F2620">
        <v>1</v>
      </c>
      <c r="G2620">
        <v>4</v>
      </c>
      <c r="H2620" t="s">
        <v>181</v>
      </c>
      <c r="I2620" t="s">
        <v>32</v>
      </c>
      <c r="J2620">
        <v>10007212639</v>
      </c>
      <c r="K2620" s="10">
        <f>(C2620-VLOOKUP(H2620,Riders!$A$2:$E$8001,4,FALSE))/365</f>
        <v>26.452054794520549</v>
      </c>
    </row>
    <row r="2621" spans="1:11">
      <c r="A2621" t="s">
        <v>318</v>
      </c>
      <c r="B2621">
        <v>2018</v>
      </c>
      <c r="C2621" s="9">
        <v>43078</v>
      </c>
      <c r="D2621" t="s">
        <v>138</v>
      </c>
      <c r="E2621" t="s">
        <v>117</v>
      </c>
      <c r="F2621">
        <v>1</v>
      </c>
      <c r="G2621">
        <v>5</v>
      </c>
      <c r="H2621" t="s">
        <v>304</v>
      </c>
      <c r="I2621" t="s">
        <v>111</v>
      </c>
      <c r="J2621">
        <v>10006898300</v>
      </c>
      <c r="K2621" s="10">
        <f>(C2621-VLOOKUP(H2621,Riders!$A$2:$E$8001,4,FALSE))/365</f>
        <v>25.312328767123287</v>
      </c>
    </row>
    <row r="2622" spans="1:11">
      <c r="A2622" t="s">
        <v>318</v>
      </c>
      <c r="B2622">
        <v>2018</v>
      </c>
      <c r="C2622" s="9">
        <v>43078</v>
      </c>
      <c r="D2622" t="s">
        <v>138</v>
      </c>
      <c r="E2622" t="s">
        <v>117</v>
      </c>
      <c r="F2622">
        <v>1</v>
      </c>
      <c r="G2622">
        <v>6</v>
      </c>
      <c r="H2622" t="s">
        <v>38</v>
      </c>
      <c r="I2622" t="s">
        <v>28</v>
      </c>
      <c r="J2622">
        <v>10009178002</v>
      </c>
      <c r="K2622" s="10">
        <f>(C2622-VLOOKUP(H2622,Riders!$A$2:$E$8001,4,FALSE))/365</f>
        <v>21.898630136986302</v>
      </c>
    </row>
    <row r="2623" spans="1:11">
      <c r="A2623" t="s">
        <v>318</v>
      </c>
      <c r="B2623">
        <v>2018</v>
      </c>
      <c r="C2623" s="9">
        <v>43078</v>
      </c>
      <c r="D2623" t="s">
        <v>138</v>
      </c>
      <c r="E2623" t="s">
        <v>117</v>
      </c>
      <c r="F2623">
        <v>2</v>
      </c>
      <c r="G2623">
        <v>1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35.345205479452055</v>
      </c>
    </row>
    <row r="2624" spans="1:11">
      <c r="A2624" t="s">
        <v>318</v>
      </c>
      <c r="B2624">
        <v>2018</v>
      </c>
      <c r="C2624" s="9">
        <v>43078</v>
      </c>
      <c r="D2624" t="s">
        <v>138</v>
      </c>
      <c r="E2624" t="s">
        <v>117</v>
      </c>
      <c r="F2624">
        <v>2</v>
      </c>
      <c r="G2624">
        <v>2</v>
      </c>
      <c r="H2624" t="s">
        <v>172</v>
      </c>
      <c r="I2624" t="s">
        <v>35</v>
      </c>
      <c r="J2624">
        <v>10006552534</v>
      </c>
      <c r="K2624" s="10">
        <f>(C2624-VLOOKUP(H2624,Riders!$A$2:$E$8001,4,FALSE))/365</f>
        <v>27.583561643835615</v>
      </c>
    </row>
    <row r="2625" spans="1:11">
      <c r="A2625" t="s">
        <v>318</v>
      </c>
      <c r="B2625">
        <v>2018</v>
      </c>
      <c r="C2625" s="9">
        <v>43078</v>
      </c>
      <c r="D2625" t="s">
        <v>138</v>
      </c>
      <c r="E2625" t="s">
        <v>117</v>
      </c>
      <c r="F2625">
        <v>2</v>
      </c>
      <c r="G2625">
        <v>3</v>
      </c>
      <c r="H2625" t="s">
        <v>285</v>
      </c>
      <c r="I2625" t="s">
        <v>30</v>
      </c>
      <c r="J2625">
        <v>10003349716</v>
      </c>
      <c r="K2625" s="10">
        <f>(C2625-VLOOKUP(H2625,Riders!$A$2:$E$8001,4,FALSE))/365</f>
        <v>34.350684931506848</v>
      </c>
    </row>
    <row r="2626" spans="1:11">
      <c r="A2626" t="s">
        <v>318</v>
      </c>
      <c r="B2626">
        <v>2018</v>
      </c>
      <c r="C2626" s="9">
        <v>43078</v>
      </c>
      <c r="D2626" t="s">
        <v>138</v>
      </c>
      <c r="E2626" t="s">
        <v>117</v>
      </c>
      <c r="F2626">
        <v>2</v>
      </c>
      <c r="G2626">
        <v>4</v>
      </c>
      <c r="H2626" t="s">
        <v>141</v>
      </c>
      <c r="I2626" t="s">
        <v>93</v>
      </c>
      <c r="J2626">
        <v>10009181234</v>
      </c>
      <c r="K2626" s="10">
        <f>(C2626-VLOOKUP(H2626,Riders!$A$2:$E$8001,4,FALSE))/365</f>
        <v>22.684931506849313</v>
      </c>
    </row>
    <row r="2627" spans="1:11">
      <c r="A2627" t="s">
        <v>318</v>
      </c>
      <c r="B2627">
        <v>2018</v>
      </c>
      <c r="C2627" s="9">
        <v>43078</v>
      </c>
      <c r="D2627" t="s">
        <v>138</v>
      </c>
      <c r="E2627" t="s">
        <v>117</v>
      </c>
      <c r="F2627">
        <v>2</v>
      </c>
      <c r="G2627">
        <v>5</v>
      </c>
      <c r="H2627" t="s">
        <v>232</v>
      </c>
      <c r="I2627" t="s">
        <v>24</v>
      </c>
      <c r="J2627">
        <v>10006073493</v>
      </c>
      <c r="K2627" s="10">
        <f>(C2627-VLOOKUP(H2627,Riders!$A$2:$E$8001,4,FALSE))/365</f>
        <v>27.994520547945207</v>
      </c>
    </row>
    <row r="2628" spans="1:11">
      <c r="A2628" t="s">
        <v>318</v>
      </c>
      <c r="B2628">
        <v>2018</v>
      </c>
      <c r="C2628" s="9">
        <v>43078</v>
      </c>
      <c r="D2628" t="s">
        <v>138</v>
      </c>
      <c r="E2628" t="s">
        <v>117</v>
      </c>
      <c r="F2628">
        <v>2</v>
      </c>
      <c r="G2628">
        <v>6</v>
      </c>
      <c r="H2628" t="s">
        <v>201</v>
      </c>
      <c r="I2628" t="s">
        <v>196</v>
      </c>
      <c r="J2628">
        <v>10051694112</v>
      </c>
      <c r="K2628" s="10">
        <f>(C2628-VLOOKUP(H2628,Riders!$A$2:$E$8001,4,FALSE))/365</f>
        <v>30.964383561643835</v>
      </c>
    </row>
    <row r="2629" spans="1:11">
      <c r="A2629" t="s">
        <v>318</v>
      </c>
      <c r="B2629">
        <v>2018</v>
      </c>
      <c r="C2629" s="9">
        <v>43078</v>
      </c>
      <c r="D2629" t="s">
        <v>138</v>
      </c>
      <c r="E2629" t="s">
        <v>119</v>
      </c>
      <c r="F2629">
        <v>1</v>
      </c>
      <c r="G2629">
        <v>1</v>
      </c>
      <c r="H2629" t="s">
        <v>193</v>
      </c>
      <c r="I2629" t="s">
        <v>30</v>
      </c>
      <c r="J2629">
        <v>10005964470</v>
      </c>
      <c r="K2629" s="10">
        <f>(C2629-VLOOKUP(H2629,Riders!$A$2:$E$8001,4,FALSE))/365</f>
        <v>28.739726027397261</v>
      </c>
    </row>
    <row r="2630" spans="1:11">
      <c r="A2630" t="s">
        <v>318</v>
      </c>
      <c r="B2630">
        <v>2018</v>
      </c>
      <c r="C2630" s="9">
        <v>43078</v>
      </c>
      <c r="D2630" t="s">
        <v>138</v>
      </c>
      <c r="E2630" t="s">
        <v>119</v>
      </c>
      <c r="F2630">
        <v>1</v>
      </c>
      <c r="G2630">
        <v>2</v>
      </c>
      <c r="H2630" t="s">
        <v>287</v>
      </c>
      <c r="I2630" t="s">
        <v>205</v>
      </c>
      <c r="J2630">
        <v>10002418415</v>
      </c>
      <c r="K2630" s="10">
        <f>(C2630-VLOOKUP(H2630,Riders!$A$2:$E$8001,4,FALSE))/365</f>
        <v>35.345205479452055</v>
      </c>
    </row>
    <row r="2631" spans="1:11">
      <c r="A2631" t="s">
        <v>318</v>
      </c>
      <c r="B2631">
        <v>2018</v>
      </c>
      <c r="C2631" s="9">
        <v>43078</v>
      </c>
      <c r="D2631" t="s">
        <v>138</v>
      </c>
      <c r="E2631" t="s">
        <v>119</v>
      </c>
      <c r="F2631">
        <v>1</v>
      </c>
      <c r="G2631">
        <v>3</v>
      </c>
      <c r="H2631" t="s">
        <v>211</v>
      </c>
      <c r="I2631" t="s">
        <v>40</v>
      </c>
      <c r="J2631">
        <v>10006422895</v>
      </c>
      <c r="K2631" s="10">
        <f>(C2631-VLOOKUP(H2631,Riders!$A$2:$E$8001,4,FALSE))/365</f>
        <v>26.553424657534247</v>
      </c>
    </row>
    <row r="2632" spans="1:11">
      <c r="A2632" t="s">
        <v>318</v>
      </c>
      <c r="B2632">
        <v>2018</v>
      </c>
      <c r="C2632" s="9">
        <v>43078</v>
      </c>
      <c r="D2632" t="s">
        <v>138</v>
      </c>
      <c r="E2632" t="s">
        <v>119</v>
      </c>
      <c r="F2632">
        <v>1</v>
      </c>
      <c r="G2632">
        <v>4</v>
      </c>
      <c r="H2632" t="s">
        <v>292</v>
      </c>
      <c r="I2632" t="s">
        <v>26</v>
      </c>
      <c r="J2632">
        <v>10003011125</v>
      </c>
      <c r="K2632" s="10">
        <f>(C2632-VLOOKUP(H2632,Riders!$A$2:$E$8001,4,FALSE))/365</f>
        <v>33.169863013698631</v>
      </c>
    </row>
    <row r="2633" spans="1:11">
      <c r="A2633" t="s">
        <v>318</v>
      </c>
      <c r="B2633">
        <v>2018</v>
      </c>
      <c r="C2633" s="9">
        <v>43078</v>
      </c>
      <c r="D2633" t="s">
        <v>138</v>
      </c>
      <c r="E2633" t="s">
        <v>119</v>
      </c>
      <c r="F2633">
        <v>1</v>
      </c>
      <c r="G2633">
        <v>5</v>
      </c>
      <c r="H2633" t="s">
        <v>285</v>
      </c>
      <c r="I2633" t="s">
        <v>30</v>
      </c>
      <c r="J2633">
        <v>10003349716</v>
      </c>
      <c r="K2633" s="10">
        <f>(C2633-VLOOKUP(H2633,Riders!$A$2:$E$8001,4,FALSE))/365</f>
        <v>34.350684931506848</v>
      </c>
    </row>
    <row r="2634" spans="1:11">
      <c r="A2634" t="s">
        <v>318</v>
      </c>
      <c r="B2634">
        <v>2018</v>
      </c>
      <c r="C2634" s="9">
        <v>43078</v>
      </c>
      <c r="D2634" t="s">
        <v>138</v>
      </c>
      <c r="E2634" t="s">
        <v>119</v>
      </c>
      <c r="F2634">
        <v>1</v>
      </c>
      <c r="G2634">
        <v>6</v>
      </c>
      <c r="H2634" t="s">
        <v>172</v>
      </c>
      <c r="I2634" t="s">
        <v>35</v>
      </c>
      <c r="J2634">
        <v>10006552534</v>
      </c>
      <c r="K2634" s="10">
        <f>(C2634-VLOOKUP(H2634,Riders!$A$2:$E$8001,4,FALSE))/365</f>
        <v>27.583561643835615</v>
      </c>
    </row>
    <row r="2635" spans="1:11">
      <c r="A2635" t="s">
        <v>318</v>
      </c>
      <c r="B2635">
        <v>2018</v>
      </c>
      <c r="C2635" s="9">
        <v>43078</v>
      </c>
      <c r="D2635" t="s">
        <v>138</v>
      </c>
      <c r="E2635" t="s">
        <v>119</v>
      </c>
      <c r="F2635">
        <v>2</v>
      </c>
      <c r="G2635">
        <v>1</v>
      </c>
      <c r="H2635" t="s">
        <v>201</v>
      </c>
      <c r="I2635" t="s">
        <v>196</v>
      </c>
      <c r="J2635">
        <v>10051694112</v>
      </c>
      <c r="K2635" s="10">
        <f>(C2635-VLOOKUP(H2635,Riders!$A$2:$E$8001,4,FALSE))/365</f>
        <v>30.964383561643835</v>
      </c>
    </row>
    <row r="2636" spans="1:11">
      <c r="A2636" t="s">
        <v>318</v>
      </c>
      <c r="B2636">
        <v>2018</v>
      </c>
      <c r="C2636" s="9">
        <v>43078</v>
      </c>
      <c r="D2636" t="s">
        <v>138</v>
      </c>
      <c r="E2636" t="s">
        <v>119</v>
      </c>
      <c r="F2636">
        <v>2</v>
      </c>
      <c r="G2636">
        <v>2</v>
      </c>
      <c r="H2636" t="s">
        <v>304</v>
      </c>
      <c r="I2636" t="s">
        <v>111</v>
      </c>
      <c r="J2636">
        <v>10006898300</v>
      </c>
      <c r="K2636" s="10">
        <f>(C2636-VLOOKUP(H2636,Riders!$A$2:$E$8001,4,FALSE))/365</f>
        <v>25.312328767123287</v>
      </c>
    </row>
    <row r="2637" spans="1:11">
      <c r="A2637" t="s">
        <v>318</v>
      </c>
      <c r="B2637">
        <v>2018</v>
      </c>
      <c r="C2637" s="9">
        <v>43078</v>
      </c>
      <c r="D2637" t="s">
        <v>138</v>
      </c>
      <c r="E2637" t="s">
        <v>119</v>
      </c>
      <c r="F2637">
        <v>2</v>
      </c>
      <c r="G2637">
        <v>3</v>
      </c>
      <c r="H2637" t="s">
        <v>141</v>
      </c>
      <c r="I2637" t="s">
        <v>93</v>
      </c>
      <c r="J2637">
        <v>10009181234</v>
      </c>
      <c r="K2637" s="10">
        <f>(C2637-VLOOKUP(H2637,Riders!$A$2:$E$8001,4,FALSE))/365</f>
        <v>22.684931506849313</v>
      </c>
    </row>
    <row r="2638" spans="1:11">
      <c r="A2638" t="s">
        <v>318</v>
      </c>
      <c r="B2638">
        <v>2018</v>
      </c>
      <c r="C2638" s="9">
        <v>43078</v>
      </c>
      <c r="D2638" t="s">
        <v>138</v>
      </c>
      <c r="E2638" t="s">
        <v>119</v>
      </c>
      <c r="F2638">
        <v>2</v>
      </c>
      <c r="G2638">
        <v>4</v>
      </c>
      <c r="H2638" t="s">
        <v>181</v>
      </c>
      <c r="I2638" t="s">
        <v>32</v>
      </c>
      <c r="J2638">
        <v>10007212639</v>
      </c>
      <c r="K2638" s="10">
        <f>(C2638-VLOOKUP(H2638,Riders!$A$2:$E$8001,4,FALSE))/365</f>
        <v>26.452054794520549</v>
      </c>
    </row>
    <row r="2639" spans="1:11">
      <c r="A2639" t="s">
        <v>318</v>
      </c>
      <c r="B2639">
        <v>2018</v>
      </c>
      <c r="C2639" s="9">
        <v>43078</v>
      </c>
      <c r="D2639" t="s">
        <v>138</v>
      </c>
      <c r="E2639" t="s">
        <v>119</v>
      </c>
      <c r="F2639">
        <v>2</v>
      </c>
      <c r="G2639">
        <v>5</v>
      </c>
      <c r="H2639" t="s">
        <v>38</v>
      </c>
      <c r="I2639" t="s">
        <v>28</v>
      </c>
      <c r="J2639">
        <v>10009178002</v>
      </c>
      <c r="K2639" s="10">
        <f>(C2639-VLOOKUP(H2639,Riders!$A$2:$E$8001,4,FALSE))/365</f>
        <v>21.898630136986302</v>
      </c>
    </row>
    <row r="2640" spans="1:11">
      <c r="A2640" t="s">
        <v>318</v>
      </c>
      <c r="B2640">
        <v>2018</v>
      </c>
      <c r="C2640" s="9">
        <v>43078</v>
      </c>
      <c r="D2640" t="s">
        <v>138</v>
      </c>
      <c r="E2640" t="s">
        <v>119</v>
      </c>
      <c r="F2640">
        <v>2</v>
      </c>
      <c r="G2640">
        <v>6</v>
      </c>
      <c r="H2640" t="s">
        <v>232</v>
      </c>
      <c r="I2640" t="s">
        <v>24</v>
      </c>
      <c r="J2640">
        <v>10006073493</v>
      </c>
      <c r="K2640" s="10">
        <f>(C2640-VLOOKUP(H2640,Riders!$A$2:$E$8001,4,FALSE))/365</f>
        <v>27.994520547945207</v>
      </c>
    </row>
    <row r="2641" spans="1:11">
      <c r="A2641" t="s">
        <v>160</v>
      </c>
      <c r="B2641">
        <v>2018</v>
      </c>
      <c r="C2641" s="9">
        <v>43071</v>
      </c>
      <c r="D2641" t="s">
        <v>138</v>
      </c>
      <c r="E2641" t="s">
        <v>89</v>
      </c>
      <c r="F2641">
        <v>1</v>
      </c>
      <c r="G2641">
        <v>1</v>
      </c>
      <c r="H2641" t="s">
        <v>287</v>
      </c>
      <c r="I2641" t="s">
        <v>205</v>
      </c>
      <c r="J2641">
        <v>10002418415</v>
      </c>
      <c r="K2641" s="10">
        <f>(C2641-VLOOKUP(H2641,Riders!$A$2:$E$8001,4,FALSE))/365</f>
        <v>35.326027397260276</v>
      </c>
    </row>
    <row r="2642" spans="1:11">
      <c r="A2642" t="s">
        <v>160</v>
      </c>
      <c r="B2642">
        <v>2018</v>
      </c>
      <c r="C2642" s="9">
        <v>43071</v>
      </c>
      <c r="D2642" t="s">
        <v>138</v>
      </c>
      <c r="E2642" t="s">
        <v>89</v>
      </c>
      <c r="F2642">
        <v>1</v>
      </c>
      <c r="G2642">
        <v>2</v>
      </c>
      <c r="H2642" t="s">
        <v>193</v>
      </c>
      <c r="I2642" t="s">
        <v>30</v>
      </c>
      <c r="J2642">
        <v>10005964470</v>
      </c>
      <c r="K2642" s="10">
        <f>(C2642-VLOOKUP(H2642,Riders!$A$2:$E$8001,4,FALSE))/365</f>
        <v>28.720547945205478</v>
      </c>
    </row>
    <row r="2643" spans="1:11">
      <c r="A2643" t="s">
        <v>160</v>
      </c>
      <c r="B2643">
        <v>2018</v>
      </c>
      <c r="C2643" s="9">
        <v>43071</v>
      </c>
      <c r="D2643" t="s">
        <v>138</v>
      </c>
      <c r="E2643" t="s">
        <v>89</v>
      </c>
      <c r="F2643">
        <v>1</v>
      </c>
      <c r="G2643">
        <v>3</v>
      </c>
      <c r="H2643" t="s">
        <v>211</v>
      </c>
      <c r="I2643" t="s">
        <v>40</v>
      </c>
      <c r="J2643">
        <v>10006422895</v>
      </c>
      <c r="K2643" s="10">
        <f>(C2643-VLOOKUP(H2643,Riders!$A$2:$E$8001,4,FALSE))/365</f>
        <v>26.534246575342465</v>
      </c>
    </row>
    <row r="2644" spans="1:11">
      <c r="A2644" t="s">
        <v>160</v>
      </c>
      <c r="B2644">
        <v>2018</v>
      </c>
      <c r="C2644" s="9">
        <v>43071</v>
      </c>
      <c r="D2644" t="s">
        <v>138</v>
      </c>
      <c r="E2644" t="s">
        <v>89</v>
      </c>
      <c r="F2644">
        <v>1</v>
      </c>
      <c r="G2644">
        <v>4</v>
      </c>
      <c r="H2644" t="s">
        <v>292</v>
      </c>
      <c r="I2644" t="s">
        <v>26</v>
      </c>
      <c r="J2644">
        <v>10003011125</v>
      </c>
      <c r="K2644" s="10">
        <f>(C2644-VLOOKUP(H2644,Riders!$A$2:$E$8001,4,FALSE))/365</f>
        <v>33.150684931506852</v>
      </c>
    </row>
    <row r="2645" spans="1:11">
      <c r="A2645" t="s">
        <v>160</v>
      </c>
      <c r="B2645">
        <v>2018</v>
      </c>
      <c r="C2645" s="9">
        <v>43071</v>
      </c>
      <c r="D2645" t="s">
        <v>138</v>
      </c>
      <c r="E2645" t="s">
        <v>89</v>
      </c>
      <c r="F2645">
        <v>1</v>
      </c>
      <c r="G2645">
        <v>5</v>
      </c>
      <c r="H2645" t="s">
        <v>319</v>
      </c>
      <c r="I2645" t="s">
        <v>50</v>
      </c>
      <c r="J2645">
        <v>10010648257</v>
      </c>
      <c r="K2645" s="10">
        <f>(C2645-VLOOKUP(H2645,Riders!$A$2:$E$8001,4,FALSE))/365</f>
        <v>20.287671232876711</v>
      </c>
    </row>
    <row r="2646" spans="1:11">
      <c r="A2646" t="s">
        <v>160</v>
      </c>
      <c r="B2646">
        <v>2018</v>
      </c>
      <c r="C2646" s="9">
        <v>43071</v>
      </c>
      <c r="D2646" t="s">
        <v>138</v>
      </c>
      <c r="E2646" t="s">
        <v>89</v>
      </c>
      <c r="F2646">
        <v>1</v>
      </c>
      <c r="G2646">
        <v>6</v>
      </c>
      <c r="H2646" t="s">
        <v>232</v>
      </c>
      <c r="I2646" t="s">
        <v>24</v>
      </c>
      <c r="J2646">
        <v>10006073493</v>
      </c>
      <c r="K2646" s="10">
        <f>(C2646-VLOOKUP(H2646,Riders!$A$2:$E$8001,4,FALSE))/365</f>
        <v>27.975342465753425</v>
      </c>
    </row>
    <row r="2647" spans="1:11">
      <c r="A2647" t="s">
        <v>160</v>
      </c>
      <c r="B2647">
        <v>2018</v>
      </c>
      <c r="C2647" s="9">
        <v>43071</v>
      </c>
      <c r="D2647" t="s">
        <v>138</v>
      </c>
      <c r="E2647" t="s">
        <v>89</v>
      </c>
      <c r="F2647">
        <v>2</v>
      </c>
      <c r="G2647">
        <v>1</v>
      </c>
      <c r="H2647" t="s">
        <v>66</v>
      </c>
      <c r="I2647" t="s">
        <v>28</v>
      </c>
      <c r="J2647">
        <v>10006379247</v>
      </c>
      <c r="K2647" s="10">
        <f>(C2647-VLOOKUP(H2647,Riders!$A$2:$E$8001,4,FALSE))/365</f>
        <v>27.687671232876713</v>
      </c>
    </row>
    <row r="2648" spans="1:11">
      <c r="A2648" t="s">
        <v>160</v>
      </c>
      <c r="B2648">
        <v>2018</v>
      </c>
      <c r="C2648" s="9">
        <v>43071</v>
      </c>
      <c r="D2648" t="s">
        <v>138</v>
      </c>
      <c r="E2648" t="s">
        <v>89</v>
      </c>
      <c r="F2648">
        <v>2</v>
      </c>
      <c r="G2648">
        <v>2</v>
      </c>
      <c r="H2648" t="s">
        <v>90</v>
      </c>
      <c r="I2648" t="s">
        <v>22</v>
      </c>
      <c r="J2648">
        <v>10009535686</v>
      </c>
      <c r="K2648" s="10">
        <f>(C2648-VLOOKUP(H2648,Riders!$A$2:$E$8001,4,FALSE))/365</f>
        <v>20.734246575342464</v>
      </c>
    </row>
    <row r="2649" spans="1:11">
      <c r="A2649" t="s">
        <v>160</v>
      </c>
      <c r="B2649">
        <v>2018</v>
      </c>
      <c r="C2649" s="9">
        <v>43071</v>
      </c>
      <c r="D2649" t="s">
        <v>138</v>
      </c>
      <c r="E2649" t="s">
        <v>89</v>
      </c>
      <c r="F2649">
        <v>2</v>
      </c>
      <c r="G2649">
        <v>3</v>
      </c>
      <c r="H2649" t="s">
        <v>123</v>
      </c>
      <c r="I2649" t="s">
        <v>111</v>
      </c>
      <c r="J2649">
        <v>10017950943</v>
      </c>
      <c r="K2649" s="10">
        <f>(C2649-VLOOKUP(H2649,Riders!$A$2:$E$8001,4,FALSE))/365</f>
        <v>20.81095890410959</v>
      </c>
    </row>
    <row r="2650" spans="1:11">
      <c r="A2650" t="s">
        <v>160</v>
      </c>
      <c r="B2650">
        <v>2018</v>
      </c>
      <c r="C2650" s="9">
        <v>43071</v>
      </c>
      <c r="D2650" t="s">
        <v>138</v>
      </c>
      <c r="E2650" t="s">
        <v>89</v>
      </c>
      <c r="F2650">
        <v>2</v>
      </c>
      <c r="G2650">
        <v>4</v>
      </c>
      <c r="H2650" t="s">
        <v>219</v>
      </c>
      <c r="I2650" t="s">
        <v>30</v>
      </c>
      <c r="J2650">
        <v>10008098470</v>
      </c>
      <c r="K2650" s="10">
        <f>(C2650-VLOOKUP(H2650,Riders!$A$2:$E$8001,4,FALSE))/365</f>
        <v>32.838356164383562</v>
      </c>
    </row>
    <row r="2651" spans="1:11">
      <c r="A2651" t="s">
        <v>160</v>
      </c>
      <c r="B2651">
        <v>2018</v>
      </c>
      <c r="C2651" s="9">
        <v>43071</v>
      </c>
      <c r="D2651" t="s">
        <v>138</v>
      </c>
      <c r="E2651" t="s">
        <v>89</v>
      </c>
      <c r="F2651">
        <v>2</v>
      </c>
      <c r="G2651">
        <v>5</v>
      </c>
      <c r="H2651" t="s">
        <v>43</v>
      </c>
      <c r="I2651" t="s">
        <v>44</v>
      </c>
      <c r="J2651">
        <v>10009176281</v>
      </c>
      <c r="K2651" s="10">
        <f>(C2651-VLOOKUP(H2651,Riders!$A$2:$E$8001,4,FALSE))/365</f>
        <v>21.791780821917808</v>
      </c>
    </row>
    <row r="2652" spans="1:11">
      <c r="A2652" t="s">
        <v>160</v>
      </c>
      <c r="B2652">
        <v>2018</v>
      </c>
      <c r="C2652" s="9">
        <v>43071</v>
      </c>
      <c r="D2652" t="s">
        <v>138</v>
      </c>
      <c r="E2652" t="s">
        <v>89</v>
      </c>
      <c r="F2652">
        <v>2</v>
      </c>
      <c r="G2652">
        <v>6</v>
      </c>
      <c r="H2652" t="s">
        <v>146</v>
      </c>
      <c r="I2652" t="s">
        <v>54</v>
      </c>
      <c r="J2652">
        <v>10007890932</v>
      </c>
      <c r="K2652" s="10">
        <f>(C2652-VLOOKUP(H2652,Riders!$A$2:$E$8001,4,FALSE))/365</f>
        <v>23.471232876712328</v>
      </c>
    </row>
    <row r="2653" spans="1:11">
      <c r="A2653" t="s">
        <v>160</v>
      </c>
      <c r="B2653">
        <v>2018</v>
      </c>
      <c r="C2653" s="9">
        <v>43071</v>
      </c>
      <c r="D2653" t="s">
        <v>138</v>
      </c>
      <c r="E2653" t="s">
        <v>89</v>
      </c>
      <c r="F2653">
        <v>3</v>
      </c>
      <c r="G2653">
        <v>1</v>
      </c>
      <c r="H2653" t="s">
        <v>181</v>
      </c>
      <c r="I2653" t="s">
        <v>32</v>
      </c>
      <c r="J2653">
        <v>10007212639</v>
      </c>
      <c r="K2653" s="10">
        <f>(C2653-VLOOKUP(H2653,Riders!$A$2:$E$8001,4,FALSE))/365</f>
        <v>26.432876712328767</v>
      </c>
    </row>
    <row r="2654" spans="1:11">
      <c r="A2654" t="s">
        <v>160</v>
      </c>
      <c r="B2654">
        <v>2018</v>
      </c>
      <c r="C2654" s="9">
        <v>43071</v>
      </c>
      <c r="D2654" t="s">
        <v>138</v>
      </c>
      <c r="E2654" t="s">
        <v>89</v>
      </c>
      <c r="F2654">
        <v>3</v>
      </c>
      <c r="G2654">
        <v>2</v>
      </c>
      <c r="H2654" t="s">
        <v>304</v>
      </c>
      <c r="I2654" t="s">
        <v>111</v>
      </c>
      <c r="J2654">
        <v>10006898300</v>
      </c>
      <c r="K2654" s="10">
        <f>(C2654-VLOOKUP(H2654,Riders!$A$2:$E$8001,4,FALSE))/365</f>
        <v>25.293150684931508</v>
      </c>
    </row>
    <row r="2655" spans="1:11">
      <c r="A2655" t="s">
        <v>160</v>
      </c>
      <c r="B2655">
        <v>2018</v>
      </c>
      <c r="C2655" s="9">
        <v>43071</v>
      </c>
      <c r="D2655" t="s">
        <v>138</v>
      </c>
      <c r="E2655" t="s">
        <v>89</v>
      </c>
      <c r="F2655">
        <v>3</v>
      </c>
      <c r="G2655">
        <v>3</v>
      </c>
      <c r="H2655" t="s">
        <v>172</v>
      </c>
      <c r="I2655" t="s">
        <v>35</v>
      </c>
      <c r="J2655">
        <v>10006552534</v>
      </c>
      <c r="K2655" s="10">
        <f>(C2655-VLOOKUP(H2655,Riders!$A$2:$E$8001,4,FALSE))/365</f>
        <v>27.564383561643837</v>
      </c>
    </row>
    <row r="2656" spans="1:11">
      <c r="A2656" t="s">
        <v>160</v>
      </c>
      <c r="B2656">
        <v>2018</v>
      </c>
      <c r="C2656" s="9">
        <v>43071</v>
      </c>
      <c r="D2656" t="s">
        <v>138</v>
      </c>
      <c r="E2656" t="s">
        <v>89</v>
      </c>
      <c r="F2656">
        <v>3</v>
      </c>
      <c r="G2656">
        <v>4</v>
      </c>
      <c r="H2656" t="s">
        <v>209</v>
      </c>
      <c r="I2656" t="s">
        <v>210</v>
      </c>
      <c r="J2656">
        <v>10010608447</v>
      </c>
      <c r="K2656" s="10">
        <f>(C2656-VLOOKUP(H2656,Riders!$A$2:$E$8001,4,FALSE))/365</f>
        <v>20.438356164383563</v>
      </c>
    </row>
    <row r="2657" spans="1:11">
      <c r="A2657" t="s">
        <v>160</v>
      </c>
      <c r="B2657">
        <v>2018</v>
      </c>
      <c r="C2657" s="9">
        <v>43071</v>
      </c>
      <c r="D2657" t="s">
        <v>138</v>
      </c>
      <c r="E2657" t="s">
        <v>89</v>
      </c>
      <c r="F2657">
        <v>3</v>
      </c>
      <c r="G2657">
        <v>5</v>
      </c>
      <c r="H2657" t="s">
        <v>184</v>
      </c>
      <c r="I2657" t="s">
        <v>93</v>
      </c>
      <c r="J2657">
        <v>10009181032</v>
      </c>
      <c r="K2657" s="10">
        <f>(C2657-VLOOKUP(H2657,Riders!$A$2:$E$8001,4,FALSE))/365</f>
        <v>22.931506849315067</v>
      </c>
    </row>
    <row r="2658" spans="1:11">
      <c r="A2658" t="s">
        <v>160</v>
      </c>
      <c r="B2658">
        <v>2018</v>
      </c>
      <c r="C2658" s="9">
        <v>43071</v>
      </c>
      <c r="D2658" t="s">
        <v>138</v>
      </c>
      <c r="E2658" t="s">
        <v>89</v>
      </c>
      <c r="F2658">
        <v>3</v>
      </c>
      <c r="G2658">
        <v>6</v>
      </c>
      <c r="H2658" t="s">
        <v>191</v>
      </c>
      <c r="I2658" t="s">
        <v>30</v>
      </c>
      <c r="J2658">
        <v>10005727327</v>
      </c>
      <c r="K2658" s="10">
        <f>(C2658-VLOOKUP(H2658,Riders!$A$2:$E$8001,4,FALSE))/365</f>
        <v>31.873972602739727</v>
      </c>
    </row>
    <row r="2659" spans="1:11">
      <c r="A2659" t="s">
        <v>160</v>
      </c>
      <c r="B2659">
        <v>2018</v>
      </c>
      <c r="C2659" s="9">
        <v>43071</v>
      </c>
      <c r="D2659" t="s">
        <v>138</v>
      </c>
      <c r="E2659" t="s">
        <v>89</v>
      </c>
      <c r="F2659">
        <v>3</v>
      </c>
      <c r="G2659">
        <v>7</v>
      </c>
      <c r="H2659" t="s">
        <v>281</v>
      </c>
      <c r="I2659" t="s">
        <v>282</v>
      </c>
      <c r="J2659">
        <v>10006319633</v>
      </c>
      <c r="K2659" s="10">
        <f>(C2659-VLOOKUP(H2659,Riders!$A$2:$E$8001,4,FALSE))/365</f>
        <v>28.032876712328768</v>
      </c>
    </row>
    <row r="2660" spans="1:11">
      <c r="A2660" t="s">
        <v>160</v>
      </c>
      <c r="B2660">
        <v>2018</v>
      </c>
      <c r="C2660" s="9">
        <v>43071</v>
      </c>
      <c r="D2660" t="s">
        <v>138</v>
      </c>
      <c r="E2660" t="s">
        <v>115</v>
      </c>
      <c r="F2660">
        <v>1</v>
      </c>
      <c r="G2660">
        <v>1</v>
      </c>
      <c r="H2660" t="s">
        <v>219</v>
      </c>
      <c r="I2660" t="s">
        <v>30</v>
      </c>
      <c r="J2660">
        <v>10008098470</v>
      </c>
      <c r="K2660" s="10">
        <f>(C2660-VLOOKUP(H2660,Riders!$A$2:$E$8001,4,FALSE))/365</f>
        <v>32.838356164383562</v>
      </c>
    </row>
    <row r="2661" spans="1:11">
      <c r="A2661" t="s">
        <v>160</v>
      </c>
      <c r="B2661">
        <v>2018</v>
      </c>
      <c r="C2661" s="9">
        <v>43071</v>
      </c>
      <c r="D2661" t="s">
        <v>138</v>
      </c>
      <c r="E2661" t="s">
        <v>115</v>
      </c>
      <c r="F2661">
        <v>1</v>
      </c>
      <c r="G2661">
        <v>2</v>
      </c>
      <c r="H2661" t="s">
        <v>211</v>
      </c>
      <c r="I2661" t="s">
        <v>40</v>
      </c>
      <c r="J2661">
        <v>10006422895</v>
      </c>
      <c r="K2661" s="10">
        <f>(C2661-VLOOKUP(H2661,Riders!$A$2:$E$8001,4,FALSE))/365</f>
        <v>26.534246575342465</v>
      </c>
    </row>
    <row r="2662" spans="1:11">
      <c r="A2662" t="s">
        <v>160</v>
      </c>
      <c r="B2662">
        <v>2018</v>
      </c>
      <c r="C2662" s="9">
        <v>43071</v>
      </c>
      <c r="D2662" t="s">
        <v>138</v>
      </c>
      <c r="E2662" t="s">
        <v>115</v>
      </c>
      <c r="F2662">
        <v>1</v>
      </c>
      <c r="G2662">
        <v>3</v>
      </c>
      <c r="H2662" t="s">
        <v>191</v>
      </c>
      <c r="I2662" t="s">
        <v>30</v>
      </c>
      <c r="J2662">
        <v>10005727327</v>
      </c>
      <c r="K2662" s="10">
        <f>(C2662-VLOOKUP(H2662,Riders!$A$2:$E$8001,4,FALSE))/365</f>
        <v>31.873972602739727</v>
      </c>
    </row>
    <row r="2663" spans="1:11">
      <c r="A2663" t="s">
        <v>160</v>
      </c>
      <c r="B2663">
        <v>2018</v>
      </c>
      <c r="C2663" s="9">
        <v>43071</v>
      </c>
      <c r="D2663" t="s">
        <v>138</v>
      </c>
      <c r="E2663" t="s">
        <v>115</v>
      </c>
      <c r="F2663">
        <v>1</v>
      </c>
      <c r="G2663">
        <v>4</v>
      </c>
      <c r="H2663" t="s">
        <v>43</v>
      </c>
      <c r="I2663" t="s">
        <v>44</v>
      </c>
      <c r="J2663">
        <v>10009176281</v>
      </c>
      <c r="K2663" s="10">
        <f>(C2663-VLOOKUP(H2663,Riders!$A$2:$E$8001,4,FALSE))/365</f>
        <v>21.791780821917808</v>
      </c>
    </row>
    <row r="2664" spans="1:11">
      <c r="A2664" t="s">
        <v>160</v>
      </c>
      <c r="B2664">
        <v>2018</v>
      </c>
      <c r="C2664" s="9">
        <v>43071</v>
      </c>
      <c r="D2664" t="s">
        <v>138</v>
      </c>
      <c r="E2664" t="s">
        <v>115</v>
      </c>
      <c r="F2664">
        <v>1</v>
      </c>
      <c r="G2664">
        <v>5</v>
      </c>
      <c r="H2664" t="s">
        <v>209</v>
      </c>
      <c r="I2664" t="s">
        <v>210</v>
      </c>
      <c r="J2664">
        <v>10010608447</v>
      </c>
      <c r="K2664" s="10">
        <f>(C2664-VLOOKUP(H2664,Riders!$A$2:$E$8001,4,FALSE))/365</f>
        <v>20.438356164383563</v>
      </c>
    </row>
    <row r="2665" spans="1:11">
      <c r="A2665" t="s">
        <v>160</v>
      </c>
      <c r="B2665">
        <v>2018</v>
      </c>
      <c r="C2665" s="9">
        <v>43071</v>
      </c>
      <c r="D2665" t="s">
        <v>138</v>
      </c>
      <c r="E2665" t="s">
        <v>115</v>
      </c>
      <c r="F2665">
        <v>1</v>
      </c>
      <c r="G2665">
        <v>6</v>
      </c>
      <c r="H2665" t="s">
        <v>232</v>
      </c>
      <c r="I2665" t="s">
        <v>24</v>
      </c>
      <c r="J2665">
        <v>10006073493</v>
      </c>
      <c r="K2665" s="10">
        <f>(C2665-VLOOKUP(H2665,Riders!$A$2:$E$8001,4,FALSE))/365</f>
        <v>27.975342465753425</v>
      </c>
    </row>
    <row r="2666" spans="1:11">
      <c r="A2666" t="s">
        <v>160</v>
      </c>
      <c r="B2666">
        <v>2018</v>
      </c>
      <c r="C2666" s="9">
        <v>43071</v>
      </c>
      <c r="D2666" t="s">
        <v>138</v>
      </c>
      <c r="E2666" t="s">
        <v>115</v>
      </c>
      <c r="F2666">
        <v>2</v>
      </c>
      <c r="G2666">
        <v>1</v>
      </c>
      <c r="H2666" t="s">
        <v>123</v>
      </c>
      <c r="I2666" t="s">
        <v>111</v>
      </c>
      <c r="J2666">
        <v>10017950943</v>
      </c>
      <c r="K2666" s="10">
        <f>(C2666-VLOOKUP(H2666,Riders!$A$2:$E$8001,4,FALSE))/365</f>
        <v>20.81095890410959</v>
      </c>
    </row>
    <row r="2667" spans="1:11">
      <c r="A2667" t="s">
        <v>160</v>
      </c>
      <c r="B2667">
        <v>2018</v>
      </c>
      <c r="C2667" s="9">
        <v>43071</v>
      </c>
      <c r="D2667" t="s">
        <v>138</v>
      </c>
      <c r="E2667" t="s">
        <v>115</v>
      </c>
      <c r="F2667">
        <v>2</v>
      </c>
      <c r="G2667">
        <v>2</v>
      </c>
      <c r="H2667" t="s">
        <v>184</v>
      </c>
      <c r="I2667" t="s">
        <v>93</v>
      </c>
      <c r="J2667">
        <v>10009181032</v>
      </c>
      <c r="K2667" s="10">
        <f>(C2667-VLOOKUP(H2667,Riders!$A$2:$E$8001,4,FALSE))/365</f>
        <v>22.931506849315067</v>
      </c>
    </row>
    <row r="2668" spans="1:11">
      <c r="A2668" t="s">
        <v>160</v>
      </c>
      <c r="B2668">
        <v>2018</v>
      </c>
      <c r="C2668" s="9">
        <v>43071</v>
      </c>
      <c r="D2668" t="s">
        <v>138</v>
      </c>
      <c r="E2668" t="s">
        <v>115</v>
      </c>
      <c r="F2668">
        <v>2</v>
      </c>
      <c r="G2668">
        <v>3</v>
      </c>
      <c r="H2668" t="s">
        <v>292</v>
      </c>
      <c r="I2668" t="s">
        <v>26</v>
      </c>
      <c r="J2668">
        <v>10003011125</v>
      </c>
      <c r="K2668" s="10">
        <f>(C2668-VLOOKUP(H2668,Riders!$A$2:$E$8001,4,FALSE))/365</f>
        <v>33.150684931506852</v>
      </c>
    </row>
    <row r="2669" spans="1:11">
      <c r="A2669" t="s">
        <v>160</v>
      </c>
      <c r="B2669">
        <v>2018</v>
      </c>
      <c r="C2669" s="9">
        <v>43071</v>
      </c>
      <c r="D2669" t="s">
        <v>138</v>
      </c>
      <c r="E2669" t="s">
        <v>115</v>
      </c>
      <c r="F2669">
        <v>2</v>
      </c>
      <c r="G2669">
        <v>4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28.032876712328768</v>
      </c>
    </row>
    <row r="2670" spans="1:11">
      <c r="A2670" t="s">
        <v>160</v>
      </c>
      <c r="B2670">
        <v>2018</v>
      </c>
      <c r="C2670" s="9">
        <v>43071</v>
      </c>
      <c r="D2670" t="s">
        <v>138</v>
      </c>
      <c r="E2670" t="s">
        <v>115</v>
      </c>
      <c r="F2670">
        <v>2</v>
      </c>
      <c r="G2670">
        <v>5</v>
      </c>
      <c r="H2670" t="s">
        <v>172</v>
      </c>
      <c r="I2670" t="s">
        <v>35</v>
      </c>
      <c r="J2670">
        <v>10006552534</v>
      </c>
      <c r="K2670" s="10">
        <f>(C2670-VLOOKUP(H2670,Riders!$A$2:$E$8001,4,FALSE))/365</f>
        <v>27.564383561643837</v>
      </c>
    </row>
    <row r="2671" spans="1:11">
      <c r="A2671" t="s">
        <v>160</v>
      </c>
      <c r="B2671">
        <v>2018</v>
      </c>
      <c r="C2671" s="9">
        <v>43071</v>
      </c>
      <c r="D2671" t="s">
        <v>138</v>
      </c>
      <c r="E2671" t="s">
        <v>115</v>
      </c>
      <c r="F2671">
        <v>2</v>
      </c>
      <c r="G2671">
        <v>6</v>
      </c>
      <c r="H2671" t="s">
        <v>146</v>
      </c>
      <c r="I2671" t="s">
        <v>54</v>
      </c>
      <c r="J2671">
        <v>10007890932</v>
      </c>
      <c r="K2671" s="10">
        <f>(C2671-VLOOKUP(H2671,Riders!$A$2:$E$8001,4,FALSE))/365</f>
        <v>23.471232876712328</v>
      </c>
    </row>
    <row r="2672" spans="1:11">
      <c r="A2672" t="s">
        <v>160</v>
      </c>
      <c r="B2672">
        <v>2018</v>
      </c>
      <c r="C2672" s="9">
        <v>43071</v>
      </c>
      <c r="D2672" t="s">
        <v>138</v>
      </c>
      <c r="E2672" t="s">
        <v>115</v>
      </c>
      <c r="F2672">
        <v>2</v>
      </c>
      <c r="G2672">
        <v>7</v>
      </c>
      <c r="H2672" t="s">
        <v>319</v>
      </c>
      <c r="I2672" t="s">
        <v>50</v>
      </c>
      <c r="J2672">
        <v>10010648257</v>
      </c>
      <c r="K2672" s="10">
        <f>(C2672-VLOOKUP(H2672,Riders!$A$2:$E$8001,4,FALSE))/365</f>
        <v>20.287671232876711</v>
      </c>
    </row>
    <row r="2673" spans="1:11">
      <c r="A2673" t="s">
        <v>160</v>
      </c>
      <c r="B2673">
        <v>2018</v>
      </c>
      <c r="C2673" s="9">
        <v>43071</v>
      </c>
      <c r="D2673" t="s">
        <v>138</v>
      </c>
      <c r="E2673" t="s">
        <v>117</v>
      </c>
      <c r="F2673">
        <v>1</v>
      </c>
      <c r="G2673">
        <v>1</v>
      </c>
      <c r="H2673" t="s">
        <v>90</v>
      </c>
      <c r="I2673" t="s">
        <v>22</v>
      </c>
      <c r="J2673">
        <v>10009535686</v>
      </c>
      <c r="K2673" s="10">
        <f>(C2673-VLOOKUP(H2673,Riders!$A$2:$E$8001,4,FALSE))/365</f>
        <v>20.734246575342464</v>
      </c>
    </row>
    <row r="2674" spans="1:11">
      <c r="A2674" t="s">
        <v>160</v>
      </c>
      <c r="B2674">
        <v>2018</v>
      </c>
      <c r="C2674" s="9">
        <v>43071</v>
      </c>
      <c r="D2674" t="s">
        <v>138</v>
      </c>
      <c r="E2674" t="s">
        <v>117</v>
      </c>
      <c r="F2674">
        <v>1</v>
      </c>
      <c r="G2674">
        <v>2</v>
      </c>
      <c r="H2674" t="s">
        <v>292</v>
      </c>
      <c r="I2674" t="s">
        <v>26</v>
      </c>
      <c r="J2674">
        <v>10003011125</v>
      </c>
      <c r="K2674" s="10">
        <f>(C2674-VLOOKUP(H2674,Riders!$A$2:$E$8001,4,FALSE))/365</f>
        <v>33.150684931506852</v>
      </c>
    </row>
    <row r="2675" spans="1:11">
      <c r="A2675" t="s">
        <v>160</v>
      </c>
      <c r="B2675">
        <v>2018</v>
      </c>
      <c r="C2675" s="9">
        <v>43071</v>
      </c>
      <c r="D2675" t="s">
        <v>138</v>
      </c>
      <c r="E2675" t="s">
        <v>117</v>
      </c>
      <c r="F2675">
        <v>1</v>
      </c>
      <c r="G2675">
        <v>3</v>
      </c>
      <c r="H2675" t="s">
        <v>304</v>
      </c>
      <c r="I2675" t="s">
        <v>111</v>
      </c>
      <c r="J2675">
        <v>10006898300</v>
      </c>
      <c r="K2675" s="10">
        <f>(C2675-VLOOKUP(H2675,Riders!$A$2:$E$8001,4,FALSE))/365</f>
        <v>25.293150684931508</v>
      </c>
    </row>
    <row r="2676" spans="1:11">
      <c r="A2676" t="s">
        <v>160</v>
      </c>
      <c r="B2676">
        <v>2018</v>
      </c>
      <c r="C2676" s="9">
        <v>43071</v>
      </c>
      <c r="D2676" t="s">
        <v>138</v>
      </c>
      <c r="E2676" t="s">
        <v>117</v>
      </c>
      <c r="F2676">
        <v>1</v>
      </c>
      <c r="G2676">
        <v>4</v>
      </c>
      <c r="H2676" t="s">
        <v>211</v>
      </c>
      <c r="I2676" t="s">
        <v>40</v>
      </c>
      <c r="J2676">
        <v>10006422895</v>
      </c>
      <c r="K2676" s="10">
        <f>(C2676-VLOOKUP(H2676,Riders!$A$2:$E$8001,4,FALSE))/365</f>
        <v>26.534246575342465</v>
      </c>
    </row>
    <row r="2677" spans="1:11">
      <c r="A2677" t="s">
        <v>160</v>
      </c>
      <c r="B2677">
        <v>2018</v>
      </c>
      <c r="C2677" s="9">
        <v>43071</v>
      </c>
      <c r="D2677" t="s">
        <v>138</v>
      </c>
      <c r="E2677" t="s">
        <v>117</v>
      </c>
      <c r="F2677">
        <v>1</v>
      </c>
      <c r="G2677">
        <v>5</v>
      </c>
      <c r="H2677" t="s">
        <v>287</v>
      </c>
      <c r="I2677" t="s">
        <v>205</v>
      </c>
      <c r="J2677">
        <v>10002418415</v>
      </c>
      <c r="K2677" s="10">
        <f>(C2677-VLOOKUP(H2677,Riders!$A$2:$E$8001,4,FALSE))/365</f>
        <v>35.326027397260276</v>
      </c>
    </row>
    <row r="2678" spans="1:11">
      <c r="A2678" t="s">
        <v>160</v>
      </c>
      <c r="B2678">
        <v>2018</v>
      </c>
      <c r="C2678" s="9">
        <v>43071</v>
      </c>
      <c r="D2678" t="s">
        <v>138</v>
      </c>
      <c r="E2678" t="s">
        <v>117</v>
      </c>
      <c r="F2678">
        <v>1</v>
      </c>
      <c r="G2678">
        <v>6</v>
      </c>
      <c r="H2678" t="s">
        <v>123</v>
      </c>
      <c r="I2678" t="s">
        <v>111</v>
      </c>
      <c r="J2678">
        <v>10017950943</v>
      </c>
      <c r="K2678" s="10">
        <f>(C2678-VLOOKUP(H2678,Riders!$A$2:$E$8001,4,FALSE))/365</f>
        <v>20.81095890410959</v>
      </c>
    </row>
    <row r="2679" spans="1:11">
      <c r="A2679" t="s">
        <v>160</v>
      </c>
      <c r="B2679">
        <v>2018</v>
      </c>
      <c r="C2679" s="9">
        <v>43071</v>
      </c>
      <c r="D2679" t="s">
        <v>138</v>
      </c>
      <c r="E2679" t="s">
        <v>117</v>
      </c>
      <c r="F2679">
        <v>2</v>
      </c>
      <c r="G2679">
        <v>1</v>
      </c>
      <c r="H2679" t="s">
        <v>66</v>
      </c>
      <c r="I2679" t="s">
        <v>28</v>
      </c>
      <c r="J2679">
        <v>10006379247</v>
      </c>
      <c r="K2679" s="10">
        <f>(C2679-VLOOKUP(H2679,Riders!$A$2:$E$8001,4,FALSE))/365</f>
        <v>27.687671232876713</v>
      </c>
    </row>
    <row r="2680" spans="1:11">
      <c r="A2680" t="s">
        <v>160</v>
      </c>
      <c r="B2680">
        <v>2018</v>
      </c>
      <c r="C2680" s="9">
        <v>43071</v>
      </c>
      <c r="D2680" t="s">
        <v>138</v>
      </c>
      <c r="E2680" t="s">
        <v>117</v>
      </c>
      <c r="F2680">
        <v>2</v>
      </c>
      <c r="G2680">
        <v>2</v>
      </c>
      <c r="H2680" t="s">
        <v>193</v>
      </c>
      <c r="I2680" t="s">
        <v>30</v>
      </c>
      <c r="J2680">
        <v>10005964470</v>
      </c>
      <c r="K2680" s="10">
        <f>(C2680-VLOOKUP(H2680,Riders!$A$2:$E$8001,4,FALSE))/365</f>
        <v>28.720547945205478</v>
      </c>
    </row>
    <row r="2681" spans="1:11">
      <c r="A2681" t="s">
        <v>160</v>
      </c>
      <c r="B2681">
        <v>2018</v>
      </c>
      <c r="C2681" s="9">
        <v>43071</v>
      </c>
      <c r="D2681" t="s">
        <v>138</v>
      </c>
      <c r="E2681" t="s">
        <v>117</v>
      </c>
      <c r="F2681">
        <v>2</v>
      </c>
      <c r="G2681">
        <v>3</v>
      </c>
      <c r="H2681" t="s">
        <v>181</v>
      </c>
      <c r="I2681" t="s">
        <v>32</v>
      </c>
      <c r="J2681">
        <v>10007212639</v>
      </c>
      <c r="K2681" s="10">
        <f>(C2681-VLOOKUP(H2681,Riders!$A$2:$E$8001,4,FALSE))/365</f>
        <v>26.432876712328767</v>
      </c>
    </row>
    <row r="2682" spans="1:11">
      <c r="A2682" t="s">
        <v>160</v>
      </c>
      <c r="B2682">
        <v>2018</v>
      </c>
      <c r="C2682" s="9">
        <v>43071</v>
      </c>
      <c r="D2682" t="s">
        <v>138</v>
      </c>
      <c r="E2682" t="s">
        <v>117</v>
      </c>
      <c r="F2682">
        <v>2</v>
      </c>
      <c r="G2682">
        <v>4</v>
      </c>
      <c r="H2682" t="s">
        <v>219</v>
      </c>
      <c r="I2682" t="s">
        <v>30</v>
      </c>
      <c r="J2682">
        <v>10008098470</v>
      </c>
      <c r="K2682" s="10">
        <f>(C2682-VLOOKUP(H2682,Riders!$A$2:$E$8001,4,FALSE))/365</f>
        <v>32.838356164383562</v>
      </c>
    </row>
    <row r="2683" spans="1:11">
      <c r="A2683" t="s">
        <v>160</v>
      </c>
      <c r="B2683">
        <v>2018</v>
      </c>
      <c r="C2683" s="9">
        <v>43071</v>
      </c>
      <c r="D2683" t="s">
        <v>138</v>
      </c>
      <c r="E2683" t="s">
        <v>117</v>
      </c>
      <c r="F2683">
        <v>2</v>
      </c>
      <c r="G2683">
        <v>5</v>
      </c>
      <c r="H2683" t="s">
        <v>191</v>
      </c>
      <c r="I2683" t="s">
        <v>30</v>
      </c>
      <c r="J2683">
        <v>10005727327</v>
      </c>
      <c r="K2683" s="10">
        <f>(C2683-VLOOKUP(H2683,Riders!$A$2:$E$8001,4,FALSE))/365</f>
        <v>31.873972602739727</v>
      </c>
    </row>
    <row r="2684" spans="1:11">
      <c r="A2684" t="s">
        <v>160</v>
      </c>
      <c r="B2684">
        <v>2018</v>
      </c>
      <c r="C2684" s="9">
        <v>43071</v>
      </c>
      <c r="D2684" t="s">
        <v>138</v>
      </c>
      <c r="E2684" t="s">
        <v>117</v>
      </c>
      <c r="F2684">
        <v>2</v>
      </c>
      <c r="G2684">
        <v>6</v>
      </c>
      <c r="H2684" t="s">
        <v>184</v>
      </c>
      <c r="I2684" t="s">
        <v>93</v>
      </c>
      <c r="J2684">
        <v>10009181032</v>
      </c>
      <c r="K2684" s="10">
        <f>(C2684-VLOOKUP(H2684,Riders!$A$2:$E$8001,4,FALSE))/365</f>
        <v>22.931506849315067</v>
      </c>
    </row>
    <row r="2685" spans="1:11">
      <c r="A2685" t="s">
        <v>160</v>
      </c>
      <c r="B2685">
        <v>2018</v>
      </c>
      <c r="C2685" s="9">
        <v>43071</v>
      </c>
      <c r="D2685" t="s">
        <v>138</v>
      </c>
      <c r="E2685" t="s">
        <v>119</v>
      </c>
      <c r="F2685">
        <v>1</v>
      </c>
      <c r="G2685">
        <v>1</v>
      </c>
      <c r="H2685" t="s">
        <v>90</v>
      </c>
      <c r="I2685" t="s">
        <v>22</v>
      </c>
      <c r="J2685">
        <v>10009535686</v>
      </c>
      <c r="K2685" s="10">
        <f>(C2685-VLOOKUP(H2685,Riders!$A$2:$E$8001,4,FALSE))/365</f>
        <v>20.734246575342464</v>
      </c>
    </row>
    <row r="2686" spans="1:11">
      <c r="A2686" t="s">
        <v>160</v>
      </c>
      <c r="B2686">
        <v>2018</v>
      </c>
      <c r="C2686" s="9">
        <v>43071</v>
      </c>
      <c r="D2686" t="s">
        <v>138</v>
      </c>
      <c r="E2686" t="s">
        <v>119</v>
      </c>
      <c r="F2686">
        <v>1</v>
      </c>
      <c r="G2686">
        <v>2</v>
      </c>
      <c r="H2686" t="s">
        <v>304</v>
      </c>
      <c r="I2686" t="s">
        <v>111</v>
      </c>
      <c r="J2686">
        <v>10006898300</v>
      </c>
      <c r="K2686" s="10">
        <f>(C2686-VLOOKUP(H2686,Riders!$A$2:$E$8001,4,FALSE))/365</f>
        <v>25.293150684931508</v>
      </c>
    </row>
    <row r="2687" spans="1:11">
      <c r="A2687" t="s">
        <v>160</v>
      </c>
      <c r="B2687">
        <v>2018</v>
      </c>
      <c r="C2687" s="9">
        <v>43071</v>
      </c>
      <c r="D2687" t="s">
        <v>138</v>
      </c>
      <c r="E2687" t="s">
        <v>119</v>
      </c>
      <c r="F2687">
        <v>1</v>
      </c>
      <c r="G2687">
        <v>3</v>
      </c>
      <c r="H2687" t="s">
        <v>66</v>
      </c>
      <c r="I2687" t="s">
        <v>28</v>
      </c>
      <c r="J2687">
        <v>10006379247</v>
      </c>
      <c r="K2687" s="10">
        <f>(C2687-VLOOKUP(H2687,Riders!$A$2:$E$8001,4,FALSE))/365</f>
        <v>27.687671232876713</v>
      </c>
    </row>
    <row r="2688" spans="1:11">
      <c r="A2688" t="s">
        <v>160</v>
      </c>
      <c r="B2688">
        <v>2018</v>
      </c>
      <c r="C2688" s="9">
        <v>43071</v>
      </c>
      <c r="D2688" t="s">
        <v>138</v>
      </c>
      <c r="E2688" t="s">
        <v>119</v>
      </c>
      <c r="F2688">
        <v>1</v>
      </c>
      <c r="G2688">
        <v>4</v>
      </c>
      <c r="H2688" t="s">
        <v>193</v>
      </c>
      <c r="I2688" t="s">
        <v>30</v>
      </c>
      <c r="J2688">
        <v>10005964470</v>
      </c>
      <c r="K2688" s="10">
        <f>(C2688-VLOOKUP(H2688,Riders!$A$2:$E$8001,4,FALSE))/365</f>
        <v>28.720547945205478</v>
      </c>
    </row>
    <row r="2689" spans="1:11">
      <c r="A2689" t="s">
        <v>160</v>
      </c>
      <c r="B2689">
        <v>2018</v>
      </c>
      <c r="C2689" s="9">
        <v>43071</v>
      </c>
      <c r="D2689" t="s">
        <v>138</v>
      </c>
      <c r="E2689" t="s">
        <v>119</v>
      </c>
      <c r="F2689">
        <v>1</v>
      </c>
      <c r="G2689">
        <v>5</v>
      </c>
      <c r="H2689" t="s">
        <v>292</v>
      </c>
      <c r="I2689" t="s">
        <v>26</v>
      </c>
      <c r="J2689">
        <v>10003011125</v>
      </c>
      <c r="K2689" s="10">
        <f>(C2689-VLOOKUP(H2689,Riders!$A$2:$E$8001,4,FALSE))/365</f>
        <v>33.150684931506852</v>
      </c>
    </row>
    <row r="2690" spans="1:11">
      <c r="A2690" t="s">
        <v>160</v>
      </c>
      <c r="B2690">
        <v>2018</v>
      </c>
      <c r="C2690" s="9">
        <v>43071</v>
      </c>
      <c r="D2690" t="s">
        <v>138</v>
      </c>
      <c r="E2690" t="s">
        <v>119</v>
      </c>
      <c r="F2690">
        <v>1</v>
      </c>
      <c r="G2690">
        <v>6</v>
      </c>
      <c r="H2690" t="s">
        <v>181</v>
      </c>
      <c r="I2690" t="s">
        <v>32</v>
      </c>
      <c r="J2690">
        <v>10007212639</v>
      </c>
      <c r="K2690" s="10">
        <f>(C2690-VLOOKUP(H2690,Riders!$A$2:$E$8001,4,FALSE))/365</f>
        <v>26.432876712328767</v>
      </c>
    </row>
    <row r="2691" spans="1:11">
      <c r="A2691" t="s">
        <v>160</v>
      </c>
      <c r="B2691">
        <v>2018</v>
      </c>
      <c r="C2691" s="9">
        <v>43071</v>
      </c>
      <c r="D2691" t="s">
        <v>138</v>
      </c>
      <c r="E2691" t="s">
        <v>119</v>
      </c>
      <c r="F2691">
        <v>2</v>
      </c>
      <c r="G2691">
        <v>1</v>
      </c>
      <c r="H2691" t="s">
        <v>287</v>
      </c>
      <c r="I2691" t="s">
        <v>205</v>
      </c>
      <c r="J2691">
        <v>10002418415</v>
      </c>
      <c r="K2691" s="10">
        <f>(C2691-VLOOKUP(H2691,Riders!$A$2:$E$8001,4,FALSE))/365</f>
        <v>35.326027397260276</v>
      </c>
    </row>
    <row r="2692" spans="1:11">
      <c r="A2692" t="s">
        <v>160</v>
      </c>
      <c r="B2692">
        <v>2018</v>
      </c>
      <c r="C2692" s="9">
        <v>43071</v>
      </c>
      <c r="D2692" t="s">
        <v>138</v>
      </c>
      <c r="E2692" t="s">
        <v>119</v>
      </c>
      <c r="F2692">
        <v>2</v>
      </c>
      <c r="G2692">
        <v>2</v>
      </c>
      <c r="H2692" t="s">
        <v>211</v>
      </c>
      <c r="I2692" t="s">
        <v>40</v>
      </c>
      <c r="J2692">
        <v>10006422895</v>
      </c>
      <c r="K2692" s="10">
        <f>(C2692-VLOOKUP(H2692,Riders!$A$2:$E$8001,4,FALSE))/365</f>
        <v>26.534246575342465</v>
      </c>
    </row>
    <row r="2693" spans="1:11">
      <c r="A2693" t="s">
        <v>160</v>
      </c>
      <c r="B2693">
        <v>2018</v>
      </c>
      <c r="C2693" s="9">
        <v>43071</v>
      </c>
      <c r="D2693" t="s">
        <v>138</v>
      </c>
      <c r="E2693" t="s">
        <v>119</v>
      </c>
      <c r="F2693">
        <v>2</v>
      </c>
      <c r="G2693">
        <v>3</v>
      </c>
      <c r="H2693" t="s">
        <v>191</v>
      </c>
      <c r="I2693" t="s">
        <v>30</v>
      </c>
      <c r="J2693">
        <v>10005727327</v>
      </c>
      <c r="K2693" s="10">
        <f>(C2693-VLOOKUP(H2693,Riders!$A$2:$E$8001,4,FALSE))/365</f>
        <v>31.873972602739727</v>
      </c>
    </row>
    <row r="2694" spans="1:11">
      <c r="A2694" t="s">
        <v>160</v>
      </c>
      <c r="B2694">
        <v>2018</v>
      </c>
      <c r="C2694" s="9">
        <v>43071</v>
      </c>
      <c r="D2694" t="s">
        <v>138</v>
      </c>
      <c r="E2694" t="s">
        <v>119</v>
      </c>
      <c r="F2694">
        <v>2</v>
      </c>
      <c r="G2694">
        <v>4</v>
      </c>
      <c r="H2694" t="s">
        <v>123</v>
      </c>
      <c r="I2694" t="s">
        <v>111</v>
      </c>
      <c r="J2694">
        <v>10017950943</v>
      </c>
      <c r="K2694" s="10">
        <f>(C2694-VLOOKUP(H2694,Riders!$A$2:$E$8001,4,FALSE))/365</f>
        <v>20.81095890410959</v>
      </c>
    </row>
    <row r="2695" spans="1:11">
      <c r="A2695" t="s">
        <v>160</v>
      </c>
      <c r="B2695">
        <v>2018</v>
      </c>
      <c r="C2695" s="9">
        <v>43071</v>
      </c>
      <c r="D2695" t="s">
        <v>138</v>
      </c>
      <c r="E2695" t="s">
        <v>119</v>
      </c>
      <c r="F2695">
        <v>2</v>
      </c>
      <c r="G2695">
        <v>5</v>
      </c>
      <c r="H2695" t="s">
        <v>219</v>
      </c>
      <c r="I2695" t="s">
        <v>30</v>
      </c>
      <c r="J2695">
        <v>10008098470</v>
      </c>
      <c r="K2695" s="10">
        <f>(C2695-VLOOKUP(H2695,Riders!$A$2:$E$8001,4,FALSE))/365</f>
        <v>32.838356164383562</v>
      </c>
    </row>
    <row r="2696" spans="1:11">
      <c r="A2696" t="s">
        <v>160</v>
      </c>
      <c r="B2696">
        <v>2018</v>
      </c>
      <c r="C2696" s="9">
        <v>43071</v>
      </c>
      <c r="D2696" t="s">
        <v>138</v>
      </c>
      <c r="E2696" t="s">
        <v>119</v>
      </c>
      <c r="F2696">
        <v>2</v>
      </c>
      <c r="G2696">
        <v>6</v>
      </c>
      <c r="H2696" t="s">
        <v>184</v>
      </c>
      <c r="I2696" t="s">
        <v>93</v>
      </c>
      <c r="J2696">
        <v>10009181032</v>
      </c>
      <c r="K2696" s="10">
        <f>(C2696-VLOOKUP(H2696,Riders!$A$2:$E$8001,4,FALSE))/365</f>
        <v>22.931506849315067</v>
      </c>
    </row>
    <row r="2697" spans="1:11">
      <c r="A2697" t="s">
        <v>320</v>
      </c>
      <c r="B2697">
        <v>2018</v>
      </c>
      <c r="C2697" s="9">
        <v>43051</v>
      </c>
      <c r="D2697" t="s">
        <v>138</v>
      </c>
      <c r="E2697" t="s">
        <v>89</v>
      </c>
      <c r="F2697">
        <v>1</v>
      </c>
      <c r="G2697">
        <v>1</v>
      </c>
      <c r="H2697" t="s">
        <v>198</v>
      </c>
      <c r="I2697" t="s">
        <v>22</v>
      </c>
      <c r="J2697">
        <v>10006900421</v>
      </c>
      <c r="K2697" s="10">
        <f>(C2697-VLOOKUP(H2697,Riders!$A$2:$E$8001,4,FALSE))/365</f>
        <v>24.931506849315067</v>
      </c>
    </row>
    <row r="2698" spans="1:11">
      <c r="A2698" t="s">
        <v>320</v>
      </c>
      <c r="B2698">
        <v>2018</v>
      </c>
      <c r="C2698" s="9">
        <v>43051</v>
      </c>
      <c r="D2698" t="s">
        <v>138</v>
      </c>
      <c r="E2698" t="s">
        <v>89</v>
      </c>
      <c r="F2698">
        <v>1</v>
      </c>
      <c r="G2698">
        <v>2</v>
      </c>
      <c r="H2698" t="s">
        <v>287</v>
      </c>
      <c r="I2698" t="s">
        <v>205</v>
      </c>
      <c r="J2698">
        <v>10002418415</v>
      </c>
      <c r="K2698" s="10">
        <f>(C2698-VLOOKUP(H2698,Riders!$A$2:$E$8001,4,FALSE))/365</f>
        <v>35.271232876712325</v>
      </c>
    </row>
    <row r="2699" spans="1:11">
      <c r="A2699" t="s">
        <v>320</v>
      </c>
      <c r="B2699">
        <v>2018</v>
      </c>
      <c r="C2699" s="9">
        <v>43051</v>
      </c>
      <c r="D2699" t="s">
        <v>138</v>
      </c>
      <c r="E2699" t="s">
        <v>89</v>
      </c>
      <c r="F2699">
        <v>1</v>
      </c>
      <c r="G2699">
        <v>3</v>
      </c>
      <c r="H2699" t="s">
        <v>46</v>
      </c>
      <c r="I2699" t="s">
        <v>26</v>
      </c>
      <c r="J2699">
        <v>10005930724</v>
      </c>
      <c r="K2699" s="10">
        <f>(C2699-VLOOKUP(H2699,Riders!$A$2:$E$8001,4,FALSE))/365</f>
        <v>27.005479452054793</v>
      </c>
    </row>
    <row r="2700" spans="1:11">
      <c r="A2700" t="s">
        <v>320</v>
      </c>
      <c r="B2700">
        <v>2018</v>
      </c>
      <c r="C2700" s="9">
        <v>43051</v>
      </c>
      <c r="D2700" t="s">
        <v>138</v>
      </c>
      <c r="E2700" t="s">
        <v>89</v>
      </c>
      <c r="F2700">
        <v>1</v>
      </c>
      <c r="G2700">
        <v>4</v>
      </c>
      <c r="H2700" t="s">
        <v>304</v>
      </c>
      <c r="I2700" t="s">
        <v>111</v>
      </c>
      <c r="J2700">
        <v>10006898300</v>
      </c>
      <c r="K2700" s="10">
        <f>(C2700-VLOOKUP(H2700,Riders!$A$2:$E$8001,4,FALSE))/365</f>
        <v>25.238356164383561</v>
      </c>
    </row>
    <row r="2701" spans="1:11">
      <c r="A2701" t="s">
        <v>320</v>
      </c>
      <c r="B2701">
        <v>2018</v>
      </c>
      <c r="C2701" s="9">
        <v>43051</v>
      </c>
      <c r="D2701" t="s">
        <v>138</v>
      </c>
      <c r="E2701" t="s">
        <v>89</v>
      </c>
      <c r="F2701">
        <v>1</v>
      </c>
      <c r="G2701">
        <v>5</v>
      </c>
      <c r="H2701" t="s">
        <v>191</v>
      </c>
      <c r="I2701" t="s">
        <v>30</v>
      </c>
      <c r="J2701">
        <v>10005727327</v>
      </c>
      <c r="K2701" s="10">
        <f>(C2701-VLOOKUP(H2701,Riders!$A$2:$E$8001,4,FALSE))/365</f>
        <v>31.81917808219178</v>
      </c>
    </row>
    <row r="2702" spans="1:11">
      <c r="A2702" t="s">
        <v>320</v>
      </c>
      <c r="B2702">
        <v>2018</v>
      </c>
      <c r="C2702" s="9">
        <v>43051</v>
      </c>
      <c r="D2702" t="s">
        <v>138</v>
      </c>
      <c r="E2702" t="s">
        <v>89</v>
      </c>
      <c r="F2702">
        <v>1</v>
      </c>
      <c r="G2702">
        <v>6</v>
      </c>
      <c r="H2702" t="s">
        <v>291</v>
      </c>
      <c r="I2702" t="s">
        <v>24</v>
      </c>
      <c r="J2702">
        <v>10006108051</v>
      </c>
      <c r="K2702" s="10">
        <f>(C2702-VLOOKUP(H2702,Riders!$A$2:$E$8001,4,FALSE))/365</f>
        <v>28.884931506849316</v>
      </c>
    </row>
    <row r="2703" spans="1:11">
      <c r="A2703" t="s">
        <v>320</v>
      </c>
      <c r="B2703">
        <v>2018</v>
      </c>
      <c r="C2703" s="9">
        <v>43051</v>
      </c>
      <c r="D2703" t="s">
        <v>138</v>
      </c>
      <c r="E2703" t="s">
        <v>89</v>
      </c>
      <c r="F2703">
        <v>1</v>
      </c>
      <c r="G2703">
        <v>7</v>
      </c>
      <c r="H2703" t="s">
        <v>60</v>
      </c>
      <c r="I2703" t="s">
        <v>61</v>
      </c>
      <c r="J2703">
        <v>10007351671</v>
      </c>
      <c r="K2703" s="10">
        <f>(C2703-VLOOKUP(H2703,Riders!$A$2:$E$8001,4,FALSE))/365</f>
        <v>27.978082191780821</v>
      </c>
    </row>
    <row r="2704" spans="1:11">
      <c r="A2704" t="s">
        <v>320</v>
      </c>
      <c r="B2704">
        <v>2018</v>
      </c>
      <c r="C2704" s="9">
        <v>43051</v>
      </c>
      <c r="D2704" t="s">
        <v>138</v>
      </c>
      <c r="E2704" t="s">
        <v>89</v>
      </c>
      <c r="F2704">
        <v>2</v>
      </c>
      <c r="G2704">
        <v>1</v>
      </c>
      <c r="H2704" t="s">
        <v>66</v>
      </c>
      <c r="I2704" t="s">
        <v>28</v>
      </c>
      <c r="J2704">
        <v>10006379247</v>
      </c>
      <c r="K2704" s="10">
        <f>(C2704-VLOOKUP(H2704,Riders!$A$2:$E$8001,4,FALSE))/365</f>
        <v>27.632876712328766</v>
      </c>
    </row>
    <row r="2705" spans="1:11">
      <c r="A2705" t="s">
        <v>320</v>
      </c>
      <c r="B2705">
        <v>2018</v>
      </c>
      <c r="C2705" s="9">
        <v>43051</v>
      </c>
      <c r="D2705" t="s">
        <v>138</v>
      </c>
      <c r="E2705" t="s">
        <v>89</v>
      </c>
      <c r="F2705">
        <v>2</v>
      </c>
      <c r="G2705">
        <v>2</v>
      </c>
      <c r="H2705" t="s">
        <v>156</v>
      </c>
      <c r="I2705" t="s">
        <v>143</v>
      </c>
      <c r="J2705">
        <v>10010894696</v>
      </c>
      <c r="K2705" s="10">
        <f>(C2705-VLOOKUP(H2705,Riders!$A$2:$E$8001,4,FALSE))/365</f>
        <v>31.578082191780823</v>
      </c>
    </row>
    <row r="2706" spans="1:11">
      <c r="A2706" t="s">
        <v>320</v>
      </c>
      <c r="B2706">
        <v>2018</v>
      </c>
      <c r="C2706" s="9">
        <v>43051</v>
      </c>
      <c r="D2706" t="s">
        <v>138</v>
      </c>
      <c r="E2706" t="s">
        <v>89</v>
      </c>
      <c r="F2706">
        <v>2</v>
      </c>
      <c r="G2706">
        <v>3</v>
      </c>
      <c r="H2706" t="s">
        <v>245</v>
      </c>
      <c r="I2706" t="s">
        <v>33</v>
      </c>
      <c r="J2706">
        <v>10009138491</v>
      </c>
      <c r="K2706" s="10">
        <f>(C2706-VLOOKUP(H2706,Riders!$A$2:$E$8001,4,FALSE))/365</f>
        <v>21.463013698630139</v>
      </c>
    </row>
    <row r="2707" spans="1:11">
      <c r="A2707" t="s">
        <v>320</v>
      </c>
      <c r="B2707">
        <v>2018</v>
      </c>
      <c r="C2707" s="9">
        <v>43051</v>
      </c>
      <c r="D2707" t="s">
        <v>138</v>
      </c>
      <c r="E2707" t="s">
        <v>89</v>
      </c>
      <c r="F2707">
        <v>2</v>
      </c>
      <c r="G2707">
        <v>4</v>
      </c>
      <c r="H2707" t="s">
        <v>209</v>
      </c>
      <c r="I2707" t="s">
        <v>210</v>
      </c>
      <c r="J2707">
        <v>10010608447</v>
      </c>
      <c r="K2707" s="10">
        <f>(C2707-VLOOKUP(H2707,Riders!$A$2:$E$8001,4,FALSE))/365</f>
        <v>20.383561643835616</v>
      </c>
    </row>
    <row r="2708" spans="1:11">
      <c r="A2708" t="s">
        <v>320</v>
      </c>
      <c r="B2708">
        <v>2018</v>
      </c>
      <c r="C2708" s="9">
        <v>43051</v>
      </c>
      <c r="D2708" t="s">
        <v>138</v>
      </c>
      <c r="E2708" t="s">
        <v>89</v>
      </c>
      <c r="F2708">
        <v>2</v>
      </c>
      <c r="G2708">
        <v>5</v>
      </c>
      <c r="H2708" t="s">
        <v>207</v>
      </c>
      <c r="I2708" t="s">
        <v>196</v>
      </c>
      <c r="J2708">
        <v>10007772108</v>
      </c>
      <c r="K2708" s="10">
        <f>(C2708-VLOOKUP(H2708,Riders!$A$2:$E$8001,4,FALSE))/365</f>
        <v>22.745205479452054</v>
      </c>
    </row>
    <row r="2709" spans="1:11">
      <c r="A2709" t="s">
        <v>320</v>
      </c>
      <c r="B2709">
        <v>2018</v>
      </c>
      <c r="C2709" s="9">
        <v>43051</v>
      </c>
      <c r="D2709" t="s">
        <v>138</v>
      </c>
      <c r="E2709" t="s">
        <v>89</v>
      </c>
      <c r="F2709">
        <v>2</v>
      </c>
      <c r="G2709">
        <v>6</v>
      </c>
      <c r="H2709" t="s">
        <v>52</v>
      </c>
      <c r="I2709" t="s">
        <v>40</v>
      </c>
      <c r="J2709">
        <v>10004612534</v>
      </c>
      <c r="K2709" s="10">
        <f>(C2709-VLOOKUP(H2709,Riders!$A$2:$E$8001,4,FALSE))/365</f>
        <v>30.463013698630139</v>
      </c>
    </row>
    <row r="2710" spans="1:11">
      <c r="A2710" t="s">
        <v>320</v>
      </c>
      <c r="B2710">
        <v>2018</v>
      </c>
      <c r="C2710" s="9">
        <v>43051</v>
      </c>
      <c r="D2710" t="s">
        <v>138</v>
      </c>
      <c r="E2710" t="s">
        <v>89</v>
      </c>
      <c r="F2710">
        <v>2</v>
      </c>
      <c r="G2710">
        <v>7</v>
      </c>
      <c r="H2710" t="s">
        <v>321</v>
      </c>
      <c r="I2710" t="s">
        <v>76</v>
      </c>
      <c r="J2710">
        <v>10010778704</v>
      </c>
      <c r="K2710" s="10">
        <f>(C2710-VLOOKUP(H2710,Riders!$A$2:$E$8001,4,FALSE))/365</f>
        <v>19.684931506849313</v>
      </c>
    </row>
    <row r="2711" spans="1:11">
      <c r="A2711" t="s">
        <v>320</v>
      </c>
      <c r="B2711">
        <v>2018</v>
      </c>
      <c r="C2711" s="9">
        <v>43051</v>
      </c>
      <c r="D2711" t="s">
        <v>138</v>
      </c>
      <c r="E2711" t="s">
        <v>89</v>
      </c>
      <c r="F2711">
        <v>3</v>
      </c>
      <c r="G2711">
        <v>1</v>
      </c>
      <c r="H2711" t="s">
        <v>104</v>
      </c>
      <c r="I2711" t="s">
        <v>100</v>
      </c>
      <c r="J2711">
        <v>10006894559</v>
      </c>
      <c r="K2711" s="10">
        <f>(C2711-VLOOKUP(H2711,Riders!$A$2:$E$8001,4,FALSE))/365</f>
        <v>25.235616438356164</v>
      </c>
    </row>
    <row r="2712" spans="1:11">
      <c r="A2712" t="s">
        <v>320</v>
      </c>
      <c r="B2712">
        <v>2018</v>
      </c>
      <c r="C2712" s="9">
        <v>43051</v>
      </c>
      <c r="D2712" t="s">
        <v>138</v>
      </c>
      <c r="E2712" t="s">
        <v>89</v>
      </c>
      <c r="F2712">
        <v>3</v>
      </c>
      <c r="G2712">
        <v>2</v>
      </c>
      <c r="H2712" t="s">
        <v>43</v>
      </c>
      <c r="I2712" t="s">
        <v>44</v>
      </c>
      <c r="J2712">
        <v>10009176281</v>
      </c>
      <c r="K2712" s="10">
        <f>(C2712-VLOOKUP(H2712,Riders!$A$2:$E$8001,4,FALSE))/365</f>
        <v>21.736986301369864</v>
      </c>
    </row>
    <row r="2713" spans="1:11">
      <c r="A2713" t="s">
        <v>320</v>
      </c>
      <c r="B2713">
        <v>2018</v>
      </c>
      <c r="C2713" s="9">
        <v>43051</v>
      </c>
      <c r="D2713" t="s">
        <v>138</v>
      </c>
      <c r="E2713" t="s">
        <v>89</v>
      </c>
      <c r="F2713">
        <v>3</v>
      </c>
      <c r="G2713">
        <v>3</v>
      </c>
      <c r="H2713" t="s">
        <v>91</v>
      </c>
      <c r="I2713" t="s">
        <v>50</v>
      </c>
      <c r="J2713">
        <v>10009150215</v>
      </c>
      <c r="K2713" s="10">
        <f>(C2713-VLOOKUP(H2713,Riders!$A$2:$E$8001,4,FALSE))/365</f>
        <v>21.978082191780821</v>
      </c>
    </row>
    <row r="2714" spans="1:11">
      <c r="A2714" t="s">
        <v>320</v>
      </c>
      <c r="B2714">
        <v>2018</v>
      </c>
      <c r="C2714" s="9">
        <v>43051</v>
      </c>
      <c r="D2714" t="s">
        <v>138</v>
      </c>
      <c r="E2714" t="s">
        <v>89</v>
      </c>
      <c r="F2714">
        <v>3</v>
      </c>
      <c r="G2714">
        <v>4</v>
      </c>
      <c r="H2714" t="s">
        <v>21</v>
      </c>
      <c r="I2714" t="s">
        <v>22</v>
      </c>
      <c r="J2714">
        <v>10007379761</v>
      </c>
      <c r="K2714" s="10">
        <f>(C2714-VLOOKUP(H2714,Riders!$A$2:$E$8001,4,FALSE))/365</f>
        <v>24.676712328767124</v>
      </c>
    </row>
    <row r="2715" spans="1:11">
      <c r="A2715" t="s">
        <v>320</v>
      </c>
      <c r="B2715">
        <v>2018</v>
      </c>
      <c r="C2715" s="9">
        <v>43051</v>
      </c>
      <c r="D2715" t="s">
        <v>138</v>
      </c>
      <c r="E2715" t="s">
        <v>89</v>
      </c>
      <c r="F2715">
        <v>3</v>
      </c>
      <c r="G2715">
        <v>5</v>
      </c>
      <c r="H2715" t="s">
        <v>281</v>
      </c>
      <c r="I2715" t="s">
        <v>282</v>
      </c>
      <c r="J2715">
        <v>10006319633</v>
      </c>
      <c r="K2715" s="10">
        <f>(C2715-VLOOKUP(H2715,Riders!$A$2:$E$8001,4,FALSE))/365</f>
        <v>27.978082191780821</v>
      </c>
    </row>
    <row r="2716" spans="1:11">
      <c r="A2716" t="s">
        <v>320</v>
      </c>
      <c r="B2716">
        <v>2018</v>
      </c>
      <c r="C2716" s="9">
        <v>43051</v>
      </c>
      <c r="D2716" t="s">
        <v>138</v>
      </c>
      <c r="E2716" t="s">
        <v>89</v>
      </c>
      <c r="F2716">
        <v>3</v>
      </c>
      <c r="G2716">
        <v>6</v>
      </c>
      <c r="H2716" t="s">
        <v>155</v>
      </c>
      <c r="I2716" t="s">
        <v>140</v>
      </c>
      <c r="J2716">
        <v>10006063086</v>
      </c>
      <c r="K2716" s="10">
        <f>(C2716-VLOOKUP(H2716,Riders!$A$2:$E$8001,4,FALSE))/365</f>
        <v>27.69041095890411</v>
      </c>
    </row>
    <row r="2717" spans="1:11">
      <c r="A2717" t="s">
        <v>320</v>
      </c>
      <c r="B2717">
        <v>2018</v>
      </c>
      <c r="C2717" s="9">
        <v>43051</v>
      </c>
      <c r="D2717" t="s">
        <v>138</v>
      </c>
      <c r="E2717" t="s">
        <v>89</v>
      </c>
      <c r="F2717">
        <v>4</v>
      </c>
      <c r="G2717">
        <v>1</v>
      </c>
      <c r="H2717" t="s">
        <v>123</v>
      </c>
      <c r="I2717" t="s">
        <v>111</v>
      </c>
      <c r="J2717">
        <v>10017950943</v>
      </c>
      <c r="K2717" s="10">
        <f>(C2717-VLOOKUP(H2717,Riders!$A$2:$E$8001,4,FALSE))/365</f>
        <v>20.756164383561643</v>
      </c>
    </row>
    <row r="2718" spans="1:11">
      <c r="A2718" t="s">
        <v>320</v>
      </c>
      <c r="B2718">
        <v>2018</v>
      </c>
      <c r="C2718" s="9">
        <v>43051</v>
      </c>
      <c r="D2718" t="s">
        <v>138</v>
      </c>
      <c r="E2718" t="s">
        <v>89</v>
      </c>
      <c r="F2718">
        <v>4</v>
      </c>
      <c r="G2718">
        <v>2</v>
      </c>
      <c r="H2718" t="s">
        <v>194</v>
      </c>
      <c r="I2718" t="s">
        <v>50</v>
      </c>
      <c r="J2718">
        <v>10004868370</v>
      </c>
      <c r="K2718" s="10">
        <f>(C2718-VLOOKUP(H2718,Riders!$A$2:$E$8001,4,FALSE))/365</f>
        <v>29.873972602739727</v>
      </c>
    </row>
    <row r="2719" spans="1:11">
      <c r="A2719" t="s">
        <v>320</v>
      </c>
      <c r="B2719">
        <v>2018</v>
      </c>
      <c r="C2719" s="9">
        <v>43051</v>
      </c>
      <c r="D2719" t="s">
        <v>138</v>
      </c>
      <c r="E2719" t="s">
        <v>89</v>
      </c>
      <c r="F2719">
        <v>4</v>
      </c>
      <c r="G2719">
        <v>3</v>
      </c>
      <c r="H2719" t="s">
        <v>219</v>
      </c>
      <c r="I2719" t="s">
        <v>30</v>
      </c>
      <c r="J2719">
        <v>10008098470</v>
      </c>
      <c r="K2719" s="10">
        <f>(C2719-VLOOKUP(H2719,Riders!$A$2:$E$8001,4,FALSE))/365</f>
        <v>32.783561643835618</v>
      </c>
    </row>
    <row r="2720" spans="1:11">
      <c r="A2720" t="s">
        <v>320</v>
      </c>
      <c r="B2720">
        <v>2018</v>
      </c>
      <c r="C2720" s="9">
        <v>43051</v>
      </c>
      <c r="D2720" t="s">
        <v>138</v>
      </c>
      <c r="E2720" t="s">
        <v>89</v>
      </c>
      <c r="F2720">
        <v>4</v>
      </c>
      <c r="G2720">
        <v>4</v>
      </c>
      <c r="H2720" t="s">
        <v>141</v>
      </c>
      <c r="I2720" t="s">
        <v>93</v>
      </c>
      <c r="J2720">
        <v>10009181234</v>
      </c>
      <c r="K2720" s="10">
        <f>(C2720-VLOOKUP(H2720,Riders!$A$2:$E$8001,4,FALSE))/365</f>
        <v>22.610958904109587</v>
      </c>
    </row>
    <row r="2721" spans="1:11">
      <c r="A2721" t="s">
        <v>320</v>
      </c>
      <c r="B2721">
        <v>2018</v>
      </c>
      <c r="C2721" s="9">
        <v>43051</v>
      </c>
      <c r="D2721" t="s">
        <v>138</v>
      </c>
      <c r="E2721" t="s">
        <v>89</v>
      </c>
      <c r="F2721">
        <v>4</v>
      </c>
      <c r="G2721">
        <v>5</v>
      </c>
      <c r="H2721" t="s">
        <v>172</v>
      </c>
      <c r="I2721" t="s">
        <v>35</v>
      </c>
      <c r="J2721">
        <v>10006552534</v>
      </c>
      <c r="K2721" s="10">
        <f>(C2721-VLOOKUP(H2721,Riders!$A$2:$E$8001,4,FALSE))/365</f>
        <v>27.509589041095889</v>
      </c>
    </row>
    <row r="2722" spans="1:11">
      <c r="A2722" t="s">
        <v>320</v>
      </c>
      <c r="B2722">
        <v>2018</v>
      </c>
      <c r="C2722" s="9">
        <v>43051</v>
      </c>
      <c r="D2722" t="s">
        <v>138</v>
      </c>
      <c r="E2722" t="s">
        <v>89</v>
      </c>
      <c r="F2722">
        <v>4</v>
      </c>
      <c r="G2722">
        <v>6</v>
      </c>
      <c r="H2722" t="s">
        <v>317</v>
      </c>
      <c r="I2722" t="s">
        <v>24</v>
      </c>
      <c r="J2722">
        <v>10007508083</v>
      </c>
      <c r="K2722" s="10">
        <f>(C2722-VLOOKUP(H2722,Riders!$A$2:$E$8001,4,FALSE))/365</f>
        <v>24.2</v>
      </c>
    </row>
    <row r="2723" spans="1:11">
      <c r="A2723" t="s">
        <v>320</v>
      </c>
      <c r="B2723">
        <v>2018</v>
      </c>
      <c r="C2723" s="9">
        <v>43051</v>
      </c>
      <c r="D2723" t="s">
        <v>138</v>
      </c>
      <c r="E2723" t="s">
        <v>115</v>
      </c>
      <c r="F2723">
        <v>1</v>
      </c>
      <c r="G2723">
        <v>1</v>
      </c>
      <c r="H2723" t="s">
        <v>46</v>
      </c>
      <c r="I2723" t="s">
        <v>26</v>
      </c>
      <c r="J2723">
        <v>10005930724</v>
      </c>
      <c r="K2723" s="10">
        <f>(C2723-VLOOKUP(H2723,Riders!$A$2:$E$8001,4,FALSE))/365</f>
        <v>27.005479452054793</v>
      </c>
    </row>
    <row r="2724" spans="1:11">
      <c r="A2724" t="s">
        <v>320</v>
      </c>
      <c r="B2724">
        <v>2018</v>
      </c>
      <c r="C2724" s="9">
        <v>43051</v>
      </c>
      <c r="D2724" t="s">
        <v>138</v>
      </c>
      <c r="E2724" t="s">
        <v>115</v>
      </c>
      <c r="F2724">
        <v>1</v>
      </c>
      <c r="G2724">
        <v>2</v>
      </c>
      <c r="H2724" t="s">
        <v>141</v>
      </c>
      <c r="I2724" t="s">
        <v>93</v>
      </c>
      <c r="J2724">
        <v>10009181234</v>
      </c>
      <c r="K2724" s="10">
        <f>(C2724-VLOOKUP(H2724,Riders!$A$2:$E$8001,4,FALSE))/365</f>
        <v>22.610958904109587</v>
      </c>
    </row>
    <row r="2725" spans="1:11">
      <c r="A2725" t="s">
        <v>320</v>
      </c>
      <c r="B2725">
        <v>2018</v>
      </c>
      <c r="C2725" s="9">
        <v>43051</v>
      </c>
      <c r="D2725" t="s">
        <v>138</v>
      </c>
      <c r="E2725" t="s">
        <v>115</v>
      </c>
      <c r="F2725">
        <v>1</v>
      </c>
      <c r="G2725">
        <v>3</v>
      </c>
      <c r="H2725" t="s">
        <v>52</v>
      </c>
      <c r="I2725" t="s">
        <v>40</v>
      </c>
      <c r="J2725">
        <v>10004612534</v>
      </c>
      <c r="K2725" s="10">
        <f>(C2725-VLOOKUP(H2725,Riders!$A$2:$E$8001,4,FALSE))/365</f>
        <v>30.463013698630139</v>
      </c>
    </row>
    <row r="2726" spans="1:11">
      <c r="A2726" t="s">
        <v>320</v>
      </c>
      <c r="B2726">
        <v>2018</v>
      </c>
      <c r="C2726" s="9">
        <v>43051</v>
      </c>
      <c r="D2726" t="s">
        <v>138</v>
      </c>
      <c r="E2726" t="s">
        <v>115</v>
      </c>
      <c r="F2726">
        <v>1</v>
      </c>
      <c r="G2726">
        <v>4</v>
      </c>
      <c r="H2726" t="s">
        <v>281</v>
      </c>
      <c r="I2726" t="s">
        <v>282</v>
      </c>
      <c r="J2726">
        <v>10006319633</v>
      </c>
      <c r="K2726" s="10">
        <f>(C2726-VLOOKUP(H2726,Riders!$A$2:$E$8001,4,FALSE))/365</f>
        <v>27.978082191780821</v>
      </c>
    </row>
    <row r="2727" spans="1:11">
      <c r="A2727" t="s">
        <v>320</v>
      </c>
      <c r="B2727">
        <v>2018</v>
      </c>
      <c r="C2727" s="9">
        <v>43051</v>
      </c>
      <c r="D2727" t="s">
        <v>138</v>
      </c>
      <c r="E2727" t="s">
        <v>115</v>
      </c>
      <c r="F2727">
        <v>1</v>
      </c>
      <c r="G2727">
        <v>5</v>
      </c>
      <c r="H2727" t="s">
        <v>60</v>
      </c>
      <c r="I2727" t="s">
        <v>61</v>
      </c>
      <c r="J2727">
        <v>10007351671</v>
      </c>
      <c r="K2727" s="10">
        <f>(C2727-VLOOKUP(H2727,Riders!$A$2:$E$8001,4,FALSE))/365</f>
        <v>27.978082191780821</v>
      </c>
    </row>
    <row r="2728" spans="1:11">
      <c r="A2728" t="s">
        <v>320</v>
      </c>
      <c r="B2728">
        <v>2018</v>
      </c>
      <c r="C2728" s="9">
        <v>43051</v>
      </c>
      <c r="D2728" t="s">
        <v>138</v>
      </c>
      <c r="E2728" t="s">
        <v>115</v>
      </c>
      <c r="F2728">
        <v>2</v>
      </c>
      <c r="G2728">
        <v>1</v>
      </c>
      <c r="H2728" t="s">
        <v>245</v>
      </c>
      <c r="I2728" t="s">
        <v>33</v>
      </c>
      <c r="J2728">
        <v>10009138491</v>
      </c>
      <c r="K2728" s="10">
        <f>(C2728-VLOOKUP(H2728,Riders!$A$2:$E$8001,4,FALSE))/365</f>
        <v>21.463013698630139</v>
      </c>
    </row>
    <row r="2729" spans="1:11">
      <c r="A2729" t="s">
        <v>320</v>
      </c>
      <c r="B2729">
        <v>2018</v>
      </c>
      <c r="C2729" s="9">
        <v>43051</v>
      </c>
      <c r="D2729" t="s">
        <v>138</v>
      </c>
      <c r="E2729" t="s">
        <v>115</v>
      </c>
      <c r="F2729">
        <v>2</v>
      </c>
      <c r="G2729">
        <v>2</v>
      </c>
      <c r="H2729" t="s">
        <v>207</v>
      </c>
      <c r="I2729" t="s">
        <v>196</v>
      </c>
      <c r="J2729">
        <v>10007772108</v>
      </c>
      <c r="K2729" s="10">
        <f>(C2729-VLOOKUP(H2729,Riders!$A$2:$E$8001,4,FALSE))/365</f>
        <v>22.745205479452054</v>
      </c>
    </row>
    <row r="2730" spans="1:11">
      <c r="A2730" t="s">
        <v>320</v>
      </c>
      <c r="B2730">
        <v>2018</v>
      </c>
      <c r="C2730" s="9">
        <v>43051</v>
      </c>
      <c r="D2730" t="s">
        <v>138</v>
      </c>
      <c r="E2730" t="s">
        <v>115</v>
      </c>
      <c r="F2730">
        <v>2</v>
      </c>
      <c r="G2730">
        <v>3</v>
      </c>
      <c r="H2730" t="s">
        <v>291</v>
      </c>
      <c r="I2730" t="s">
        <v>24</v>
      </c>
      <c r="J2730">
        <v>10006108051</v>
      </c>
      <c r="K2730" s="10">
        <f>(C2730-VLOOKUP(H2730,Riders!$A$2:$E$8001,4,FALSE))/365</f>
        <v>28.884931506849316</v>
      </c>
    </row>
    <row r="2731" spans="1:11">
      <c r="A2731" t="s">
        <v>320</v>
      </c>
      <c r="B2731">
        <v>2018</v>
      </c>
      <c r="C2731" s="9">
        <v>43051</v>
      </c>
      <c r="D2731" t="s">
        <v>138</v>
      </c>
      <c r="E2731" t="s">
        <v>115</v>
      </c>
      <c r="F2731">
        <v>2</v>
      </c>
      <c r="G2731">
        <v>4</v>
      </c>
      <c r="H2731" t="s">
        <v>21</v>
      </c>
      <c r="I2731" t="s">
        <v>22</v>
      </c>
      <c r="J2731">
        <v>10007379761</v>
      </c>
      <c r="K2731" s="10">
        <f>(C2731-VLOOKUP(H2731,Riders!$A$2:$E$8001,4,FALSE))/365</f>
        <v>24.676712328767124</v>
      </c>
    </row>
    <row r="2732" spans="1:11">
      <c r="A2732" t="s">
        <v>320</v>
      </c>
      <c r="B2732">
        <v>2018</v>
      </c>
      <c r="C2732" s="9">
        <v>43051</v>
      </c>
      <c r="D2732" t="s">
        <v>138</v>
      </c>
      <c r="E2732" t="s">
        <v>115</v>
      </c>
      <c r="F2732">
        <v>2</v>
      </c>
      <c r="G2732">
        <v>5</v>
      </c>
      <c r="H2732" t="s">
        <v>321</v>
      </c>
      <c r="I2732" t="s">
        <v>76</v>
      </c>
      <c r="J2732">
        <v>10010778704</v>
      </c>
      <c r="K2732" s="10">
        <f>(C2732-VLOOKUP(H2732,Riders!$A$2:$E$8001,4,FALSE))/365</f>
        <v>19.684931506849313</v>
      </c>
    </row>
    <row r="2733" spans="1:11">
      <c r="A2733" t="s">
        <v>320</v>
      </c>
      <c r="B2733">
        <v>2018</v>
      </c>
      <c r="C2733" s="9">
        <v>43051</v>
      </c>
      <c r="D2733" t="s">
        <v>138</v>
      </c>
      <c r="E2733" t="s">
        <v>115</v>
      </c>
      <c r="F2733">
        <v>3</v>
      </c>
      <c r="G2733">
        <v>1</v>
      </c>
      <c r="H2733" t="s">
        <v>191</v>
      </c>
      <c r="I2733" t="s">
        <v>30</v>
      </c>
      <c r="J2733">
        <v>10005727327</v>
      </c>
      <c r="K2733" s="10">
        <f>(C2733-VLOOKUP(H2733,Riders!$A$2:$E$8001,4,FALSE))/365</f>
        <v>31.81917808219178</v>
      </c>
    </row>
    <row r="2734" spans="1:11">
      <c r="A2734" t="s">
        <v>320</v>
      </c>
      <c r="B2734">
        <v>2018</v>
      </c>
      <c r="C2734" s="9">
        <v>43051</v>
      </c>
      <c r="D2734" t="s">
        <v>138</v>
      </c>
      <c r="E2734" t="s">
        <v>115</v>
      </c>
      <c r="F2734">
        <v>3</v>
      </c>
      <c r="G2734">
        <v>2</v>
      </c>
      <c r="H2734" t="s">
        <v>91</v>
      </c>
      <c r="I2734" t="s">
        <v>50</v>
      </c>
      <c r="J2734">
        <v>10009150215</v>
      </c>
      <c r="K2734" s="10">
        <f>(C2734-VLOOKUP(H2734,Riders!$A$2:$E$8001,4,FALSE))/365</f>
        <v>21.978082191780821</v>
      </c>
    </row>
    <row r="2735" spans="1:11">
      <c r="A2735" t="s">
        <v>320</v>
      </c>
      <c r="B2735">
        <v>2018</v>
      </c>
      <c r="C2735" s="9">
        <v>43051</v>
      </c>
      <c r="D2735" t="s">
        <v>138</v>
      </c>
      <c r="E2735" t="s">
        <v>115</v>
      </c>
      <c r="F2735">
        <v>3</v>
      </c>
      <c r="G2735">
        <v>3</v>
      </c>
      <c r="H2735" t="s">
        <v>317</v>
      </c>
      <c r="I2735" t="s">
        <v>24</v>
      </c>
      <c r="J2735">
        <v>10007508083</v>
      </c>
      <c r="K2735" s="10">
        <f>(C2735-VLOOKUP(H2735,Riders!$A$2:$E$8001,4,FALSE))/365</f>
        <v>24.2</v>
      </c>
    </row>
    <row r="2736" spans="1:11">
      <c r="A2736" t="s">
        <v>320</v>
      </c>
      <c r="B2736">
        <v>2018</v>
      </c>
      <c r="C2736" s="9">
        <v>43051</v>
      </c>
      <c r="D2736" t="s">
        <v>138</v>
      </c>
      <c r="E2736" t="s">
        <v>115</v>
      </c>
      <c r="F2736">
        <v>3</v>
      </c>
      <c r="G2736">
        <v>4</v>
      </c>
      <c r="H2736" t="s">
        <v>209</v>
      </c>
      <c r="I2736" t="s">
        <v>210</v>
      </c>
      <c r="J2736">
        <v>10010608447</v>
      </c>
      <c r="K2736" s="10">
        <f>(C2736-VLOOKUP(H2736,Riders!$A$2:$E$8001,4,FALSE))/365</f>
        <v>20.383561643835616</v>
      </c>
    </row>
    <row r="2737" spans="1:11">
      <c r="A2737" t="s">
        <v>320</v>
      </c>
      <c r="B2737">
        <v>2018</v>
      </c>
      <c r="C2737" s="9">
        <v>43051</v>
      </c>
      <c r="D2737" t="s">
        <v>138</v>
      </c>
      <c r="E2737" t="s">
        <v>115</v>
      </c>
      <c r="F2737">
        <v>4</v>
      </c>
      <c r="G2737">
        <v>1</v>
      </c>
      <c r="H2737" t="s">
        <v>172</v>
      </c>
      <c r="I2737" t="s">
        <v>35</v>
      </c>
      <c r="J2737">
        <v>10006552534</v>
      </c>
      <c r="K2737" s="10">
        <f>(C2737-VLOOKUP(H2737,Riders!$A$2:$E$8001,4,FALSE))/365</f>
        <v>27.509589041095889</v>
      </c>
    </row>
    <row r="2738" spans="1:11">
      <c r="A2738" t="s">
        <v>320</v>
      </c>
      <c r="B2738">
        <v>2018</v>
      </c>
      <c r="C2738" s="9">
        <v>43051</v>
      </c>
      <c r="D2738" t="s">
        <v>138</v>
      </c>
      <c r="E2738" t="s">
        <v>115</v>
      </c>
      <c r="F2738">
        <v>4</v>
      </c>
      <c r="G2738">
        <v>2</v>
      </c>
      <c r="H2738" t="s">
        <v>219</v>
      </c>
      <c r="I2738" t="s">
        <v>30</v>
      </c>
      <c r="J2738">
        <v>10008098470</v>
      </c>
      <c r="K2738" s="10">
        <f>(C2738-VLOOKUP(H2738,Riders!$A$2:$E$8001,4,FALSE))/365</f>
        <v>32.783561643835618</v>
      </c>
    </row>
    <row r="2739" spans="1:11">
      <c r="A2739" t="s">
        <v>320</v>
      </c>
      <c r="B2739">
        <v>2018</v>
      </c>
      <c r="C2739" s="9">
        <v>43051</v>
      </c>
      <c r="D2739" t="s">
        <v>138</v>
      </c>
      <c r="E2739" t="s">
        <v>115</v>
      </c>
      <c r="F2739">
        <v>4</v>
      </c>
      <c r="G2739">
        <v>3</v>
      </c>
      <c r="H2739" t="s">
        <v>304</v>
      </c>
      <c r="I2739" t="s">
        <v>111</v>
      </c>
      <c r="J2739">
        <v>10006898300</v>
      </c>
      <c r="K2739" s="10">
        <f>(C2739-VLOOKUP(H2739,Riders!$A$2:$E$8001,4,FALSE))/365</f>
        <v>25.238356164383561</v>
      </c>
    </row>
    <row r="2740" spans="1:11">
      <c r="A2740" t="s">
        <v>320</v>
      </c>
      <c r="B2740">
        <v>2018</v>
      </c>
      <c r="C2740" s="9">
        <v>43051</v>
      </c>
      <c r="D2740" t="s">
        <v>138</v>
      </c>
      <c r="E2740" t="s">
        <v>115</v>
      </c>
      <c r="F2740">
        <v>4</v>
      </c>
      <c r="G2740">
        <v>4</v>
      </c>
      <c r="H2740" t="s">
        <v>155</v>
      </c>
      <c r="I2740" t="s">
        <v>140</v>
      </c>
      <c r="J2740">
        <v>10006063086</v>
      </c>
      <c r="K2740" s="10">
        <f>(C2740-VLOOKUP(H2740,Riders!$A$2:$E$8001,4,FALSE))/365</f>
        <v>27.69041095890411</v>
      </c>
    </row>
    <row r="2741" spans="1:11">
      <c r="A2741" t="s">
        <v>320</v>
      </c>
      <c r="B2741">
        <v>2018</v>
      </c>
      <c r="C2741" s="9">
        <v>43051</v>
      </c>
      <c r="D2741" t="s">
        <v>138</v>
      </c>
      <c r="E2741" t="s">
        <v>117</v>
      </c>
      <c r="F2741">
        <v>1</v>
      </c>
      <c r="G2741">
        <v>1</v>
      </c>
      <c r="H2741" t="s">
        <v>123</v>
      </c>
      <c r="I2741" t="s">
        <v>111</v>
      </c>
      <c r="J2741">
        <v>10017950943</v>
      </c>
      <c r="K2741" s="10">
        <f>(C2741-VLOOKUP(H2741,Riders!$A$2:$E$8001,4,FALSE))/365</f>
        <v>20.756164383561643</v>
      </c>
    </row>
    <row r="2742" spans="1:11">
      <c r="A2742" t="s">
        <v>320</v>
      </c>
      <c r="B2742">
        <v>2018</v>
      </c>
      <c r="C2742" s="9">
        <v>43051</v>
      </c>
      <c r="D2742" t="s">
        <v>138</v>
      </c>
      <c r="E2742" t="s">
        <v>117</v>
      </c>
      <c r="F2742">
        <v>1</v>
      </c>
      <c r="G2742">
        <v>2</v>
      </c>
      <c r="H2742" t="s">
        <v>198</v>
      </c>
      <c r="I2742" t="s">
        <v>22</v>
      </c>
      <c r="J2742">
        <v>10006900421</v>
      </c>
      <c r="K2742" s="10">
        <f>(C2742-VLOOKUP(H2742,Riders!$A$2:$E$8001,4,FALSE))/365</f>
        <v>24.931506849315067</v>
      </c>
    </row>
    <row r="2743" spans="1:11">
      <c r="A2743" t="s">
        <v>320</v>
      </c>
      <c r="B2743">
        <v>2018</v>
      </c>
      <c r="C2743" s="9">
        <v>43051</v>
      </c>
      <c r="D2743" t="s">
        <v>138</v>
      </c>
      <c r="E2743" t="s">
        <v>117</v>
      </c>
      <c r="F2743">
        <v>1</v>
      </c>
      <c r="G2743">
        <v>3</v>
      </c>
      <c r="H2743" t="s">
        <v>172</v>
      </c>
      <c r="I2743" t="s">
        <v>35</v>
      </c>
      <c r="J2743">
        <v>10006552534</v>
      </c>
      <c r="K2743" s="10">
        <f>(C2743-VLOOKUP(H2743,Riders!$A$2:$E$8001,4,FALSE))/365</f>
        <v>27.509589041095889</v>
      </c>
    </row>
    <row r="2744" spans="1:11">
      <c r="A2744" t="s">
        <v>320</v>
      </c>
      <c r="B2744">
        <v>2018</v>
      </c>
      <c r="C2744" s="9">
        <v>43051</v>
      </c>
      <c r="D2744" t="s">
        <v>138</v>
      </c>
      <c r="E2744" t="s">
        <v>117</v>
      </c>
      <c r="F2744">
        <v>1</v>
      </c>
      <c r="G2744">
        <v>4</v>
      </c>
      <c r="H2744" t="s">
        <v>46</v>
      </c>
      <c r="I2744" t="s">
        <v>26</v>
      </c>
      <c r="J2744">
        <v>10005930724</v>
      </c>
      <c r="K2744" s="10">
        <f>(C2744-VLOOKUP(H2744,Riders!$A$2:$E$8001,4,FALSE))/365</f>
        <v>27.005479452054793</v>
      </c>
    </row>
    <row r="2745" spans="1:11">
      <c r="A2745" t="s">
        <v>320</v>
      </c>
      <c r="B2745">
        <v>2018</v>
      </c>
      <c r="C2745" s="9">
        <v>43051</v>
      </c>
      <c r="D2745" t="s">
        <v>138</v>
      </c>
      <c r="E2745" t="s">
        <v>117</v>
      </c>
      <c r="F2745">
        <v>1</v>
      </c>
      <c r="G2745">
        <v>5</v>
      </c>
      <c r="H2745" t="s">
        <v>156</v>
      </c>
      <c r="I2745" t="s">
        <v>143</v>
      </c>
      <c r="J2745">
        <v>10010894696</v>
      </c>
      <c r="K2745" s="10">
        <f>(C2745-VLOOKUP(H2745,Riders!$A$2:$E$8001,4,FALSE))/365</f>
        <v>31.578082191780823</v>
      </c>
    </row>
    <row r="2746" spans="1:11">
      <c r="A2746" t="s">
        <v>320</v>
      </c>
      <c r="B2746">
        <v>2018</v>
      </c>
      <c r="C2746" s="9">
        <v>43051</v>
      </c>
      <c r="D2746" t="s">
        <v>138</v>
      </c>
      <c r="E2746" t="s">
        <v>117</v>
      </c>
      <c r="F2746">
        <v>1</v>
      </c>
      <c r="G2746">
        <v>6</v>
      </c>
      <c r="H2746" t="s">
        <v>43</v>
      </c>
      <c r="I2746" t="s">
        <v>44</v>
      </c>
      <c r="J2746">
        <v>10009176281</v>
      </c>
      <c r="K2746" s="10">
        <f>(C2746-VLOOKUP(H2746,Riders!$A$2:$E$8001,4,FALSE))/365</f>
        <v>21.736986301369864</v>
      </c>
    </row>
    <row r="2747" spans="1:11">
      <c r="A2747" t="s">
        <v>320</v>
      </c>
      <c r="B2747">
        <v>2018</v>
      </c>
      <c r="C2747" s="9">
        <v>43051</v>
      </c>
      <c r="D2747" t="s">
        <v>138</v>
      </c>
      <c r="E2747" t="s">
        <v>117</v>
      </c>
      <c r="F2747">
        <v>2</v>
      </c>
      <c r="G2747">
        <v>1</v>
      </c>
      <c r="H2747" t="s">
        <v>104</v>
      </c>
      <c r="I2747" t="s">
        <v>100</v>
      </c>
      <c r="J2747">
        <v>10006894559</v>
      </c>
      <c r="K2747" s="10">
        <f>(C2747-VLOOKUP(H2747,Riders!$A$2:$E$8001,4,FALSE))/365</f>
        <v>25.235616438356164</v>
      </c>
    </row>
    <row r="2748" spans="1:11">
      <c r="A2748" t="s">
        <v>320</v>
      </c>
      <c r="B2748">
        <v>2018</v>
      </c>
      <c r="C2748" s="9">
        <v>43051</v>
      </c>
      <c r="D2748" t="s">
        <v>138</v>
      </c>
      <c r="E2748" t="s">
        <v>117</v>
      </c>
      <c r="F2748">
        <v>2</v>
      </c>
      <c r="G2748">
        <v>2</v>
      </c>
      <c r="H2748" t="s">
        <v>287</v>
      </c>
      <c r="I2748" t="s">
        <v>205</v>
      </c>
      <c r="J2748">
        <v>10002418415</v>
      </c>
      <c r="K2748" s="10">
        <f>(C2748-VLOOKUP(H2748,Riders!$A$2:$E$8001,4,FALSE))/365</f>
        <v>35.271232876712325</v>
      </c>
    </row>
    <row r="2749" spans="1:11">
      <c r="A2749" t="s">
        <v>320</v>
      </c>
      <c r="B2749">
        <v>2018</v>
      </c>
      <c r="C2749" s="9">
        <v>43051</v>
      </c>
      <c r="D2749" t="s">
        <v>138</v>
      </c>
      <c r="E2749" t="s">
        <v>117</v>
      </c>
      <c r="F2749">
        <v>2</v>
      </c>
      <c r="G2749">
        <v>3</v>
      </c>
      <c r="H2749" t="s">
        <v>191</v>
      </c>
      <c r="I2749" t="s">
        <v>30</v>
      </c>
      <c r="J2749">
        <v>10005727327</v>
      </c>
      <c r="K2749" s="10">
        <f>(C2749-VLOOKUP(H2749,Riders!$A$2:$E$8001,4,FALSE))/365</f>
        <v>31.81917808219178</v>
      </c>
    </row>
    <row r="2750" spans="1:11">
      <c r="A2750" t="s">
        <v>320</v>
      </c>
      <c r="B2750">
        <v>2018</v>
      </c>
      <c r="C2750" s="9">
        <v>43051</v>
      </c>
      <c r="D2750" t="s">
        <v>138</v>
      </c>
      <c r="E2750" t="s">
        <v>117</v>
      </c>
      <c r="F2750">
        <v>2</v>
      </c>
      <c r="G2750">
        <v>4</v>
      </c>
      <c r="H2750" t="s">
        <v>245</v>
      </c>
      <c r="I2750" t="s">
        <v>33</v>
      </c>
      <c r="J2750">
        <v>10009138491</v>
      </c>
      <c r="K2750" s="10">
        <f>(C2750-VLOOKUP(H2750,Riders!$A$2:$E$8001,4,FALSE))/365</f>
        <v>21.463013698630139</v>
      </c>
    </row>
    <row r="2751" spans="1:11">
      <c r="A2751" t="s">
        <v>320</v>
      </c>
      <c r="B2751">
        <v>2018</v>
      </c>
      <c r="C2751" s="9">
        <v>43051</v>
      </c>
      <c r="D2751" t="s">
        <v>138</v>
      </c>
      <c r="E2751" t="s">
        <v>117</v>
      </c>
      <c r="F2751">
        <v>2</v>
      </c>
      <c r="G2751">
        <v>5</v>
      </c>
      <c r="H2751" t="s">
        <v>66</v>
      </c>
      <c r="I2751" t="s">
        <v>28</v>
      </c>
      <c r="J2751">
        <v>10006379247</v>
      </c>
      <c r="K2751" s="10">
        <f>(C2751-VLOOKUP(H2751,Riders!$A$2:$E$8001,4,FALSE))/365</f>
        <v>27.632876712328766</v>
      </c>
    </row>
    <row r="2752" spans="1:11">
      <c r="A2752" t="s">
        <v>320</v>
      </c>
      <c r="B2752">
        <v>2018</v>
      </c>
      <c r="C2752" s="9">
        <v>43051</v>
      </c>
      <c r="D2752" t="s">
        <v>138</v>
      </c>
      <c r="E2752" t="s">
        <v>117</v>
      </c>
      <c r="F2752">
        <v>2</v>
      </c>
      <c r="G2752">
        <v>6</v>
      </c>
      <c r="H2752" t="s">
        <v>194</v>
      </c>
      <c r="I2752" t="s">
        <v>50</v>
      </c>
      <c r="J2752">
        <v>10004868370</v>
      </c>
      <c r="K2752" s="10">
        <f>(C2752-VLOOKUP(H2752,Riders!$A$2:$E$8001,4,FALSE))/365</f>
        <v>29.873972602739727</v>
      </c>
    </row>
    <row r="2753" spans="1:11">
      <c r="A2753" t="s">
        <v>320</v>
      </c>
      <c r="B2753">
        <v>2018</v>
      </c>
      <c r="C2753" s="9">
        <v>43051</v>
      </c>
      <c r="D2753" t="s">
        <v>138</v>
      </c>
      <c r="E2753" t="s">
        <v>119</v>
      </c>
      <c r="F2753">
        <v>1</v>
      </c>
      <c r="G2753">
        <v>1</v>
      </c>
      <c r="H2753" t="s">
        <v>198</v>
      </c>
      <c r="I2753" t="s">
        <v>22</v>
      </c>
      <c r="J2753">
        <v>10006900421</v>
      </c>
      <c r="K2753" s="10">
        <f>(C2753-VLOOKUP(H2753,Riders!$A$2:$E$8001,4,FALSE))/365</f>
        <v>24.931506849315067</v>
      </c>
    </row>
    <row r="2754" spans="1:11">
      <c r="A2754" t="s">
        <v>320</v>
      </c>
      <c r="B2754">
        <v>2018</v>
      </c>
      <c r="C2754" s="9">
        <v>43051</v>
      </c>
      <c r="D2754" t="s">
        <v>138</v>
      </c>
      <c r="E2754" t="s">
        <v>119</v>
      </c>
      <c r="F2754">
        <v>1</v>
      </c>
      <c r="G2754">
        <v>2</v>
      </c>
      <c r="H2754" t="s">
        <v>287</v>
      </c>
      <c r="I2754" t="s">
        <v>205</v>
      </c>
      <c r="J2754">
        <v>10002418415</v>
      </c>
      <c r="K2754" s="10">
        <f>(C2754-VLOOKUP(H2754,Riders!$A$2:$E$8001,4,FALSE))/365</f>
        <v>35.271232876712325</v>
      </c>
    </row>
    <row r="2755" spans="1:11">
      <c r="A2755" t="s">
        <v>320</v>
      </c>
      <c r="B2755">
        <v>2018</v>
      </c>
      <c r="C2755" s="9">
        <v>43051</v>
      </c>
      <c r="D2755" t="s">
        <v>138</v>
      </c>
      <c r="E2755" t="s">
        <v>119</v>
      </c>
      <c r="F2755">
        <v>1</v>
      </c>
      <c r="G2755">
        <v>3</v>
      </c>
      <c r="H2755" t="s">
        <v>172</v>
      </c>
      <c r="I2755" t="s">
        <v>35</v>
      </c>
      <c r="J2755">
        <v>10006552534</v>
      </c>
      <c r="K2755" s="10">
        <f>(C2755-VLOOKUP(H2755,Riders!$A$2:$E$8001,4,FALSE))/365</f>
        <v>27.509589041095889</v>
      </c>
    </row>
    <row r="2756" spans="1:11">
      <c r="A2756" t="s">
        <v>320</v>
      </c>
      <c r="B2756">
        <v>2018</v>
      </c>
      <c r="C2756" s="9">
        <v>43051</v>
      </c>
      <c r="D2756" t="s">
        <v>138</v>
      </c>
      <c r="E2756" t="s">
        <v>119</v>
      </c>
      <c r="F2756">
        <v>1</v>
      </c>
      <c r="G2756">
        <v>4</v>
      </c>
      <c r="H2756" t="s">
        <v>104</v>
      </c>
      <c r="I2756" t="s">
        <v>100</v>
      </c>
      <c r="J2756">
        <v>10006894559</v>
      </c>
      <c r="K2756" s="10">
        <f>(C2756-VLOOKUP(H2756,Riders!$A$2:$E$8001,4,FALSE))/365</f>
        <v>25.235616438356164</v>
      </c>
    </row>
    <row r="2757" spans="1:11">
      <c r="A2757" t="s">
        <v>320</v>
      </c>
      <c r="B2757">
        <v>2018</v>
      </c>
      <c r="C2757" s="9">
        <v>43051</v>
      </c>
      <c r="D2757" t="s">
        <v>138</v>
      </c>
      <c r="E2757" t="s">
        <v>119</v>
      </c>
      <c r="F2757">
        <v>1</v>
      </c>
      <c r="G2757">
        <v>5</v>
      </c>
      <c r="H2757" t="s">
        <v>191</v>
      </c>
      <c r="I2757" t="s">
        <v>30</v>
      </c>
      <c r="J2757">
        <v>10005727327</v>
      </c>
      <c r="K2757" s="10">
        <f>(C2757-VLOOKUP(H2757,Riders!$A$2:$E$8001,4,FALSE))/365</f>
        <v>31.81917808219178</v>
      </c>
    </row>
    <row r="2758" spans="1:11">
      <c r="A2758" t="s">
        <v>320</v>
      </c>
      <c r="B2758">
        <v>2018</v>
      </c>
      <c r="C2758" s="9">
        <v>43051</v>
      </c>
      <c r="D2758" t="s">
        <v>138</v>
      </c>
      <c r="E2758" t="s">
        <v>119</v>
      </c>
      <c r="F2758">
        <v>1</v>
      </c>
      <c r="G2758">
        <v>6</v>
      </c>
      <c r="H2758" t="s">
        <v>123</v>
      </c>
      <c r="I2758" t="s">
        <v>111</v>
      </c>
      <c r="J2758">
        <v>10017950943</v>
      </c>
      <c r="K2758" s="10">
        <f>(C2758-VLOOKUP(H2758,Riders!$A$2:$E$8001,4,FALSE))/365</f>
        <v>20.756164383561643</v>
      </c>
    </row>
    <row r="2759" spans="1:11">
      <c r="A2759" t="s">
        <v>320</v>
      </c>
      <c r="B2759">
        <v>2018</v>
      </c>
      <c r="C2759" s="9">
        <v>43051</v>
      </c>
      <c r="D2759" t="s">
        <v>138</v>
      </c>
      <c r="E2759" t="s">
        <v>119</v>
      </c>
      <c r="F2759">
        <v>2</v>
      </c>
      <c r="G2759">
        <v>1</v>
      </c>
      <c r="H2759" t="s">
        <v>46</v>
      </c>
      <c r="I2759" t="s">
        <v>26</v>
      </c>
      <c r="J2759">
        <v>10005930724</v>
      </c>
      <c r="K2759" s="10">
        <f>(C2759-VLOOKUP(H2759,Riders!$A$2:$E$8001,4,FALSE))/365</f>
        <v>27.005479452054793</v>
      </c>
    </row>
    <row r="2760" spans="1:11">
      <c r="A2760" t="s">
        <v>320</v>
      </c>
      <c r="B2760">
        <v>2018</v>
      </c>
      <c r="C2760" s="9">
        <v>43051</v>
      </c>
      <c r="D2760" t="s">
        <v>138</v>
      </c>
      <c r="E2760" t="s">
        <v>119</v>
      </c>
      <c r="F2760">
        <v>2</v>
      </c>
      <c r="G2760">
        <v>2</v>
      </c>
      <c r="H2760" t="s">
        <v>66</v>
      </c>
      <c r="I2760" t="s">
        <v>28</v>
      </c>
      <c r="J2760">
        <v>10006379247</v>
      </c>
      <c r="K2760" s="10">
        <f>(C2760-VLOOKUP(H2760,Riders!$A$2:$E$8001,4,FALSE))/365</f>
        <v>27.632876712328766</v>
      </c>
    </row>
    <row r="2761" spans="1:11">
      <c r="A2761" t="s">
        <v>320</v>
      </c>
      <c r="B2761">
        <v>2018</v>
      </c>
      <c r="C2761" s="9">
        <v>43051</v>
      </c>
      <c r="D2761" t="s">
        <v>138</v>
      </c>
      <c r="E2761" t="s">
        <v>119</v>
      </c>
      <c r="F2761">
        <v>2</v>
      </c>
      <c r="G2761">
        <v>3</v>
      </c>
      <c r="H2761" t="s">
        <v>245</v>
      </c>
      <c r="I2761" t="s">
        <v>33</v>
      </c>
      <c r="J2761">
        <v>10009138491</v>
      </c>
      <c r="K2761" s="10">
        <f>(C2761-VLOOKUP(H2761,Riders!$A$2:$E$8001,4,FALSE))/365</f>
        <v>21.463013698630139</v>
      </c>
    </row>
    <row r="2762" spans="1:11">
      <c r="A2762" t="s">
        <v>320</v>
      </c>
      <c r="B2762">
        <v>2018</v>
      </c>
      <c r="C2762" s="9">
        <v>43051</v>
      </c>
      <c r="D2762" t="s">
        <v>138</v>
      </c>
      <c r="E2762" t="s">
        <v>119</v>
      </c>
      <c r="F2762">
        <v>2</v>
      </c>
      <c r="G2762">
        <v>4</v>
      </c>
      <c r="H2762" t="s">
        <v>194</v>
      </c>
      <c r="I2762" t="s">
        <v>50</v>
      </c>
      <c r="J2762">
        <v>10004868370</v>
      </c>
      <c r="K2762" s="10">
        <f>(C2762-VLOOKUP(H2762,Riders!$A$2:$E$8001,4,FALSE))/365</f>
        <v>29.873972602739727</v>
      </c>
    </row>
    <row r="2763" spans="1:11">
      <c r="A2763" t="s">
        <v>320</v>
      </c>
      <c r="B2763">
        <v>2018</v>
      </c>
      <c r="C2763" s="9">
        <v>43051</v>
      </c>
      <c r="D2763" t="s">
        <v>138</v>
      </c>
      <c r="E2763" t="s">
        <v>119</v>
      </c>
      <c r="F2763">
        <v>2</v>
      </c>
      <c r="G2763">
        <v>5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21.736986301369864</v>
      </c>
    </row>
    <row r="2764" spans="1:11">
      <c r="A2764" t="s">
        <v>320</v>
      </c>
      <c r="B2764">
        <v>2018</v>
      </c>
      <c r="C2764" s="9">
        <v>43051</v>
      </c>
      <c r="D2764" t="s">
        <v>138</v>
      </c>
      <c r="E2764" t="s">
        <v>119</v>
      </c>
      <c r="F2764">
        <v>2</v>
      </c>
      <c r="G2764">
        <v>6</v>
      </c>
      <c r="H2764" t="s">
        <v>156</v>
      </c>
      <c r="I2764" t="s">
        <v>143</v>
      </c>
      <c r="J2764">
        <v>10010894696</v>
      </c>
      <c r="K2764" s="10">
        <f>(C2764-VLOOKUP(H2764,Riders!$A$2:$E$8001,4,FALSE))/365</f>
        <v>31.578082191780823</v>
      </c>
    </row>
    <row r="2765" spans="1:11">
      <c r="A2765" t="s">
        <v>279</v>
      </c>
      <c r="B2765">
        <v>2018</v>
      </c>
      <c r="C2765" s="9">
        <v>43043</v>
      </c>
      <c r="D2765" t="s">
        <v>138</v>
      </c>
      <c r="E2765" t="s">
        <v>89</v>
      </c>
      <c r="F2765">
        <v>1</v>
      </c>
      <c r="G2765">
        <v>1</v>
      </c>
      <c r="H2765" t="s">
        <v>43</v>
      </c>
      <c r="I2765" t="s">
        <v>44</v>
      </c>
      <c r="J2765">
        <v>10009176281</v>
      </c>
      <c r="K2765" s="10">
        <f>(C2765-VLOOKUP(H2765,Riders!$A$2:$E$8001,4,FALSE))/365</f>
        <v>21.715068493150685</v>
      </c>
    </row>
    <row r="2766" spans="1:11">
      <c r="A2766" t="s">
        <v>279</v>
      </c>
      <c r="B2766">
        <v>2018</v>
      </c>
      <c r="C2766" s="9">
        <v>43043</v>
      </c>
      <c r="D2766" t="s">
        <v>138</v>
      </c>
      <c r="E2766" t="s">
        <v>89</v>
      </c>
      <c r="F2766">
        <v>1</v>
      </c>
      <c r="G2766">
        <v>2</v>
      </c>
      <c r="H2766" t="s">
        <v>304</v>
      </c>
      <c r="I2766" t="s">
        <v>111</v>
      </c>
      <c r="J2766">
        <v>10006898300</v>
      </c>
      <c r="K2766" s="10">
        <f>(C2766-VLOOKUP(H2766,Riders!$A$2:$E$8001,4,FALSE))/365</f>
        <v>25.216438356164385</v>
      </c>
    </row>
    <row r="2767" spans="1:11">
      <c r="A2767" t="s">
        <v>279</v>
      </c>
      <c r="B2767">
        <v>2018</v>
      </c>
      <c r="C2767" s="9">
        <v>43043</v>
      </c>
      <c r="D2767" t="s">
        <v>138</v>
      </c>
      <c r="E2767" t="s">
        <v>89</v>
      </c>
      <c r="F2767">
        <v>1</v>
      </c>
      <c r="G2767">
        <v>3</v>
      </c>
      <c r="H2767" t="s">
        <v>285</v>
      </c>
      <c r="I2767" t="s">
        <v>30</v>
      </c>
      <c r="J2767">
        <v>10003349716</v>
      </c>
      <c r="K2767" s="10">
        <f>(C2767-VLOOKUP(H2767,Riders!$A$2:$E$8001,4,FALSE))/365</f>
        <v>34.254794520547946</v>
      </c>
    </row>
    <row r="2768" spans="1:11">
      <c r="A2768" t="s">
        <v>279</v>
      </c>
      <c r="B2768">
        <v>2018</v>
      </c>
      <c r="C2768" s="9">
        <v>43043</v>
      </c>
      <c r="D2768" t="s">
        <v>138</v>
      </c>
      <c r="E2768" t="s">
        <v>89</v>
      </c>
      <c r="F2768">
        <v>1</v>
      </c>
      <c r="G2768">
        <v>4</v>
      </c>
      <c r="H2768" t="s">
        <v>155</v>
      </c>
      <c r="I2768" t="s">
        <v>140</v>
      </c>
      <c r="J2768">
        <v>10006063086</v>
      </c>
      <c r="K2768" s="10">
        <f>(C2768-VLOOKUP(H2768,Riders!$A$2:$E$8001,4,FALSE))/365</f>
        <v>27.668493150684931</v>
      </c>
    </row>
    <row r="2769" spans="1:11">
      <c r="A2769" t="s">
        <v>279</v>
      </c>
      <c r="B2769">
        <v>2018</v>
      </c>
      <c r="C2769" s="9">
        <v>43043</v>
      </c>
      <c r="D2769" t="s">
        <v>138</v>
      </c>
      <c r="E2769" t="s">
        <v>89</v>
      </c>
      <c r="F2769">
        <v>1</v>
      </c>
      <c r="G2769">
        <v>5</v>
      </c>
      <c r="H2769" t="s">
        <v>321</v>
      </c>
      <c r="I2769" t="s">
        <v>76</v>
      </c>
      <c r="J2769">
        <v>10010778704</v>
      </c>
      <c r="K2769" s="10">
        <f>(C2769-VLOOKUP(H2769,Riders!$A$2:$E$8001,4,FALSE))/365</f>
        <v>19.663013698630138</v>
      </c>
    </row>
    <row r="2770" spans="1:11">
      <c r="A2770" t="s">
        <v>279</v>
      </c>
      <c r="B2770">
        <v>2018</v>
      </c>
      <c r="C2770" s="9">
        <v>43043</v>
      </c>
      <c r="D2770" t="s">
        <v>138</v>
      </c>
      <c r="E2770" t="s">
        <v>89</v>
      </c>
      <c r="F2770">
        <v>2</v>
      </c>
      <c r="G2770">
        <v>1</v>
      </c>
      <c r="H2770" t="s">
        <v>193</v>
      </c>
      <c r="I2770" t="s">
        <v>30</v>
      </c>
      <c r="J2770">
        <v>10005964470</v>
      </c>
      <c r="K2770" s="10">
        <f>(C2770-VLOOKUP(H2770,Riders!$A$2:$E$8001,4,FALSE))/365</f>
        <v>28.643835616438356</v>
      </c>
    </row>
    <row r="2771" spans="1:11">
      <c r="A2771" t="s">
        <v>279</v>
      </c>
      <c r="B2771">
        <v>2018</v>
      </c>
      <c r="C2771" s="9">
        <v>43043</v>
      </c>
      <c r="D2771" t="s">
        <v>138</v>
      </c>
      <c r="E2771" t="s">
        <v>89</v>
      </c>
      <c r="F2771">
        <v>2</v>
      </c>
      <c r="G2771">
        <v>2</v>
      </c>
      <c r="H2771" t="s">
        <v>104</v>
      </c>
      <c r="I2771" t="s">
        <v>100</v>
      </c>
      <c r="J2771">
        <v>10006894559</v>
      </c>
      <c r="K2771" s="10">
        <f>(C2771-VLOOKUP(H2771,Riders!$A$2:$E$8001,4,FALSE))/365</f>
        <v>25.213698630136985</v>
      </c>
    </row>
    <row r="2772" spans="1:11">
      <c r="A2772" t="s">
        <v>279</v>
      </c>
      <c r="B2772">
        <v>2018</v>
      </c>
      <c r="C2772" s="9">
        <v>43043</v>
      </c>
      <c r="D2772" t="s">
        <v>138</v>
      </c>
      <c r="E2772" t="s">
        <v>89</v>
      </c>
      <c r="F2772">
        <v>2</v>
      </c>
      <c r="G2772">
        <v>3</v>
      </c>
      <c r="H2772" t="s">
        <v>110</v>
      </c>
      <c r="I2772" t="s">
        <v>111</v>
      </c>
      <c r="J2772">
        <v>10009967641</v>
      </c>
      <c r="K2772" s="10">
        <f>(C2772-VLOOKUP(H2772,Riders!$A$2:$E$8001,4,FALSE))/365</f>
        <v>20.547945205479451</v>
      </c>
    </row>
    <row r="2773" spans="1:11">
      <c r="A2773" t="s">
        <v>279</v>
      </c>
      <c r="B2773">
        <v>2018</v>
      </c>
      <c r="C2773" s="9">
        <v>43043</v>
      </c>
      <c r="D2773" t="s">
        <v>138</v>
      </c>
      <c r="E2773" t="s">
        <v>89</v>
      </c>
      <c r="F2773">
        <v>2</v>
      </c>
      <c r="G2773">
        <v>4</v>
      </c>
      <c r="H2773" t="s">
        <v>141</v>
      </c>
      <c r="I2773" t="s">
        <v>93</v>
      </c>
      <c r="J2773">
        <v>10009181234</v>
      </c>
      <c r="K2773" s="10">
        <f>(C2773-VLOOKUP(H2773,Riders!$A$2:$E$8001,4,FALSE))/365</f>
        <v>22.589041095890412</v>
      </c>
    </row>
    <row r="2774" spans="1:11">
      <c r="A2774" t="s">
        <v>279</v>
      </c>
      <c r="B2774">
        <v>2018</v>
      </c>
      <c r="C2774" s="9">
        <v>43043</v>
      </c>
      <c r="D2774" t="s">
        <v>138</v>
      </c>
      <c r="E2774" t="s">
        <v>89</v>
      </c>
      <c r="F2774">
        <v>2</v>
      </c>
      <c r="G2774">
        <v>5</v>
      </c>
      <c r="H2774" t="s">
        <v>156</v>
      </c>
      <c r="I2774" t="s">
        <v>143</v>
      </c>
      <c r="J2774">
        <v>10010894696</v>
      </c>
      <c r="K2774" s="10">
        <f>(C2774-VLOOKUP(H2774,Riders!$A$2:$E$8001,4,FALSE))/365</f>
        <v>31.556164383561644</v>
      </c>
    </row>
    <row r="2775" spans="1:11">
      <c r="A2775" t="s">
        <v>279</v>
      </c>
      <c r="B2775">
        <v>2018</v>
      </c>
      <c r="C2775" s="9">
        <v>43043</v>
      </c>
      <c r="D2775" t="s">
        <v>138</v>
      </c>
      <c r="E2775" t="s">
        <v>89</v>
      </c>
      <c r="F2775">
        <v>3</v>
      </c>
      <c r="G2775">
        <v>1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31.797260273972604</v>
      </c>
    </row>
    <row r="2776" spans="1:11">
      <c r="A2776" t="s">
        <v>279</v>
      </c>
      <c r="B2776">
        <v>2018</v>
      </c>
      <c r="C2776" s="9">
        <v>43043</v>
      </c>
      <c r="D2776" t="s">
        <v>138</v>
      </c>
      <c r="E2776" t="s">
        <v>89</v>
      </c>
      <c r="F2776">
        <v>3</v>
      </c>
      <c r="G2776">
        <v>2</v>
      </c>
      <c r="H2776" t="s">
        <v>90</v>
      </c>
      <c r="I2776" t="s">
        <v>22</v>
      </c>
      <c r="J2776">
        <v>10009535686</v>
      </c>
      <c r="K2776" s="10">
        <f>(C2776-VLOOKUP(H2776,Riders!$A$2:$E$8001,4,FALSE))/365</f>
        <v>20.657534246575342</v>
      </c>
    </row>
    <row r="2777" spans="1:11">
      <c r="A2777" t="s">
        <v>279</v>
      </c>
      <c r="B2777">
        <v>2018</v>
      </c>
      <c r="C2777" s="9">
        <v>43043</v>
      </c>
      <c r="D2777" t="s">
        <v>138</v>
      </c>
      <c r="E2777" t="s">
        <v>89</v>
      </c>
      <c r="F2777">
        <v>3</v>
      </c>
      <c r="G2777">
        <v>3</v>
      </c>
      <c r="H2777" t="s">
        <v>172</v>
      </c>
      <c r="I2777" t="s">
        <v>35</v>
      </c>
      <c r="J2777">
        <v>10006552534</v>
      </c>
      <c r="K2777" s="10">
        <f>(C2777-VLOOKUP(H2777,Riders!$A$2:$E$8001,4,FALSE))/365</f>
        <v>27.487671232876714</v>
      </c>
    </row>
    <row r="2778" spans="1:11">
      <c r="A2778" t="s">
        <v>279</v>
      </c>
      <c r="B2778">
        <v>2018</v>
      </c>
      <c r="C2778" s="9">
        <v>43043</v>
      </c>
      <c r="D2778" t="s">
        <v>138</v>
      </c>
      <c r="E2778" t="s">
        <v>89</v>
      </c>
      <c r="F2778">
        <v>3</v>
      </c>
      <c r="G2778">
        <v>4</v>
      </c>
      <c r="H2778" t="s">
        <v>91</v>
      </c>
      <c r="I2778" t="s">
        <v>50</v>
      </c>
      <c r="J2778">
        <v>10009150215</v>
      </c>
      <c r="K2778" s="10">
        <f>(C2778-VLOOKUP(H2778,Riders!$A$2:$E$8001,4,FALSE))/365</f>
        <v>21.956164383561642</v>
      </c>
    </row>
    <row r="2779" spans="1:11">
      <c r="A2779" t="s">
        <v>279</v>
      </c>
      <c r="B2779">
        <v>2018</v>
      </c>
      <c r="C2779" s="9">
        <v>43043</v>
      </c>
      <c r="D2779" t="s">
        <v>138</v>
      </c>
      <c r="E2779" t="s">
        <v>89</v>
      </c>
      <c r="F2779">
        <v>3</v>
      </c>
      <c r="G2779">
        <v>5</v>
      </c>
      <c r="H2779" t="s">
        <v>281</v>
      </c>
      <c r="I2779" t="s">
        <v>282</v>
      </c>
      <c r="J2779">
        <v>10006319633</v>
      </c>
      <c r="K2779" s="10">
        <f>(C2779-VLOOKUP(H2779,Riders!$A$2:$E$8001,4,FALSE))/365</f>
        <v>27.956164383561642</v>
      </c>
    </row>
    <row r="2780" spans="1:11">
      <c r="A2780" t="s">
        <v>279</v>
      </c>
      <c r="B2780">
        <v>2018</v>
      </c>
      <c r="C2780" s="9">
        <v>43043</v>
      </c>
      <c r="D2780" t="s">
        <v>138</v>
      </c>
      <c r="E2780" t="s">
        <v>89</v>
      </c>
      <c r="F2780">
        <v>4</v>
      </c>
      <c r="G2780">
        <v>1</v>
      </c>
      <c r="H2780" t="s">
        <v>66</v>
      </c>
      <c r="I2780" t="s">
        <v>28</v>
      </c>
      <c r="J2780">
        <v>10006379247</v>
      </c>
      <c r="K2780" s="10">
        <f>(C2780-VLOOKUP(H2780,Riders!$A$2:$E$8001,4,FALSE))/365</f>
        <v>27.610958904109587</v>
      </c>
    </row>
    <row r="2781" spans="1:11">
      <c r="A2781" t="s">
        <v>279</v>
      </c>
      <c r="B2781">
        <v>2018</v>
      </c>
      <c r="C2781" s="9">
        <v>43043</v>
      </c>
      <c r="D2781" t="s">
        <v>138</v>
      </c>
      <c r="E2781" t="s">
        <v>89</v>
      </c>
      <c r="F2781">
        <v>4</v>
      </c>
      <c r="G2781">
        <v>2</v>
      </c>
      <c r="H2781" t="s">
        <v>312</v>
      </c>
      <c r="I2781" t="s">
        <v>42</v>
      </c>
      <c r="J2781">
        <v>10006904360</v>
      </c>
      <c r="K2781" s="10">
        <f>(C2781-VLOOKUP(H2781,Riders!$A$2:$E$8001,4,FALSE))/365</f>
        <v>26.334246575342465</v>
      </c>
    </row>
    <row r="2782" spans="1:11">
      <c r="A2782" t="s">
        <v>279</v>
      </c>
      <c r="B2782">
        <v>2018</v>
      </c>
      <c r="C2782" s="9">
        <v>43043</v>
      </c>
      <c r="D2782" t="s">
        <v>138</v>
      </c>
      <c r="E2782" t="s">
        <v>89</v>
      </c>
      <c r="F2782">
        <v>4</v>
      </c>
      <c r="G2782">
        <v>3</v>
      </c>
      <c r="H2782" t="s">
        <v>97</v>
      </c>
      <c r="I2782" t="s">
        <v>26</v>
      </c>
      <c r="J2782">
        <v>10010678569</v>
      </c>
      <c r="K2782" s="10">
        <f>(C2782-VLOOKUP(H2782,Riders!$A$2:$E$8001,4,FALSE))/365</f>
        <v>20.561643835616437</v>
      </c>
    </row>
    <row r="2783" spans="1:11">
      <c r="A2783" t="s">
        <v>279</v>
      </c>
      <c r="B2783">
        <v>2018</v>
      </c>
      <c r="C2783" s="9">
        <v>43043</v>
      </c>
      <c r="D2783" t="s">
        <v>138</v>
      </c>
      <c r="E2783" t="s">
        <v>89</v>
      </c>
      <c r="F2783">
        <v>4</v>
      </c>
      <c r="G2783">
        <v>4</v>
      </c>
      <c r="H2783" t="s">
        <v>317</v>
      </c>
      <c r="I2783" t="s">
        <v>24</v>
      </c>
      <c r="J2783">
        <v>10007508083</v>
      </c>
      <c r="K2783" s="10">
        <f>(C2783-VLOOKUP(H2783,Riders!$A$2:$E$8001,4,FALSE))/365</f>
        <v>24.17808219178082</v>
      </c>
    </row>
    <row r="2784" spans="1:11">
      <c r="A2784" t="s">
        <v>279</v>
      </c>
      <c r="B2784">
        <v>2018</v>
      </c>
      <c r="C2784" s="9">
        <v>43043</v>
      </c>
      <c r="D2784" t="s">
        <v>138</v>
      </c>
      <c r="E2784" t="s">
        <v>89</v>
      </c>
      <c r="F2784">
        <v>4</v>
      </c>
      <c r="G2784">
        <v>5</v>
      </c>
      <c r="H2784" t="s">
        <v>209</v>
      </c>
      <c r="I2784" t="s">
        <v>210</v>
      </c>
      <c r="J2784">
        <v>10010608447</v>
      </c>
      <c r="K2784" s="10">
        <f>(C2784-VLOOKUP(H2784,Riders!$A$2:$E$8001,4,FALSE))/365</f>
        <v>20.361643835616437</v>
      </c>
    </row>
    <row r="2785" spans="1:11">
      <c r="A2785" t="s">
        <v>279</v>
      </c>
      <c r="B2785">
        <v>2018</v>
      </c>
      <c r="C2785" s="9">
        <v>43043</v>
      </c>
      <c r="D2785" t="s">
        <v>138</v>
      </c>
      <c r="E2785" t="s">
        <v>89</v>
      </c>
      <c r="F2785">
        <v>5</v>
      </c>
      <c r="G2785">
        <v>1</v>
      </c>
      <c r="H2785" t="s">
        <v>287</v>
      </c>
      <c r="I2785" t="s">
        <v>205</v>
      </c>
      <c r="J2785">
        <v>10002418415</v>
      </c>
      <c r="K2785" s="10">
        <f>(C2785-VLOOKUP(H2785,Riders!$A$2:$E$8001,4,FALSE))/365</f>
        <v>35.249315068493154</v>
      </c>
    </row>
    <row r="2786" spans="1:11">
      <c r="A2786" t="s">
        <v>279</v>
      </c>
      <c r="B2786">
        <v>2018</v>
      </c>
      <c r="C2786" s="9">
        <v>43043</v>
      </c>
      <c r="D2786" t="s">
        <v>138</v>
      </c>
      <c r="E2786" t="s">
        <v>89</v>
      </c>
      <c r="F2786">
        <v>5</v>
      </c>
      <c r="G2786">
        <v>2</v>
      </c>
      <c r="H2786" t="s">
        <v>218</v>
      </c>
      <c r="I2786" t="s">
        <v>33</v>
      </c>
      <c r="J2786">
        <v>10005782695</v>
      </c>
      <c r="K2786" s="10">
        <f>(C2786-VLOOKUP(H2786,Riders!$A$2:$E$8001,4,FALSE))/365</f>
        <v>28.336986301369862</v>
      </c>
    </row>
    <row r="2787" spans="1:11">
      <c r="A2787" t="s">
        <v>279</v>
      </c>
      <c r="B2787">
        <v>2018</v>
      </c>
      <c r="C2787" s="9">
        <v>43043</v>
      </c>
      <c r="D2787" t="s">
        <v>138</v>
      </c>
      <c r="E2787" t="s">
        <v>89</v>
      </c>
      <c r="F2787">
        <v>5</v>
      </c>
      <c r="G2787">
        <v>3</v>
      </c>
      <c r="H2787" t="s">
        <v>208</v>
      </c>
      <c r="I2787" t="s">
        <v>186</v>
      </c>
      <c r="J2787">
        <v>10009049979</v>
      </c>
      <c r="K2787" s="10">
        <f>(C2787-VLOOKUP(H2787,Riders!$A$2:$E$8001,4,FALSE))/365</f>
        <v>22.613698630136987</v>
      </c>
    </row>
    <row r="2788" spans="1:11">
      <c r="A2788" t="s">
        <v>279</v>
      </c>
      <c r="B2788">
        <v>2018</v>
      </c>
      <c r="C2788" s="9">
        <v>43043</v>
      </c>
      <c r="D2788" t="s">
        <v>138</v>
      </c>
      <c r="E2788" t="s">
        <v>89</v>
      </c>
      <c r="F2788">
        <v>5</v>
      </c>
      <c r="G2788">
        <v>4</v>
      </c>
      <c r="H2788" t="s">
        <v>27</v>
      </c>
      <c r="I2788" t="s">
        <v>28</v>
      </c>
      <c r="J2788">
        <v>10007779683</v>
      </c>
      <c r="K2788" s="10">
        <f>(C2788-VLOOKUP(H2788,Riders!$A$2:$E$8001,4,FALSE))/365</f>
        <v>21.87945205479452</v>
      </c>
    </row>
    <row r="2789" spans="1:11">
      <c r="A2789" t="s">
        <v>279</v>
      </c>
      <c r="B2789">
        <v>2018</v>
      </c>
      <c r="C2789" s="9">
        <v>43043</v>
      </c>
      <c r="D2789" t="s">
        <v>138</v>
      </c>
      <c r="E2789" t="s">
        <v>89</v>
      </c>
      <c r="F2789">
        <v>5</v>
      </c>
      <c r="G2789">
        <v>5</v>
      </c>
      <c r="H2789" t="s">
        <v>291</v>
      </c>
      <c r="I2789" t="s">
        <v>24</v>
      </c>
      <c r="J2789">
        <v>10006108051</v>
      </c>
      <c r="K2789" s="10">
        <f>(C2789-VLOOKUP(H2789,Riders!$A$2:$E$8001,4,FALSE))/365</f>
        <v>28.863013698630137</v>
      </c>
    </row>
    <row r="2790" spans="1:11">
      <c r="A2790" t="s">
        <v>279</v>
      </c>
      <c r="B2790">
        <v>2018</v>
      </c>
      <c r="C2790" s="9">
        <v>43043</v>
      </c>
      <c r="D2790" t="s">
        <v>138</v>
      </c>
      <c r="E2790" t="s">
        <v>89</v>
      </c>
      <c r="F2790">
        <v>6</v>
      </c>
      <c r="G2790">
        <v>1</v>
      </c>
      <c r="H2790" t="s">
        <v>198</v>
      </c>
      <c r="I2790" t="s">
        <v>22</v>
      </c>
      <c r="J2790">
        <v>10006900421</v>
      </c>
      <c r="K2790" s="10">
        <f>(C2790-VLOOKUP(H2790,Riders!$A$2:$E$8001,4,FALSE))/365</f>
        <v>24.909589041095892</v>
      </c>
    </row>
    <row r="2791" spans="1:11">
      <c r="A2791" t="s">
        <v>279</v>
      </c>
      <c r="B2791">
        <v>2018</v>
      </c>
      <c r="C2791" s="9">
        <v>43043</v>
      </c>
      <c r="D2791" t="s">
        <v>138</v>
      </c>
      <c r="E2791" t="s">
        <v>89</v>
      </c>
      <c r="F2791">
        <v>6</v>
      </c>
      <c r="G2791">
        <v>2</v>
      </c>
      <c r="H2791" t="s">
        <v>52</v>
      </c>
      <c r="I2791" t="s">
        <v>40</v>
      </c>
      <c r="J2791">
        <v>10004612534</v>
      </c>
      <c r="K2791" s="10">
        <f>(C2791-VLOOKUP(H2791,Riders!$A$2:$E$8001,4,FALSE))/365</f>
        <v>30.44109589041096</v>
      </c>
    </row>
    <row r="2792" spans="1:11">
      <c r="A2792" t="s">
        <v>279</v>
      </c>
      <c r="B2792">
        <v>2018</v>
      </c>
      <c r="C2792" s="9">
        <v>43043</v>
      </c>
      <c r="D2792" t="s">
        <v>138</v>
      </c>
      <c r="E2792" t="s">
        <v>89</v>
      </c>
      <c r="F2792">
        <v>6</v>
      </c>
      <c r="G2792">
        <v>3</v>
      </c>
      <c r="H2792" t="s">
        <v>207</v>
      </c>
      <c r="I2792" t="s">
        <v>196</v>
      </c>
      <c r="J2792">
        <v>10007772108</v>
      </c>
      <c r="K2792" s="10">
        <f>(C2792-VLOOKUP(H2792,Riders!$A$2:$E$8001,4,FALSE))/365</f>
        <v>22.723287671232878</v>
      </c>
    </row>
    <row r="2793" spans="1:11">
      <c r="A2793" t="s">
        <v>279</v>
      </c>
      <c r="B2793">
        <v>2018</v>
      </c>
      <c r="C2793" s="9">
        <v>43043</v>
      </c>
      <c r="D2793" t="s">
        <v>138</v>
      </c>
      <c r="E2793" t="s">
        <v>89</v>
      </c>
      <c r="F2793">
        <v>6</v>
      </c>
      <c r="G2793">
        <v>4</v>
      </c>
      <c r="H2793" t="s">
        <v>194</v>
      </c>
      <c r="I2793" t="s">
        <v>50</v>
      </c>
      <c r="J2793">
        <v>10004868370</v>
      </c>
      <c r="K2793" s="10">
        <f>(C2793-VLOOKUP(H2793,Riders!$A$2:$E$8001,4,FALSE))/365</f>
        <v>29.852054794520548</v>
      </c>
    </row>
    <row r="2794" spans="1:11">
      <c r="A2794" t="s">
        <v>279</v>
      </c>
      <c r="B2794">
        <v>2018</v>
      </c>
      <c r="C2794" s="9">
        <v>43043</v>
      </c>
      <c r="D2794" t="s">
        <v>138</v>
      </c>
      <c r="E2794" t="s">
        <v>89</v>
      </c>
      <c r="F2794">
        <v>6</v>
      </c>
      <c r="G2794">
        <v>5</v>
      </c>
      <c r="H2794" t="s">
        <v>322</v>
      </c>
      <c r="I2794" t="s">
        <v>323</v>
      </c>
      <c r="J2794">
        <v>10007828082</v>
      </c>
      <c r="K2794" s="10">
        <f>(C2794-VLOOKUP(H2794,Riders!$A$2:$E$8001,4,FALSE))/365</f>
        <v>23.895890410958906</v>
      </c>
    </row>
    <row r="2795" spans="1:11">
      <c r="A2795" t="s">
        <v>279</v>
      </c>
      <c r="B2795">
        <v>2018</v>
      </c>
      <c r="C2795" s="9">
        <v>43043</v>
      </c>
      <c r="D2795" t="s">
        <v>138</v>
      </c>
      <c r="E2795" t="s">
        <v>115</v>
      </c>
      <c r="F2795">
        <v>1</v>
      </c>
      <c r="G2795">
        <v>1</v>
      </c>
      <c r="H2795" t="s">
        <v>27</v>
      </c>
      <c r="I2795" t="s">
        <v>28</v>
      </c>
      <c r="J2795">
        <v>10007779683</v>
      </c>
      <c r="K2795" s="10">
        <f>(C2795-VLOOKUP(H2795,Riders!$A$2:$E$8001,4,FALSE))/365</f>
        <v>21.87945205479452</v>
      </c>
    </row>
    <row r="2796" spans="1:11">
      <c r="A2796" t="s">
        <v>279</v>
      </c>
      <c r="B2796">
        <v>2018</v>
      </c>
      <c r="C2796" s="9">
        <v>43043</v>
      </c>
      <c r="D2796" t="s">
        <v>138</v>
      </c>
      <c r="E2796" t="s">
        <v>115</v>
      </c>
      <c r="F2796">
        <v>1</v>
      </c>
      <c r="G2796">
        <v>2</v>
      </c>
      <c r="H2796" t="s">
        <v>304</v>
      </c>
      <c r="I2796" t="s">
        <v>111</v>
      </c>
      <c r="J2796">
        <v>10006898300</v>
      </c>
      <c r="K2796" s="10">
        <f>(C2796-VLOOKUP(H2796,Riders!$A$2:$E$8001,4,FALSE))/365</f>
        <v>25.216438356164385</v>
      </c>
    </row>
    <row r="2797" spans="1:11">
      <c r="A2797" t="s">
        <v>279</v>
      </c>
      <c r="B2797">
        <v>2018</v>
      </c>
      <c r="C2797" s="9">
        <v>43043</v>
      </c>
      <c r="D2797" t="s">
        <v>138</v>
      </c>
      <c r="E2797" t="s">
        <v>115</v>
      </c>
      <c r="F2797">
        <v>1</v>
      </c>
      <c r="G2797">
        <v>3</v>
      </c>
      <c r="H2797" t="s">
        <v>209</v>
      </c>
      <c r="I2797" t="s">
        <v>210</v>
      </c>
      <c r="J2797">
        <v>10010608447</v>
      </c>
      <c r="K2797" s="10">
        <f>(C2797-VLOOKUP(H2797,Riders!$A$2:$E$8001,4,FALSE))/365</f>
        <v>20.361643835616437</v>
      </c>
    </row>
    <row r="2798" spans="1:11">
      <c r="A2798" t="s">
        <v>279</v>
      </c>
      <c r="B2798">
        <v>2018</v>
      </c>
      <c r="C2798" s="9">
        <v>43043</v>
      </c>
      <c r="D2798" t="s">
        <v>138</v>
      </c>
      <c r="E2798" t="s">
        <v>115</v>
      </c>
      <c r="F2798">
        <v>1</v>
      </c>
      <c r="G2798">
        <v>4</v>
      </c>
      <c r="H2798" t="s">
        <v>207</v>
      </c>
      <c r="I2798" t="s">
        <v>196</v>
      </c>
      <c r="J2798">
        <v>10007772108</v>
      </c>
      <c r="K2798" s="10">
        <f>(C2798-VLOOKUP(H2798,Riders!$A$2:$E$8001,4,FALSE))/365</f>
        <v>22.723287671232878</v>
      </c>
    </row>
    <row r="2799" spans="1:11">
      <c r="A2799" t="s">
        <v>279</v>
      </c>
      <c r="B2799">
        <v>2018</v>
      </c>
      <c r="C2799" s="9">
        <v>43043</v>
      </c>
      <c r="D2799" t="s">
        <v>138</v>
      </c>
      <c r="E2799" t="s">
        <v>115</v>
      </c>
      <c r="F2799">
        <v>2</v>
      </c>
      <c r="G2799">
        <v>1</v>
      </c>
      <c r="H2799" t="s">
        <v>104</v>
      </c>
      <c r="I2799" t="s">
        <v>100</v>
      </c>
      <c r="J2799">
        <v>10006894559</v>
      </c>
      <c r="K2799" s="10">
        <f>(C2799-VLOOKUP(H2799,Riders!$A$2:$E$8001,4,FALSE))/365</f>
        <v>25.213698630136985</v>
      </c>
    </row>
    <row r="2800" spans="1:11">
      <c r="A2800" t="s">
        <v>279</v>
      </c>
      <c r="B2800">
        <v>2018</v>
      </c>
      <c r="C2800" s="9">
        <v>43043</v>
      </c>
      <c r="D2800" t="s">
        <v>138</v>
      </c>
      <c r="E2800" t="s">
        <v>115</v>
      </c>
      <c r="F2800">
        <v>2</v>
      </c>
      <c r="G2800">
        <v>2</v>
      </c>
      <c r="H2800" t="s">
        <v>317</v>
      </c>
      <c r="I2800" t="s">
        <v>24</v>
      </c>
      <c r="J2800">
        <v>10007508083</v>
      </c>
      <c r="K2800" s="10">
        <f>(C2800-VLOOKUP(H2800,Riders!$A$2:$E$8001,4,FALSE))/365</f>
        <v>24.17808219178082</v>
      </c>
    </row>
    <row r="2801" spans="1:11">
      <c r="A2801" t="s">
        <v>279</v>
      </c>
      <c r="B2801">
        <v>2018</v>
      </c>
      <c r="C2801" s="9">
        <v>43043</v>
      </c>
      <c r="D2801" t="s">
        <v>138</v>
      </c>
      <c r="E2801" t="s">
        <v>115</v>
      </c>
      <c r="F2801">
        <v>2</v>
      </c>
      <c r="G2801">
        <v>3</v>
      </c>
      <c r="H2801" t="s">
        <v>281</v>
      </c>
      <c r="I2801" t="s">
        <v>282</v>
      </c>
      <c r="J2801">
        <v>10006319633</v>
      </c>
      <c r="K2801" s="10">
        <f>(C2801-VLOOKUP(H2801,Riders!$A$2:$E$8001,4,FALSE))/365</f>
        <v>27.956164383561642</v>
      </c>
    </row>
    <row r="2802" spans="1:11">
      <c r="A2802" t="s">
        <v>279</v>
      </c>
      <c r="B2802">
        <v>2018</v>
      </c>
      <c r="C2802" s="9">
        <v>43043</v>
      </c>
      <c r="D2802" t="s">
        <v>138</v>
      </c>
      <c r="E2802" t="s">
        <v>115</v>
      </c>
      <c r="F2802">
        <v>2</v>
      </c>
      <c r="G2802">
        <v>4</v>
      </c>
      <c r="H2802" t="s">
        <v>208</v>
      </c>
      <c r="I2802" t="s">
        <v>186</v>
      </c>
      <c r="J2802">
        <v>10009049979</v>
      </c>
      <c r="K2802" s="10">
        <f>(C2802-VLOOKUP(H2802,Riders!$A$2:$E$8001,4,FALSE))/365</f>
        <v>22.613698630136987</v>
      </c>
    </row>
    <row r="2803" spans="1:11">
      <c r="A2803" t="s">
        <v>279</v>
      </c>
      <c r="B2803">
        <v>2018</v>
      </c>
      <c r="C2803" s="9">
        <v>43043</v>
      </c>
      <c r="D2803" t="s">
        <v>138</v>
      </c>
      <c r="E2803" t="s">
        <v>115</v>
      </c>
      <c r="F2803">
        <v>3</v>
      </c>
      <c r="G2803">
        <v>1</v>
      </c>
      <c r="H2803" t="s">
        <v>97</v>
      </c>
      <c r="I2803" t="s">
        <v>26</v>
      </c>
      <c r="J2803">
        <v>10010678569</v>
      </c>
      <c r="K2803" s="10">
        <f>(C2803-VLOOKUP(H2803,Riders!$A$2:$E$8001,4,FALSE))/365</f>
        <v>20.561643835616437</v>
      </c>
    </row>
    <row r="2804" spans="1:11">
      <c r="A2804" t="s">
        <v>279</v>
      </c>
      <c r="B2804">
        <v>2018</v>
      </c>
      <c r="C2804" s="9">
        <v>43043</v>
      </c>
      <c r="D2804" t="s">
        <v>138</v>
      </c>
      <c r="E2804" t="s">
        <v>115</v>
      </c>
      <c r="F2804">
        <v>3</v>
      </c>
      <c r="G2804">
        <v>2</v>
      </c>
      <c r="H2804" t="s">
        <v>91</v>
      </c>
      <c r="I2804" t="s">
        <v>50</v>
      </c>
      <c r="J2804">
        <v>10009150215</v>
      </c>
      <c r="K2804" s="10">
        <f>(C2804-VLOOKUP(H2804,Riders!$A$2:$E$8001,4,FALSE))/365</f>
        <v>21.956164383561642</v>
      </c>
    </row>
    <row r="2805" spans="1:11">
      <c r="A2805" t="s">
        <v>279</v>
      </c>
      <c r="B2805">
        <v>2018</v>
      </c>
      <c r="C2805" s="9">
        <v>43043</v>
      </c>
      <c r="D2805" t="s">
        <v>138</v>
      </c>
      <c r="E2805" t="s">
        <v>115</v>
      </c>
      <c r="F2805">
        <v>3</v>
      </c>
      <c r="G2805">
        <v>3</v>
      </c>
      <c r="H2805" t="s">
        <v>156</v>
      </c>
      <c r="I2805" t="s">
        <v>143</v>
      </c>
      <c r="J2805">
        <v>10010894696</v>
      </c>
      <c r="K2805" s="10">
        <f>(C2805-VLOOKUP(H2805,Riders!$A$2:$E$8001,4,FALSE))/365</f>
        <v>31.556164383561644</v>
      </c>
    </row>
    <row r="2806" spans="1:11">
      <c r="A2806" t="s">
        <v>279</v>
      </c>
      <c r="B2806">
        <v>2018</v>
      </c>
      <c r="C2806" s="9">
        <v>43043</v>
      </c>
      <c r="D2806" t="s">
        <v>138</v>
      </c>
      <c r="E2806" t="s">
        <v>115</v>
      </c>
      <c r="F2806">
        <v>3</v>
      </c>
      <c r="G2806">
        <v>4</v>
      </c>
      <c r="H2806" t="s">
        <v>90</v>
      </c>
      <c r="I2806" t="s">
        <v>22</v>
      </c>
      <c r="J2806">
        <v>10009535686</v>
      </c>
      <c r="K2806" s="10">
        <f>(C2806-VLOOKUP(H2806,Riders!$A$2:$E$8001,4,FALSE))/365</f>
        <v>20.657534246575342</v>
      </c>
    </row>
    <row r="2807" spans="1:11">
      <c r="A2807" t="s">
        <v>279</v>
      </c>
      <c r="B2807">
        <v>2018</v>
      </c>
      <c r="C2807" s="9">
        <v>43043</v>
      </c>
      <c r="D2807" t="s">
        <v>138</v>
      </c>
      <c r="E2807" t="s">
        <v>115</v>
      </c>
      <c r="F2807">
        <v>4</v>
      </c>
      <c r="G2807">
        <v>1</v>
      </c>
      <c r="H2807" t="s">
        <v>312</v>
      </c>
      <c r="I2807" t="s">
        <v>42</v>
      </c>
      <c r="J2807">
        <v>10006904360</v>
      </c>
      <c r="K2807" s="10">
        <f>(C2807-VLOOKUP(H2807,Riders!$A$2:$E$8001,4,FALSE))/365</f>
        <v>26.334246575342465</v>
      </c>
    </row>
    <row r="2808" spans="1:11">
      <c r="A2808" t="s">
        <v>279</v>
      </c>
      <c r="B2808">
        <v>2018</v>
      </c>
      <c r="C2808" s="9">
        <v>43043</v>
      </c>
      <c r="D2808" t="s">
        <v>138</v>
      </c>
      <c r="E2808" t="s">
        <v>115</v>
      </c>
      <c r="F2808">
        <v>4</v>
      </c>
      <c r="G2808">
        <v>2</v>
      </c>
      <c r="H2808" t="s">
        <v>141</v>
      </c>
      <c r="I2808" t="s">
        <v>93</v>
      </c>
      <c r="J2808">
        <v>10009181234</v>
      </c>
      <c r="K2808" s="10">
        <f>(C2808-VLOOKUP(H2808,Riders!$A$2:$E$8001,4,FALSE))/365</f>
        <v>22.589041095890412</v>
      </c>
    </row>
    <row r="2809" spans="1:11">
      <c r="A2809" t="s">
        <v>279</v>
      </c>
      <c r="B2809">
        <v>2018</v>
      </c>
      <c r="C2809" s="9">
        <v>43043</v>
      </c>
      <c r="D2809" t="s">
        <v>138</v>
      </c>
      <c r="E2809" t="s">
        <v>115</v>
      </c>
      <c r="F2809">
        <v>4</v>
      </c>
      <c r="G2809">
        <v>3</v>
      </c>
      <c r="H2809" t="s">
        <v>172</v>
      </c>
      <c r="I2809" t="s">
        <v>35</v>
      </c>
      <c r="J2809">
        <v>10006552534</v>
      </c>
      <c r="K2809" s="10">
        <f>(C2809-VLOOKUP(H2809,Riders!$A$2:$E$8001,4,FALSE))/365</f>
        <v>27.487671232876714</v>
      </c>
    </row>
    <row r="2810" spans="1:11">
      <c r="A2810" t="s">
        <v>279</v>
      </c>
      <c r="B2810">
        <v>2018</v>
      </c>
      <c r="C2810" s="9">
        <v>43043</v>
      </c>
      <c r="D2810" t="s">
        <v>138</v>
      </c>
      <c r="E2810" t="s">
        <v>115</v>
      </c>
      <c r="F2810">
        <v>4</v>
      </c>
      <c r="G2810">
        <v>4</v>
      </c>
      <c r="H2810" t="s">
        <v>321</v>
      </c>
      <c r="I2810" t="s">
        <v>76</v>
      </c>
      <c r="J2810">
        <v>10010778704</v>
      </c>
      <c r="K2810" s="10">
        <f>(C2810-VLOOKUP(H2810,Riders!$A$2:$E$8001,4,FALSE))/365</f>
        <v>19.663013698630138</v>
      </c>
    </row>
    <row r="2811" spans="1:11">
      <c r="A2811" t="s">
        <v>279</v>
      </c>
      <c r="B2811">
        <v>2018</v>
      </c>
      <c r="C2811" s="9">
        <v>43043</v>
      </c>
      <c r="D2811" t="s">
        <v>138</v>
      </c>
      <c r="E2811" t="s">
        <v>115</v>
      </c>
      <c r="F2811">
        <v>5</v>
      </c>
      <c r="G2811">
        <v>1</v>
      </c>
      <c r="H2811" t="s">
        <v>218</v>
      </c>
      <c r="I2811" t="s">
        <v>33</v>
      </c>
      <c r="J2811">
        <v>10005782695</v>
      </c>
      <c r="K2811" s="10">
        <f>(C2811-VLOOKUP(H2811,Riders!$A$2:$E$8001,4,FALSE))/365</f>
        <v>28.336986301369862</v>
      </c>
    </row>
    <row r="2812" spans="1:11">
      <c r="A2812" t="s">
        <v>279</v>
      </c>
      <c r="B2812">
        <v>2018</v>
      </c>
      <c r="C2812" s="9">
        <v>43043</v>
      </c>
      <c r="D2812" t="s">
        <v>138</v>
      </c>
      <c r="E2812" t="s">
        <v>115</v>
      </c>
      <c r="F2812">
        <v>5</v>
      </c>
      <c r="G2812">
        <v>2</v>
      </c>
      <c r="H2812" t="s">
        <v>110</v>
      </c>
      <c r="I2812" t="s">
        <v>111</v>
      </c>
      <c r="J2812">
        <v>10009967641</v>
      </c>
      <c r="K2812" s="10">
        <f>(C2812-VLOOKUP(H2812,Riders!$A$2:$E$8001,4,FALSE))/365</f>
        <v>20.547945205479451</v>
      </c>
    </row>
    <row r="2813" spans="1:11">
      <c r="A2813" t="s">
        <v>279</v>
      </c>
      <c r="B2813">
        <v>2018</v>
      </c>
      <c r="C2813" s="9">
        <v>43043</v>
      </c>
      <c r="D2813" t="s">
        <v>138</v>
      </c>
      <c r="E2813" t="s">
        <v>115</v>
      </c>
      <c r="F2813">
        <v>5</v>
      </c>
      <c r="G2813">
        <v>3</v>
      </c>
      <c r="H2813" t="s">
        <v>155</v>
      </c>
      <c r="I2813" t="s">
        <v>140</v>
      </c>
      <c r="J2813">
        <v>10006063086</v>
      </c>
      <c r="K2813" s="10">
        <f>(C2813-VLOOKUP(H2813,Riders!$A$2:$E$8001,4,FALSE))/365</f>
        <v>27.668493150684931</v>
      </c>
    </row>
    <row r="2814" spans="1:11">
      <c r="A2814" t="s">
        <v>279</v>
      </c>
      <c r="B2814">
        <v>2018</v>
      </c>
      <c r="C2814" s="9">
        <v>43043</v>
      </c>
      <c r="D2814" t="s">
        <v>138</v>
      </c>
      <c r="E2814" t="s">
        <v>115</v>
      </c>
      <c r="F2814">
        <v>5</v>
      </c>
      <c r="G2814">
        <v>4</v>
      </c>
      <c r="H2814" t="s">
        <v>322</v>
      </c>
      <c r="I2814" t="s">
        <v>323</v>
      </c>
      <c r="J2814">
        <v>10007828082</v>
      </c>
      <c r="K2814" s="10">
        <f>(C2814-VLOOKUP(H2814,Riders!$A$2:$E$8001,4,FALSE))/365</f>
        <v>23.895890410958906</v>
      </c>
    </row>
    <row r="2815" spans="1:11">
      <c r="A2815" t="s">
        <v>279</v>
      </c>
      <c r="B2815">
        <v>2018</v>
      </c>
      <c r="C2815" s="9">
        <v>43043</v>
      </c>
      <c r="D2815" t="s">
        <v>138</v>
      </c>
      <c r="E2815" t="s">
        <v>115</v>
      </c>
      <c r="F2815">
        <v>6</v>
      </c>
      <c r="G2815">
        <v>1</v>
      </c>
      <c r="H2815" t="s">
        <v>52</v>
      </c>
      <c r="I2815" t="s">
        <v>40</v>
      </c>
      <c r="J2815">
        <v>10004612534</v>
      </c>
      <c r="K2815" s="10">
        <f>(C2815-VLOOKUP(H2815,Riders!$A$2:$E$8001,4,FALSE))/365</f>
        <v>30.44109589041096</v>
      </c>
    </row>
    <row r="2816" spans="1:11">
      <c r="A2816" t="s">
        <v>279</v>
      </c>
      <c r="B2816">
        <v>2018</v>
      </c>
      <c r="C2816" s="9">
        <v>43043</v>
      </c>
      <c r="D2816" t="s">
        <v>138</v>
      </c>
      <c r="E2816" t="s">
        <v>115</v>
      </c>
      <c r="F2816">
        <v>6</v>
      </c>
      <c r="G2816">
        <v>2</v>
      </c>
      <c r="H2816" t="s">
        <v>291</v>
      </c>
      <c r="I2816" t="s">
        <v>24</v>
      </c>
      <c r="J2816">
        <v>10006108051</v>
      </c>
      <c r="K2816" s="10">
        <f>(C2816-VLOOKUP(H2816,Riders!$A$2:$E$8001,4,FALSE))/365</f>
        <v>28.863013698630137</v>
      </c>
    </row>
    <row r="2817" spans="1:11">
      <c r="A2817" t="s">
        <v>279</v>
      </c>
      <c r="B2817">
        <v>2018</v>
      </c>
      <c r="C2817" s="9">
        <v>43043</v>
      </c>
      <c r="D2817" t="s">
        <v>138</v>
      </c>
      <c r="E2817" t="s">
        <v>115</v>
      </c>
      <c r="F2817">
        <v>6</v>
      </c>
      <c r="G2817">
        <v>3</v>
      </c>
      <c r="H2817" t="s">
        <v>194</v>
      </c>
      <c r="I2817" t="s">
        <v>50</v>
      </c>
      <c r="J2817">
        <v>10004868370</v>
      </c>
      <c r="K2817" s="10">
        <f>(C2817-VLOOKUP(H2817,Riders!$A$2:$E$8001,4,FALSE))/365</f>
        <v>29.852054794520548</v>
      </c>
    </row>
    <row r="2818" spans="1:11">
      <c r="A2818" t="s">
        <v>279</v>
      </c>
      <c r="B2818">
        <v>2018</v>
      </c>
      <c r="C2818" s="9">
        <v>43043</v>
      </c>
      <c r="D2818" t="s">
        <v>138</v>
      </c>
      <c r="E2818" t="s">
        <v>115</v>
      </c>
      <c r="F2818">
        <v>6</v>
      </c>
      <c r="G2818">
        <v>4</v>
      </c>
      <c r="H2818" t="s">
        <v>285</v>
      </c>
      <c r="I2818" t="s">
        <v>30</v>
      </c>
      <c r="J2818">
        <v>10003349716</v>
      </c>
      <c r="K2818" s="10">
        <f>(C2818-VLOOKUP(H2818,Riders!$A$2:$E$8001,4,FALSE))/365</f>
        <v>34.254794520547946</v>
      </c>
    </row>
    <row r="2819" spans="1:11">
      <c r="A2819" t="s">
        <v>279</v>
      </c>
      <c r="B2819">
        <v>2018</v>
      </c>
      <c r="C2819" s="9">
        <v>43043</v>
      </c>
      <c r="D2819" t="s">
        <v>138</v>
      </c>
      <c r="E2819" t="s">
        <v>117</v>
      </c>
      <c r="F2819">
        <v>1</v>
      </c>
      <c r="G2819">
        <v>1</v>
      </c>
      <c r="H2819" t="s">
        <v>66</v>
      </c>
      <c r="I2819" t="s">
        <v>28</v>
      </c>
      <c r="J2819">
        <v>10006379247</v>
      </c>
      <c r="K2819" s="10">
        <f>(C2819-VLOOKUP(H2819,Riders!$A$2:$E$8001,4,FALSE))/365</f>
        <v>27.610958904109587</v>
      </c>
    </row>
    <row r="2820" spans="1:11">
      <c r="A2820" t="s">
        <v>279</v>
      </c>
      <c r="B2820">
        <v>2018</v>
      </c>
      <c r="C2820" s="9">
        <v>43043</v>
      </c>
      <c r="D2820" t="s">
        <v>138</v>
      </c>
      <c r="E2820" t="s">
        <v>117</v>
      </c>
      <c r="F2820">
        <v>1</v>
      </c>
      <c r="G2820">
        <v>2</v>
      </c>
      <c r="H2820" t="s">
        <v>312</v>
      </c>
      <c r="I2820" t="s">
        <v>42</v>
      </c>
      <c r="J2820">
        <v>10006904360</v>
      </c>
      <c r="K2820" s="10">
        <f>(C2820-VLOOKUP(H2820,Riders!$A$2:$E$8001,4,FALSE))/365</f>
        <v>26.334246575342465</v>
      </c>
    </row>
    <row r="2821" spans="1:11">
      <c r="A2821" t="s">
        <v>279</v>
      </c>
      <c r="B2821">
        <v>2018</v>
      </c>
      <c r="C2821" s="9">
        <v>43043</v>
      </c>
      <c r="D2821" t="s">
        <v>138</v>
      </c>
      <c r="E2821" t="s">
        <v>117</v>
      </c>
      <c r="F2821">
        <v>1</v>
      </c>
      <c r="G2821">
        <v>3</v>
      </c>
      <c r="H2821" t="s">
        <v>287</v>
      </c>
      <c r="I2821" t="s">
        <v>205</v>
      </c>
      <c r="J2821">
        <v>10002418415</v>
      </c>
      <c r="K2821" s="10">
        <f>(C2821-VLOOKUP(H2821,Riders!$A$2:$E$8001,4,FALSE))/365</f>
        <v>35.249315068493154</v>
      </c>
    </row>
    <row r="2822" spans="1:11">
      <c r="A2822" t="s">
        <v>279</v>
      </c>
      <c r="B2822">
        <v>2018</v>
      </c>
      <c r="C2822" s="9">
        <v>43043</v>
      </c>
      <c r="D2822" t="s">
        <v>138</v>
      </c>
      <c r="E2822" t="s">
        <v>117</v>
      </c>
      <c r="F2822">
        <v>1</v>
      </c>
      <c r="G2822">
        <v>4</v>
      </c>
      <c r="H2822" t="s">
        <v>27</v>
      </c>
      <c r="I2822" t="s">
        <v>28</v>
      </c>
      <c r="J2822">
        <v>10007779683</v>
      </c>
      <c r="K2822" s="10">
        <f>(C2822-VLOOKUP(H2822,Riders!$A$2:$E$8001,4,FALSE))/365</f>
        <v>21.87945205479452</v>
      </c>
    </row>
    <row r="2823" spans="1:11">
      <c r="A2823" t="s">
        <v>279</v>
      </c>
      <c r="B2823">
        <v>2018</v>
      </c>
      <c r="C2823" s="9">
        <v>43043</v>
      </c>
      <c r="D2823" t="s">
        <v>138</v>
      </c>
      <c r="E2823" t="s">
        <v>117</v>
      </c>
      <c r="F2823">
        <v>1</v>
      </c>
      <c r="G2823">
        <v>5</v>
      </c>
      <c r="H2823" t="s">
        <v>43</v>
      </c>
      <c r="I2823" t="s">
        <v>44</v>
      </c>
      <c r="J2823">
        <v>10009176281</v>
      </c>
      <c r="K2823" s="10">
        <f>(C2823-VLOOKUP(H2823,Riders!$A$2:$E$8001,4,FALSE))/365</f>
        <v>21.715068493150685</v>
      </c>
    </row>
    <row r="2824" spans="1:11">
      <c r="A2824" t="s">
        <v>279</v>
      </c>
      <c r="B2824">
        <v>2018</v>
      </c>
      <c r="C2824" s="9">
        <v>43043</v>
      </c>
      <c r="D2824" t="s">
        <v>138</v>
      </c>
      <c r="E2824" t="s">
        <v>117</v>
      </c>
      <c r="F2824">
        <v>1</v>
      </c>
      <c r="G2824">
        <v>6</v>
      </c>
      <c r="H2824" t="s">
        <v>218</v>
      </c>
      <c r="I2824" t="s">
        <v>33</v>
      </c>
      <c r="J2824">
        <v>10005782695</v>
      </c>
      <c r="K2824" s="10">
        <f>(C2824-VLOOKUP(H2824,Riders!$A$2:$E$8001,4,FALSE))/365</f>
        <v>28.336986301369862</v>
      </c>
    </row>
    <row r="2825" spans="1:11">
      <c r="A2825" t="s">
        <v>279</v>
      </c>
      <c r="B2825">
        <v>2018</v>
      </c>
      <c r="C2825" s="9">
        <v>43043</v>
      </c>
      <c r="D2825" t="s">
        <v>138</v>
      </c>
      <c r="E2825" t="s">
        <v>117</v>
      </c>
      <c r="F2825">
        <v>2</v>
      </c>
      <c r="G2825">
        <v>1</v>
      </c>
      <c r="H2825" t="s">
        <v>198</v>
      </c>
      <c r="I2825" t="s">
        <v>22</v>
      </c>
      <c r="J2825">
        <v>10006900421</v>
      </c>
      <c r="K2825" s="10">
        <f>(C2825-VLOOKUP(H2825,Riders!$A$2:$E$8001,4,FALSE))/365</f>
        <v>24.909589041095892</v>
      </c>
    </row>
    <row r="2826" spans="1:11">
      <c r="A2826" t="s">
        <v>279</v>
      </c>
      <c r="B2826">
        <v>2018</v>
      </c>
      <c r="C2826" s="9">
        <v>43043</v>
      </c>
      <c r="D2826" t="s">
        <v>138</v>
      </c>
      <c r="E2826" t="s">
        <v>117</v>
      </c>
      <c r="F2826">
        <v>2</v>
      </c>
      <c r="G2826">
        <v>2</v>
      </c>
      <c r="H2826" t="s">
        <v>97</v>
      </c>
      <c r="I2826" t="s">
        <v>26</v>
      </c>
      <c r="J2826">
        <v>10010678569</v>
      </c>
      <c r="K2826" s="10">
        <f>(C2826-VLOOKUP(H2826,Riders!$A$2:$E$8001,4,FALSE))/365</f>
        <v>20.561643835616437</v>
      </c>
    </row>
    <row r="2827" spans="1:11">
      <c r="A2827" t="s">
        <v>279</v>
      </c>
      <c r="B2827">
        <v>2018</v>
      </c>
      <c r="C2827" s="9">
        <v>43043</v>
      </c>
      <c r="D2827" t="s">
        <v>138</v>
      </c>
      <c r="E2827" t="s">
        <v>117</v>
      </c>
      <c r="F2827">
        <v>2</v>
      </c>
      <c r="G2827">
        <v>3</v>
      </c>
      <c r="H2827" t="s">
        <v>104</v>
      </c>
      <c r="I2827" t="s">
        <v>100</v>
      </c>
      <c r="J2827">
        <v>10006894559</v>
      </c>
      <c r="K2827" s="10">
        <f>(C2827-VLOOKUP(H2827,Riders!$A$2:$E$8001,4,FALSE))/365</f>
        <v>25.213698630136985</v>
      </c>
    </row>
    <row r="2828" spans="1:11">
      <c r="A2828" t="s">
        <v>279</v>
      </c>
      <c r="B2828">
        <v>2018</v>
      </c>
      <c r="C2828" s="9">
        <v>43043</v>
      </c>
      <c r="D2828" t="s">
        <v>138</v>
      </c>
      <c r="E2828" t="s">
        <v>117</v>
      </c>
      <c r="F2828">
        <v>2</v>
      </c>
      <c r="G2828">
        <v>4</v>
      </c>
      <c r="H2828" t="s">
        <v>193</v>
      </c>
      <c r="I2828" t="s">
        <v>30</v>
      </c>
      <c r="J2828">
        <v>10005964470</v>
      </c>
      <c r="K2828" s="10">
        <f>(C2828-VLOOKUP(H2828,Riders!$A$2:$E$8001,4,FALSE))/365</f>
        <v>28.643835616438356</v>
      </c>
    </row>
    <row r="2829" spans="1:11">
      <c r="A2829" t="s">
        <v>279</v>
      </c>
      <c r="B2829">
        <v>2018</v>
      </c>
      <c r="C2829" s="9">
        <v>43043</v>
      </c>
      <c r="D2829" t="s">
        <v>138</v>
      </c>
      <c r="E2829" t="s">
        <v>117</v>
      </c>
      <c r="F2829">
        <v>2</v>
      </c>
      <c r="G2829">
        <v>5</v>
      </c>
      <c r="H2829" t="s">
        <v>52</v>
      </c>
      <c r="I2829" t="s">
        <v>40</v>
      </c>
      <c r="J2829">
        <v>10004612534</v>
      </c>
      <c r="K2829" s="10">
        <f>(C2829-VLOOKUP(H2829,Riders!$A$2:$E$8001,4,FALSE))/365</f>
        <v>30.44109589041096</v>
      </c>
    </row>
    <row r="2830" spans="1:11">
      <c r="A2830" t="s">
        <v>279</v>
      </c>
      <c r="B2830">
        <v>2018</v>
      </c>
      <c r="C2830" s="9">
        <v>43043</v>
      </c>
      <c r="D2830" t="s">
        <v>138</v>
      </c>
      <c r="E2830" t="s">
        <v>117</v>
      </c>
      <c r="F2830">
        <v>2</v>
      </c>
      <c r="G2830">
        <v>6</v>
      </c>
      <c r="H2830" t="s">
        <v>191</v>
      </c>
      <c r="I2830" t="s">
        <v>30</v>
      </c>
      <c r="J2830">
        <v>10005727327</v>
      </c>
      <c r="K2830" s="10">
        <f>(C2830-VLOOKUP(H2830,Riders!$A$2:$E$8001,4,FALSE))/365</f>
        <v>31.797260273972604</v>
      </c>
    </row>
    <row r="2831" spans="1:11">
      <c r="A2831" t="s">
        <v>279</v>
      </c>
      <c r="B2831">
        <v>2018</v>
      </c>
      <c r="C2831" s="9">
        <v>43043</v>
      </c>
      <c r="D2831" t="s">
        <v>138</v>
      </c>
      <c r="E2831" t="s">
        <v>119</v>
      </c>
      <c r="F2831">
        <v>1</v>
      </c>
      <c r="G2831">
        <v>1</v>
      </c>
      <c r="H2831" t="s">
        <v>198</v>
      </c>
      <c r="I2831" t="s">
        <v>22</v>
      </c>
      <c r="J2831">
        <v>10006900421</v>
      </c>
      <c r="K2831" s="10">
        <f>(C2831-VLOOKUP(H2831,Riders!$A$2:$E$8001,4,FALSE))/365</f>
        <v>24.909589041095892</v>
      </c>
    </row>
    <row r="2832" spans="1:11">
      <c r="A2832" t="s">
        <v>279</v>
      </c>
      <c r="B2832">
        <v>2018</v>
      </c>
      <c r="C2832" s="9">
        <v>43043</v>
      </c>
      <c r="D2832" t="s">
        <v>138</v>
      </c>
      <c r="E2832" t="s">
        <v>119</v>
      </c>
      <c r="F2832">
        <v>1</v>
      </c>
      <c r="G2832">
        <v>2</v>
      </c>
      <c r="H2832" t="s">
        <v>66</v>
      </c>
      <c r="I2832" t="s">
        <v>28</v>
      </c>
      <c r="J2832">
        <v>10006379247</v>
      </c>
      <c r="K2832" s="10">
        <f>(C2832-VLOOKUP(H2832,Riders!$A$2:$E$8001,4,FALSE))/365</f>
        <v>27.610958904109587</v>
      </c>
    </row>
    <row r="2833" spans="1:11">
      <c r="A2833" t="s">
        <v>279</v>
      </c>
      <c r="B2833">
        <v>2018</v>
      </c>
      <c r="C2833" s="9">
        <v>43043</v>
      </c>
      <c r="D2833" t="s">
        <v>138</v>
      </c>
      <c r="E2833" t="s">
        <v>119</v>
      </c>
      <c r="F2833">
        <v>1</v>
      </c>
      <c r="G2833">
        <v>3</v>
      </c>
      <c r="H2833" t="s">
        <v>97</v>
      </c>
      <c r="I2833" t="s">
        <v>26</v>
      </c>
      <c r="J2833">
        <v>10010678569</v>
      </c>
      <c r="K2833" s="10">
        <f>(C2833-VLOOKUP(H2833,Riders!$A$2:$E$8001,4,FALSE))/365</f>
        <v>20.561643835616437</v>
      </c>
    </row>
    <row r="2834" spans="1:11">
      <c r="A2834" t="s">
        <v>279</v>
      </c>
      <c r="B2834">
        <v>2018</v>
      </c>
      <c r="C2834" s="9">
        <v>43043</v>
      </c>
      <c r="D2834" t="s">
        <v>138</v>
      </c>
      <c r="E2834" t="s">
        <v>119</v>
      </c>
      <c r="F2834">
        <v>1</v>
      </c>
      <c r="G2834">
        <v>4</v>
      </c>
      <c r="H2834" t="s">
        <v>312</v>
      </c>
      <c r="I2834" t="s">
        <v>42</v>
      </c>
      <c r="J2834">
        <v>10006904360</v>
      </c>
      <c r="K2834" s="10">
        <f>(C2834-VLOOKUP(H2834,Riders!$A$2:$E$8001,4,FALSE))/365</f>
        <v>26.334246575342465</v>
      </c>
    </row>
    <row r="2835" spans="1:11">
      <c r="A2835" t="s">
        <v>279</v>
      </c>
      <c r="B2835">
        <v>2018</v>
      </c>
      <c r="C2835" s="9">
        <v>43043</v>
      </c>
      <c r="D2835" t="s">
        <v>138</v>
      </c>
      <c r="E2835" t="s">
        <v>119</v>
      </c>
      <c r="F2835">
        <v>1</v>
      </c>
      <c r="G2835">
        <v>5</v>
      </c>
      <c r="H2835" t="s">
        <v>104</v>
      </c>
      <c r="I2835" t="s">
        <v>100</v>
      </c>
      <c r="J2835">
        <v>10006894559</v>
      </c>
      <c r="K2835" s="10">
        <f>(C2835-VLOOKUP(H2835,Riders!$A$2:$E$8001,4,FALSE))/365</f>
        <v>25.213698630136985</v>
      </c>
    </row>
    <row r="2836" spans="1:11">
      <c r="A2836" t="s">
        <v>279</v>
      </c>
      <c r="B2836">
        <v>2018</v>
      </c>
      <c r="C2836" s="9">
        <v>43043</v>
      </c>
      <c r="D2836" t="s">
        <v>138</v>
      </c>
      <c r="E2836" t="s">
        <v>119</v>
      </c>
      <c r="F2836">
        <v>1</v>
      </c>
      <c r="G2836">
        <v>6</v>
      </c>
      <c r="H2836" t="s">
        <v>287</v>
      </c>
      <c r="I2836" t="s">
        <v>205</v>
      </c>
      <c r="J2836">
        <v>10002418415</v>
      </c>
      <c r="K2836" s="10">
        <f>(C2836-VLOOKUP(H2836,Riders!$A$2:$E$8001,4,FALSE))/365</f>
        <v>35.249315068493154</v>
      </c>
    </row>
    <row r="2837" spans="1:11">
      <c r="A2837" t="s">
        <v>279</v>
      </c>
      <c r="B2837">
        <v>2018</v>
      </c>
      <c r="C2837" s="9">
        <v>43043</v>
      </c>
      <c r="D2837" t="s">
        <v>138</v>
      </c>
      <c r="E2837" t="s">
        <v>119</v>
      </c>
      <c r="F2837">
        <v>2</v>
      </c>
      <c r="G2837">
        <v>1</v>
      </c>
      <c r="H2837" t="s">
        <v>52</v>
      </c>
      <c r="I2837" t="s">
        <v>40</v>
      </c>
      <c r="J2837">
        <v>10004612534</v>
      </c>
      <c r="K2837" s="10">
        <f>(C2837-VLOOKUP(H2837,Riders!$A$2:$E$8001,4,FALSE))/365</f>
        <v>30.44109589041096</v>
      </c>
    </row>
    <row r="2838" spans="1:11">
      <c r="A2838" t="s">
        <v>279</v>
      </c>
      <c r="B2838">
        <v>2018</v>
      </c>
      <c r="C2838" s="9">
        <v>43043</v>
      </c>
      <c r="D2838" t="s">
        <v>138</v>
      </c>
      <c r="E2838" t="s">
        <v>119</v>
      </c>
      <c r="F2838">
        <v>2</v>
      </c>
      <c r="G2838">
        <v>2</v>
      </c>
      <c r="H2838" t="s">
        <v>43</v>
      </c>
      <c r="I2838" t="s">
        <v>44</v>
      </c>
      <c r="J2838">
        <v>10009176281</v>
      </c>
      <c r="K2838" s="10">
        <f>(C2838-VLOOKUP(H2838,Riders!$A$2:$E$8001,4,FALSE))/365</f>
        <v>21.715068493150685</v>
      </c>
    </row>
    <row r="2839" spans="1:11">
      <c r="A2839" t="s">
        <v>279</v>
      </c>
      <c r="B2839">
        <v>2018</v>
      </c>
      <c r="C2839" s="9">
        <v>43043</v>
      </c>
      <c r="D2839" t="s">
        <v>138</v>
      </c>
      <c r="E2839" t="s">
        <v>119</v>
      </c>
      <c r="F2839">
        <v>2</v>
      </c>
      <c r="G2839">
        <v>3</v>
      </c>
      <c r="H2839" t="s">
        <v>27</v>
      </c>
      <c r="I2839" t="s">
        <v>28</v>
      </c>
      <c r="J2839">
        <v>10007779683</v>
      </c>
      <c r="K2839" s="10">
        <f>(C2839-VLOOKUP(H2839,Riders!$A$2:$E$8001,4,FALSE))/365</f>
        <v>21.87945205479452</v>
      </c>
    </row>
    <row r="2840" spans="1:11">
      <c r="A2840" t="s">
        <v>279</v>
      </c>
      <c r="B2840">
        <v>2018</v>
      </c>
      <c r="C2840" s="9">
        <v>43043</v>
      </c>
      <c r="D2840" t="s">
        <v>138</v>
      </c>
      <c r="E2840" t="s">
        <v>119</v>
      </c>
      <c r="F2840">
        <v>2</v>
      </c>
      <c r="G2840">
        <v>4</v>
      </c>
      <c r="H2840" t="s">
        <v>218</v>
      </c>
      <c r="I2840" t="s">
        <v>33</v>
      </c>
      <c r="J2840">
        <v>10005782695</v>
      </c>
      <c r="K2840" s="10">
        <f>(C2840-VLOOKUP(H2840,Riders!$A$2:$E$8001,4,FALSE))/365</f>
        <v>28.336986301369862</v>
      </c>
    </row>
    <row r="2841" spans="1:11">
      <c r="A2841" t="s">
        <v>279</v>
      </c>
      <c r="B2841">
        <v>2018</v>
      </c>
      <c r="C2841" s="9">
        <v>43043</v>
      </c>
      <c r="D2841" t="s">
        <v>138</v>
      </c>
      <c r="E2841" t="s">
        <v>119</v>
      </c>
      <c r="F2841">
        <v>2</v>
      </c>
      <c r="G2841">
        <v>5</v>
      </c>
      <c r="H2841" t="s">
        <v>191</v>
      </c>
      <c r="I2841" t="s">
        <v>30</v>
      </c>
      <c r="J2841">
        <v>10005727327</v>
      </c>
      <c r="K2841" s="10">
        <f>(C2841-VLOOKUP(H2841,Riders!$A$2:$E$8001,4,FALSE))/365</f>
        <v>31.797260273972604</v>
      </c>
    </row>
    <row r="2842" spans="1:11">
      <c r="A2842" t="s">
        <v>279</v>
      </c>
      <c r="B2842">
        <v>2018</v>
      </c>
      <c r="C2842" s="9">
        <v>43043</v>
      </c>
      <c r="D2842" t="s">
        <v>138</v>
      </c>
      <c r="E2842" t="s">
        <v>119</v>
      </c>
      <c r="F2842">
        <v>2</v>
      </c>
      <c r="G2842">
        <v>6</v>
      </c>
      <c r="H2842" t="s">
        <v>193</v>
      </c>
      <c r="I2842" t="s">
        <v>30</v>
      </c>
      <c r="J2842">
        <v>10005964470</v>
      </c>
      <c r="K2842" s="10">
        <f>(C2842-VLOOKUP(H2842,Riders!$A$2:$E$8001,4,FALSE))/365</f>
        <v>28.643835616438356</v>
      </c>
    </row>
    <row r="2843" spans="1:11">
      <c r="A2843" t="s">
        <v>224</v>
      </c>
      <c r="B2843">
        <v>2017</v>
      </c>
      <c r="C2843" s="9">
        <v>42838</v>
      </c>
      <c r="D2843" t="s">
        <v>19</v>
      </c>
      <c r="E2843" t="s">
        <v>89</v>
      </c>
      <c r="F2843">
        <v>1</v>
      </c>
      <c r="G2843">
        <v>1</v>
      </c>
      <c r="H2843" t="s">
        <v>104</v>
      </c>
      <c r="I2843" t="s">
        <v>100</v>
      </c>
      <c r="J2843">
        <v>10006894559</v>
      </c>
      <c r="K2843" s="10">
        <f>(C2843-VLOOKUP(H2843,Riders!$A$2:$E$8001,4,FALSE))/365</f>
        <v>24.652054794520549</v>
      </c>
    </row>
    <row r="2844" spans="1:11">
      <c r="A2844" t="s">
        <v>224</v>
      </c>
      <c r="B2844">
        <v>2017</v>
      </c>
      <c r="C2844" s="9">
        <v>42838</v>
      </c>
      <c r="D2844" t="s">
        <v>19</v>
      </c>
      <c r="E2844" t="s">
        <v>89</v>
      </c>
      <c r="F2844">
        <v>1</v>
      </c>
      <c r="G2844">
        <v>2</v>
      </c>
      <c r="H2844" t="s">
        <v>292</v>
      </c>
      <c r="I2844" t="s">
        <v>26</v>
      </c>
      <c r="J2844">
        <v>10003011125</v>
      </c>
      <c r="K2844" s="10">
        <f>(C2844-VLOOKUP(H2844,Riders!$A$2:$E$8001,4,FALSE))/365</f>
        <v>32.512328767123286</v>
      </c>
    </row>
    <row r="2845" spans="1:11">
      <c r="A2845" t="s">
        <v>224</v>
      </c>
      <c r="B2845">
        <v>2017</v>
      </c>
      <c r="C2845" s="9">
        <v>42838</v>
      </c>
      <c r="D2845" t="s">
        <v>19</v>
      </c>
      <c r="E2845" t="s">
        <v>89</v>
      </c>
      <c r="F2845">
        <v>1</v>
      </c>
      <c r="G2845">
        <v>3</v>
      </c>
      <c r="H2845" t="s">
        <v>304</v>
      </c>
      <c r="I2845" t="s">
        <v>111</v>
      </c>
      <c r="J2845">
        <v>10006898300</v>
      </c>
      <c r="K2845" s="10">
        <f>(C2845-VLOOKUP(H2845,Riders!$A$2:$E$8001,4,FALSE))/365</f>
        <v>24.654794520547945</v>
      </c>
    </row>
    <row r="2846" spans="1:11">
      <c r="A2846" t="s">
        <v>224</v>
      </c>
      <c r="B2846">
        <v>2017</v>
      </c>
      <c r="C2846" s="9">
        <v>42838</v>
      </c>
      <c r="D2846" t="s">
        <v>19</v>
      </c>
      <c r="E2846" t="s">
        <v>89</v>
      </c>
      <c r="F2846">
        <v>1</v>
      </c>
      <c r="G2846">
        <v>4</v>
      </c>
      <c r="H2846" t="s">
        <v>66</v>
      </c>
      <c r="I2846" t="s">
        <v>28</v>
      </c>
      <c r="J2846">
        <v>10006379247</v>
      </c>
      <c r="K2846" s="10">
        <f>(C2846-VLOOKUP(H2846,Riders!$A$2:$E$8001,4,FALSE))/365</f>
        <v>27.049315068493151</v>
      </c>
    </row>
    <row r="2847" spans="1:11">
      <c r="A2847" t="s">
        <v>224</v>
      </c>
      <c r="B2847">
        <v>2017</v>
      </c>
      <c r="C2847" s="9">
        <v>42838</v>
      </c>
      <c r="D2847" t="s">
        <v>19</v>
      </c>
      <c r="E2847" t="s">
        <v>89</v>
      </c>
      <c r="F2847">
        <v>1</v>
      </c>
      <c r="G2847">
        <v>5</v>
      </c>
      <c r="H2847" t="s">
        <v>181</v>
      </c>
      <c r="I2847" t="s">
        <v>32</v>
      </c>
      <c r="J2847">
        <v>10007212639</v>
      </c>
      <c r="K2847" s="10">
        <f>(C2847-VLOOKUP(H2847,Riders!$A$2:$E$8001,4,FALSE))/365</f>
        <v>25.794520547945204</v>
      </c>
    </row>
    <row r="2848" spans="1:11">
      <c r="A2848" t="s">
        <v>224</v>
      </c>
      <c r="B2848">
        <v>2017</v>
      </c>
      <c r="C2848" s="9">
        <v>42838</v>
      </c>
      <c r="D2848" t="s">
        <v>19</v>
      </c>
      <c r="E2848" t="s">
        <v>89</v>
      </c>
      <c r="F2848">
        <v>1</v>
      </c>
      <c r="G2848">
        <v>6</v>
      </c>
      <c r="H2848" t="s">
        <v>246</v>
      </c>
      <c r="I2848" t="s">
        <v>33</v>
      </c>
      <c r="J2848">
        <v>10008997641</v>
      </c>
      <c r="K2848" s="10">
        <f>(C2848-VLOOKUP(H2848,Riders!$A$2:$E$8001,4,FALSE))/365</f>
        <v>21.745205479452054</v>
      </c>
    </row>
    <row r="2849" spans="1:11">
      <c r="A2849" t="s">
        <v>224</v>
      </c>
      <c r="B2849">
        <v>2017</v>
      </c>
      <c r="C2849" s="9">
        <v>42838</v>
      </c>
      <c r="D2849" t="s">
        <v>19</v>
      </c>
      <c r="E2849" t="s">
        <v>89</v>
      </c>
      <c r="F2849">
        <v>1</v>
      </c>
      <c r="G2849">
        <v>7</v>
      </c>
      <c r="H2849" t="s">
        <v>48</v>
      </c>
      <c r="I2849" t="s">
        <v>42</v>
      </c>
      <c r="J2849">
        <v>10009039774</v>
      </c>
      <c r="K2849" s="10">
        <f>(C2849-VLOOKUP(H2849,Riders!$A$2:$E$8001,4,FALSE))/365</f>
        <v>22.747945205479454</v>
      </c>
    </row>
    <row r="2850" spans="1:11">
      <c r="A2850" t="s">
        <v>224</v>
      </c>
      <c r="B2850">
        <v>2017</v>
      </c>
      <c r="C2850" s="9">
        <v>42838</v>
      </c>
      <c r="D2850" t="s">
        <v>19</v>
      </c>
      <c r="E2850" t="s">
        <v>89</v>
      </c>
      <c r="F2850">
        <v>2</v>
      </c>
      <c r="G2850">
        <v>1</v>
      </c>
      <c r="H2850" t="s">
        <v>218</v>
      </c>
      <c r="I2850" t="s">
        <v>33</v>
      </c>
      <c r="J2850">
        <v>10005782695</v>
      </c>
      <c r="K2850" s="10">
        <f>(C2850-VLOOKUP(H2850,Riders!$A$2:$E$8001,4,FALSE))/365</f>
        <v>27.775342465753425</v>
      </c>
    </row>
    <row r="2851" spans="1:11">
      <c r="A2851" t="s">
        <v>224</v>
      </c>
      <c r="B2851">
        <v>2017</v>
      </c>
      <c r="C2851" s="9">
        <v>42838</v>
      </c>
      <c r="D2851" t="s">
        <v>19</v>
      </c>
      <c r="E2851" t="s">
        <v>89</v>
      </c>
      <c r="F2851">
        <v>2</v>
      </c>
      <c r="G2851">
        <v>2</v>
      </c>
      <c r="H2851" t="s">
        <v>52</v>
      </c>
      <c r="I2851" t="s">
        <v>40</v>
      </c>
      <c r="J2851">
        <v>10004612534</v>
      </c>
      <c r="K2851" s="10">
        <f>(C2851-VLOOKUP(H2851,Riders!$A$2:$E$8001,4,FALSE))/365</f>
        <v>29.87945205479452</v>
      </c>
    </row>
    <row r="2852" spans="1:11">
      <c r="A2852" t="s">
        <v>224</v>
      </c>
      <c r="B2852">
        <v>2017</v>
      </c>
      <c r="C2852" s="9">
        <v>42838</v>
      </c>
      <c r="D2852" t="s">
        <v>19</v>
      </c>
      <c r="E2852" t="s">
        <v>89</v>
      </c>
      <c r="F2852">
        <v>2</v>
      </c>
      <c r="G2852">
        <v>3</v>
      </c>
      <c r="H2852" t="s">
        <v>209</v>
      </c>
      <c r="I2852" t="s">
        <v>210</v>
      </c>
      <c r="J2852">
        <v>10010608447</v>
      </c>
      <c r="K2852" s="10">
        <f>(C2852-VLOOKUP(H2852,Riders!$A$2:$E$8001,4,FALSE))/365</f>
        <v>19.8</v>
      </c>
    </row>
    <row r="2853" spans="1:11">
      <c r="A2853" t="s">
        <v>224</v>
      </c>
      <c r="B2853">
        <v>2017</v>
      </c>
      <c r="C2853" s="9">
        <v>42838</v>
      </c>
      <c r="D2853" t="s">
        <v>19</v>
      </c>
      <c r="E2853" t="s">
        <v>89</v>
      </c>
      <c r="F2853">
        <v>2</v>
      </c>
      <c r="G2853">
        <v>4</v>
      </c>
      <c r="H2853" t="s">
        <v>27</v>
      </c>
      <c r="I2853" t="s">
        <v>28</v>
      </c>
      <c r="J2853">
        <v>10007779683</v>
      </c>
      <c r="K2853" s="10">
        <f>(C2853-VLOOKUP(H2853,Riders!$A$2:$E$8001,4,FALSE))/365</f>
        <v>21.317808219178083</v>
      </c>
    </row>
    <row r="2854" spans="1:11">
      <c r="A2854" t="s">
        <v>224</v>
      </c>
      <c r="B2854">
        <v>2017</v>
      </c>
      <c r="C2854" s="9">
        <v>42838</v>
      </c>
      <c r="D2854" t="s">
        <v>19</v>
      </c>
      <c r="E2854" t="s">
        <v>89</v>
      </c>
      <c r="F2854">
        <v>2</v>
      </c>
      <c r="G2854">
        <v>5</v>
      </c>
      <c r="H2854" t="s">
        <v>219</v>
      </c>
      <c r="I2854" t="s">
        <v>30</v>
      </c>
      <c r="J2854">
        <v>10008098470</v>
      </c>
      <c r="K2854" s="10">
        <f>(C2854-VLOOKUP(H2854,Riders!$A$2:$E$8001,4,FALSE))/365</f>
        <v>32.200000000000003</v>
      </c>
    </row>
    <row r="2855" spans="1:11">
      <c r="A2855" t="s">
        <v>224</v>
      </c>
      <c r="B2855">
        <v>2017</v>
      </c>
      <c r="C2855" s="9">
        <v>42838</v>
      </c>
      <c r="D2855" t="s">
        <v>19</v>
      </c>
      <c r="E2855" t="s">
        <v>89</v>
      </c>
      <c r="F2855">
        <v>2</v>
      </c>
      <c r="G2855">
        <v>6</v>
      </c>
      <c r="H2855" t="s">
        <v>232</v>
      </c>
      <c r="I2855" t="s">
        <v>24</v>
      </c>
      <c r="J2855">
        <v>10006073493</v>
      </c>
      <c r="K2855" s="10">
        <f>(C2855-VLOOKUP(H2855,Riders!$A$2:$E$8001,4,FALSE))/365</f>
        <v>27.336986301369862</v>
      </c>
    </row>
    <row r="2856" spans="1:11">
      <c r="A2856" t="s">
        <v>224</v>
      </c>
      <c r="B2856">
        <v>2017</v>
      </c>
      <c r="C2856" s="9">
        <v>42838</v>
      </c>
      <c r="D2856" t="s">
        <v>19</v>
      </c>
      <c r="E2856" t="s">
        <v>89</v>
      </c>
      <c r="F2856">
        <v>2</v>
      </c>
      <c r="G2856">
        <v>7</v>
      </c>
      <c r="H2856" t="s">
        <v>141</v>
      </c>
      <c r="I2856" t="s">
        <v>93</v>
      </c>
      <c r="J2856">
        <v>10009181234</v>
      </c>
      <c r="K2856" s="10">
        <f>(C2856-VLOOKUP(H2856,Riders!$A$2:$E$8001,4,FALSE))/365</f>
        <v>22.027397260273972</v>
      </c>
    </row>
    <row r="2857" spans="1:11">
      <c r="A2857" t="s">
        <v>224</v>
      </c>
      <c r="B2857">
        <v>2017</v>
      </c>
      <c r="C2857" s="9">
        <v>42838</v>
      </c>
      <c r="D2857" t="s">
        <v>19</v>
      </c>
      <c r="E2857" t="s">
        <v>89</v>
      </c>
      <c r="F2857">
        <v>3</v>
      </c>
      <c r="G2857">
        <v>1</v>
      </c>
      <c r="H2857" t="s">
        <v>312</v>
      </c>
      <c r="I2857" t="s">
        <v>42</v>
      </c>
      <c r="J2857">
        <v>10006904360</v>
      </c>
      <c r="K2857" s="10">
        <f>(C2857-VLOOKUP(H2857,Riders!$A$2:$E$8001,4,FALSE))/365</f>
        <v>25.772602739726029</v>
      </c>
    </row>
    <row r="2858" spans="1:11">
      <c r="A2858" t="s">
        <v>224</v>
      </c>
      <c r="B2858">
        <v>2017</v>
      </c>
      <c r="C2858" s="9">
        <v>42838</v>
      </c>
      <c r="D2858" t="s">
        <v>19</v>
      </c>
      <c r="E2858" t="s">
        <v>89</v>
      </c>
      <c r="F2858">
        <v>3</v>
      </c>
      <c r="G2858">
        <v>2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29.290410958904111</v>
      </c>
    </row>
    <row r="2859" spans="1:11">
      <c r="A2859" t="s">
        <v>224</v>
      </c>
      <c r="B2859">
        <v>2017</v>
      </c>
      <c r="C2859" s="9">
        <v>42838</v>
      </c>
      <c r="D2859" t="s">
        <v>19</v>
      </c>
      <c r="E2859" t="s">
        <v>89</v>
      </c>
      <c r="F2859">
        <v>3</v>
      </c>
      <c r="G2859">
        <v>3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28.082191780821919</v>
      </c>
    </row>
    <row r="2860" spans="1:11">
      <c r="A2860" t="s">
        <v>224</v>
      </c>
      <c r="B2860">
        <v>2017</v>
      </c>
      <c r="C2860" s="9">
        <v>42838</v>
      </c>
      <c r="D2860" t="s">
        <v>19</v>
      </c>
      <c r="E2860" t="s">
        <v>89</v>
      </c>
      <c r="F2860">
        <v>3</v>
      </c>
      <c r="G2860">
        <v>4</v>
      </c>
      <c r="H2860" t="s">
        <v>101</v>
      </c>
      <c r="I2860" t="s">
        <v>102</v>
      </c>
      <c r="J2860">
        <v>10009010876</v>
      </c>
      <c r="K2860" s="10">
        <f>(C2860-VLOOKUP(H2860,Riders!$A$2:$E$8001,4,FALSE))/365</f>
        <v>23.213698630136985</v>
      </c>
    </row>
    <row r="2861" spans="1:11">
      <c r="A2861" t="s">
        <v>224</v>
      </c>
      <c r="B2861">
        <v>2017</v>
      </c>
      <c r="C2861" s="9">
        <v>42838</v>
      </c>
      <c r="D2861" t="s">
        <v>19</v>
      </c>
      <c r="E2861" t="s">
        <v>89</v>
      </c>
      <c r="F2861">
        <v>3</v>
      </c>
      <c r="G2861">
        <v>5</v>
      </c>
      <c r="H2861" t="s">
        <v>46</v>
      </c>
      <c r="I2861" t="s">
        <v>26</v>
      </c>
      <c r="J2861">
        <v>10005930724</v>
      </c>
      <c r="K2861" s="10">
        <f>(C2861-VLOOKUP(H2861,Riders!$A$2:$E$8001,4,FALSE))/365</f>
        <v>26.421917808219177</v>
      </c>
    </row>
    <row r="2862" spans="1:11">
      <c r="A2862" t="s">
        <v>224</v>
      </c>
      <c r="B2862">
        <v>2017</v>
      </c>
      <c r="C2862" s="9">
        <v>42838</v>
      </c>
      <c r="D2862" t="s">
        <v>19</v>
      </c>
      <c r="E2862" t="s">
        <v>89</v>
      </c>
      <c r="F2862">
        <v>3</v>
      </c>
      <c r="G2862">
        <v>6</v>
      </c>
      <c r="H2862" t="s">
        <v>281</v>
      </c>
      <c r="I2862" t="s">
        <v>282</v>
      </c>
      <c r="J2862">
        <v>10006319633</v>
      </c>
      <c r="K2862" s="10">
        <f>(C2862-VLOOKUP(H2862,Riders!$A$2:$E$8001,4,FALSE))/365</f>
        <v>27.394520547945206</v>
      </c>
    </row>
    <row r="2863" spans="1:11">
      <c r="A2863" t="s">
        <v>224</v>
      </c>
      <c r="B2863">
        <v>2017</v>
      </c>
      <c r="C2863" s="9">
        <v>42838</v>
      </c>
      <c r="D2863" t="s">
        <v>19</v>
      </c>
      <c r="E2863" t="s">
        <v>89</v>
      </c>
      <c r="F2863">
        <v>3</v>
      </c>
      <c r="G2863">
        <v>7</v>
      </c>
      <c r="H2863" t="s">
        <v>311</v>
      </c>
      <c r="I2863" t="s">
        <v>40</v>
      </c>
      <c r="J2863">
        <v>10008950858</v>
      </c>
      <c r="K2863" s="10">
        <f>(C2863-VLOOKUP(H2863,Riders!$A$2:$E$8001,4,FALSE))/365</f>
        <v>23.082191780821919</v>
      </c>
    </row>
    <row r="2864" spans="1:11">
      <c r="A2864" t="s">
        <v>224</v>
      </c>
      <c r="B2864">
        <v>2017</v>
      </c>
      <c r="C2864" s="9">
        <v>42838</v>
      </c>
      <c r="D2864" t="s">
        <v>19</v>
      </c>
      <c r="E2864" t="s">
        <v>89</v>
      </c>
      <c r="F2864">
        <v>4</v>
      </c>
      <c r="G2864">
        <v>1</v>
      </c>
      <c r="H2864" t="s">
        <v>127</v>
      </c>
      <c r="I2864" t="s">
        <v>33</v>
      </c>
      <c r="J2864">
        <v>10006184742</v>
      </c>
      <c r="K2864" s="10">
        <f>(C2864-VLOOKUP(H2864,Riders!$A$2:$E$8001,4,FALSE))/365</f>
        <v>25.761643835616439</v>
      </c>
    </row>
    <row r="2865" spans="1:11">
      <c r="A2865" t="s">
        <v>224</v>
      </c>
      <c r="B2865">
        <v>2017</v>
      </c>
      <c r="C2865" s="9">
        <v>42838</v>
      </c>
      <c r="D2865" t="s">
        <v>19</v>
      </c>
      <c r="E2865" t="s">
        <v>89</v>
      </c>
      <c r="F2865">
        <v>4</v>
      </c>
      <c r="G2865">
        <v>2</v>
      </c>
      <c r="H2865" t="s">
        <v>123</v>
      </c>
      <c r="I2865" t="s">
        <v>111</v>
      </c>
      <c r="J2865">
        <v>10017950943</v>
      </c>
      <c r="K2865" s="10">
        <f>(C2865-VLOOKUP(H2865,Riders!$A$2:$E$8001,4,FALSE))/365</f>
        <v>20.172602739726027</v>
      </c>
    </row>
    <row r="2866" spans="1:11">
      <c r="A2866" t="s">
        <v>224</v>
      </c>
      <c r="B2866">
        <v>2017</v>
      </c>
      <c r="C2866" s="9">
        <v>42838</v>
      </c>
      <c r="D2866" t="s">
        <v>19</v>
      </c>
      <c r="E2866" t="s">
        <v>89</v>
      </c>
      <c r="F2866">
        <v>4</v>
      </c>
      <c r="G2866">
        <v>3</v>
      </c>
      <c r="H2866" t="s">
        <v>91</v>
      </c>
      <c r="I2866" t="s">
        <v>50</v>
      </c>
      <c r="J2866">
        <v>10009150215</v>
      </c>
      <c r="K2866" s="10">
        <f>(C2866-VLOOKUP(H2866,Riders!$A$2:$E$8001,4,FALSE))/365</f>
        <v>21.394520547945206</v>
      </c>
    </row>
    <row r="2867" spans="1:11">
      <c r="A2867" t="s">
        <v>224</v>
      </c>
      <c r="B2867">
        <v>2017</v>
      </c>
      <c r="C2867" s="9">
        <v>42838</v>
      </c>
      <c r="D2867" t="s">
        <v>19</v>
      </c>
      <c r="E2867" t="s">
        <v>89</v>
      </c>
      <c r="F2867">
        <v>4</v>
      </c>
      <c r="G2867">
        <v>4</v>
      </c>
      <c r="H2867" t="s">
        <v>287</v>
      </c>
      <c r="I2867" t="s">
        <v>205</v>
      </c>
      <c r="J2867">
        <v>10002418415</v>
      </c>
      <c r="K2867" s="10">
        <f>(C2867-VLOOKUP(H2867,Riders!$A$2:$E$8001,4,FALSE))/365</f>
        <v>34.68767123287671</v>
      </c>
    </row>
    <row r="2868" spans="1:11">
      <c r="A2868" t="s">
        <v>224</v>
      </c>
      <c r="B2868">
        <v>2017</v>
      </c>
      <c r="C2868" s="9">
        <v>42838</v>
      </c>
      <c r="D2868" t="s">
        <v>19</v>
      </c>
      <c r="E2868" t="s">
        <v>89</v>
      </c>
      <c r="F2868">
        <v>4</v>
      </c>
      <c r="G2868">
        <v>5</v>
      </c>
      <c r="H2868" t="s">
        <v>38</v>
      </c>
      <c r="I2868" t="s">
        <v>28</v>
      </c>
      <c r="J2868">
        <v>10009178002</v>
      </c>
      <c r="K2868" s="10">
        <f>(C2868-VLOOKUP(H2868,Riders!$A$2:$E$8001,4,FALSE))/365</f>
        <v>21.241095890410961</v>
      </c>
    </row>
    <row r="2869" spans="1:11">
      <c r="A2869" t="s">
        <v>224</v>
      </c>
      <c r="B2869">
        <v>2017</v>
      </c>
      <c r="C2869" s="9">
        <v>42838</v>
      </c>
      <c r="D2869" t="s">
        <v>19</v>
      </c>
      <c r="E2869" t="s">
        <v>89</v>
      </c>
      <c r="F2869">
        <v>4</v>
      </c>
      <c r="G2869">
        <v>6</v>
      </c>
      <c r="H2869" t="s">
        <v>211</v>
      </c>
      <c r="I2869" t="s">
        <v>40</v>
      </c>
      <c r="J2869">
        <v>10006422895</v>
      </c>
      <c r="K2869" s="10">
        <f>(C2869-VLOOKUP(H2869,Riders!$A$2:$E$8001,4,FALSE))/365</f>
        <v>25.895890410958906</v>
      </c>
    </row>
    <row r="2870" spans="1:11">
      <c r="A2870" t="s">
        <v>224</v>
      </c>
      <c r="B2870">
        <v>2017</v>
      </c>
      <c r="C2870" s="9">
        <v>42838</v>
      </c>
      <c r="D2870" t="s">
        <v>19</v>
      </c>
      <c r="E2870" t="s">
        <v>89</v>
      </c>
      <c r="F2870">
        <v>4</v>
      </c>
      <c r="G2870">
        <v>7</v>
      </c>
      <c r="H2870" t="s">
        <v>191</v>
      </c>
      <c r="I2870" t="s">
        <v>30</v>
      </c>
      <c r="J2870">
        <v>10005727327</v>
      </c>
      <c r="K2870" s="10">
        <f>(C2870-VLOOKUP(H2870,Riders!$A$2:$E$8001,4,FALSE))/365</f>
        <v>31.235616438356164</v>
      </c>
    </row>
    <row r="2871" spans="1:11">
      <c r="A2871" t="s">
        <v>224</v>
      </c>
      <c r="B2871">
        <v>2017</v>
      </c>
      <c r="C2871" s="9">
        <v>42838</v>
      </c>
      <c r="D2871" t="s">
        <v>19</v>
      </c>
      <c r="E2871" t="s">
        <v>115</v>
      </c>
      <c r="F2871">
        <v>1</v>
      </c>
      <c r="G2871">
        <v>1</v>
      </c>
      <c r="H2871" t="s">
        <v>287</v>
      </c>
      <c r="I2871" t="s">
        <v>205</v>
      </c>
      <c r="J2871">
        <v>10002418415</v>
      </c>
      <c r="K2871" s="10">
        <f>(C2871-VLOOKUP(H2871,Riders!$A$2:$E$8001,4,FALSE))/365</f>
        <v>34.68767123287671</v>
      </c>
    </row>
    <row r="2872" spans="1:11">
      <c r="A2872" t="s">
        <v>224</v>
      </c>
      <c r="B2872">
        <v>2017</v>
      </c>
      <c r="C2872" s="9">
        <v>42838</v>
      </c>
      <c r="D2872" t="s">
        <v>19</v>
      </c>
      <c r="E2872" t="s">
        <v>115</v>
      </c>
      <c r="F2872">
        <v>1</v>
      </c>
      <c r="G2872">
        <v>2</v>
      </c>
      <c r="H2872" t="s">
        <v>46</v>
      </c>
      <c r="I2872" t="s">
        <v>26</v>
      </c>
      <c r="J2872">
        <v>10005930724</v>
      </c>
      <c r="K2872" s="10">
        <f>(C2872-VLOOKUP(H2872,Riders!$A$2:$E$8001,4,FALSE))/365</f>
        <v>26.421917808219177</v>
      </c>
    </row>
    <row r="2873" spans="1:11">
      <c r="A2873" t="s">
        <v>224</v>
      </c>
      <c r="B2873">
        <v>2017</v>
      </c>
      <c r="C2873" s="9">
        <v>42838</v>
      </c>
      <c r="D2873" t="s">
        <v>19</v>
      </c>
      <c r="E2873" t="s">
        <v>115</v>
      </c>
      <c r="F2873">
        <v>1</v>
      </c>
      <c r="G2873">
        <v>3</v>
      </c>
      <c r="H2873" t="s">
        <v>48</v>
      </c>
      <c r="I2873" t="s">
        <v>42</v>
      </c>
      <c r="J2873">
        <v>10009039774</v>
      </c>
      <c r="K2873" s="10">
        <f>(C2873-VLOOKUP(H2873,Riders!$A$2:$E$8001,4,FALSE))/365</f>
        <v>22.747945205479454</v>
      </c>
    </row>
    <row r="2874" spans="1:11">
      <c r="A2874" t="s">
        <v>224</v>
      </c>
      <c r="B2874">
        <v>2017</v>
      </c>
      <c r="C2874" s="9">
        <v>42838</v>
      </c>
      <c r="D2874" t="s">
        <v>19</v>
      </c>
      <c r="E2874" t="s">
        <v>115</v>
      </c>
      <c r="F2874">
        <v>1</v>
      </c>
      <c r="G2874">
        <v>4</v>
      </c>
      <c r="H2874" t="s">
        <v>304</v>
      </c>
      <c r="I2874" t="s">
        <v>111</v>
      </c>
      <c r="J2874">
        <v>10006898300</v>
      </c>
      <c r="K2874" s="10">
        <f>(C2874-VLOOKUP(H2874,Riders!$A$2:$E$8001,4,FALSE))/365</f>
        <v>24.654794520547945</v>
      </c>
    </row>
    <row r="2875" spans="1:11">
      <c r="A2875" t="s">
        <v>224</v>
      </c>
      <c r="B2875">
        <v>2017</v>
      </c>
      <c r="C2875" s="9">
        <v>42838</v>
      </c>
      <c r="D2875" t="s">
        <v>19</v>
      </c>
      <c r="E2875" t="s">
        <v>115</v>
      </c>
      <c r="F2875">
        <v>1</v>
      </c>
      <c r="G2875">
        <v>5</v>
      </c>
      <c r="H2875" t="s">
        <v>232</v>
      </c>
      <c r="I2875" t="s">
        <v>24</v>
      </c>
      <c r="J2875">
        <v>10006073493</v>
      </c>
      <c r="K2875" s="10">
        <f>(C2875-VLOOKUP(H2875,Riders!$A$2:$E$8001,4,FALSE))/365</f>
        <v>27.336986301369862</v>
      </c>
    </row>
    <row r="2876" spans="1:11">
      <c r="A2876" t="s">
        <v>224</v>
      </c>
      <c r="B2876">
        <v>2017</v>
      </c>
      <c r="C2876" s="9">
        <v>42838</v>
      </c>
      <c r="D2876" t="s">
        <v>19</v>
      </c>
      <c r="E2876" t="s">
        <v>115</v>
      </c>
      <c r="F2876">
        <v>2</v>
      </c>
      <c r="G2876">
        <v>1</v>
      </c>
      <c r="H2876" t="s">
        <v>38</v>
      </c>
      <c r="I2876" t="s">
        <v>28</v>
      </c>
      <c r="J2876">
        <v>10009178002</v>
      </c>
      <c r="K2876" s="10">
        <f>(C2876-VLOOKUP(H2876,Riders!$A$2:$E$8001,4,FALSE))/365</f>
        <v>21.241095890410961</v>
      </c>
    </row>
    <row r="2877" spans="1:11">
      <c r="A2877" t="s">
        <v>224</v>
      </c>
      <c r="B2877">
        <v>2017</v>
      </c>
      <c r="C2877" s="9">
        <v>42838</v>
      </c>
      <c r="D2877" t="s">
        <v>19</v>
      </c>
      <c r="E2877" t="s">
        <v>115</v>
      </c>
      <c r="F2877">
        <v>2</v>
      </c>
      <c r="G2877">
        <v>2</v>
      </c>
      <c r="H2877" t="s">
        <v>219</v>
      </c>
      <c r="I2877" t="s">
        <v>30</v>
      </c>
      <c r="J2877">
        <v>10008098470</v>
      </c>
      <c r="K2877" s="10">
        <f>(C2877-VLOOKUP(H2877,Riders!$A$2:$E$8001,4,FALSE))/365</f>
        <v>32.200000000000003</v>
      </c>
    </row>
    <row r="2878" spans="1:11">
      <c r="A2878" t="s">
        <v>224</v>
      </c>
      <c r="B2878">
        <v>2017</v>
      </c>
      <c r="C2878" s="9">
        <v>42838</v>
      </c>
      <c r="D2878" t="s">
        <v>19</v>
      </c>
      <c r="E2878" t="s">
        <v>115</v>
      </c>
      <c r="F2878">
        <v>2</v>
      </c>
      <c r="G2878">
        <v>3</v>
      </c>
      <c r="H2878" t="s">
        <v>246</v>
      </c>
      <c r="I2878" t="s">
        <v>33</v>
      </c>
      <c r="J2878">
        <v>10008997641</v>
      </c>
      <c r="K2878" s="10">
        <f>(C2878-VLOOKUP(H2878,Riders!$A$2:$E$8001,4,FALSE))/365</f>
        <v>21.745205479452054</v>
      </c>
    </row>
    <row r="2879" spans="1:11">
      <c r="A2879" t="s">
        <v>224</v>
      </c>
      <c r="B2879">
        <v>2017</v>
      </c>
      <c r="C2879" s="9">
        <v>42838</v>
      </c>
      <c r="D2879" t="s">
        <v>19</v>
      </c>
      <c r="E2879" t="s">
        <v>115</v>
      </c>
      <c r="F2879">
        <v>2</v>
      </c>
      <c r="G2879">
        <v>4</v>
      </c>
      <c r="H2879" t="s">
        <v>209</v>
      </c>
      <c r="I2879" t="s">
        <v>210</v>
      </c>
      <c r="J2879">
        <v>10010608447</v>
      </c>
      <c r="K2879" s="10">
        <f>(C2879-VLOOKUP(H2879,Riders!$A$2:$E$8001,4,FALSE))/365</f>
        <v>19.8</v>
      </c>
    </row>
    <row r="2880" spans="1:11">
      <c r="A2880" t="s">
        <v>224</v>
      </c>
      <c r="B2880">
        <v>2017</v>
      </c>
      <c r="C2880" s="9">
        <v>42838</v>
      </c>
      <c r="D2880" t="s">
        <v>19</v>
      </c>
      <c r="E2880" t="s">
        <v>115</v>
      </c>
      <c r="F2880">
        <v>2</v>
      </c>
      <c r="G2880">
        <v>5</v>
      </c>
      <c r="H2880" t="s">
        <v>311</v>
      </c>
      <c r="I2880" t="s">
        <v>40</v>
      </c>
      <c r="J2880">
        <v>10008950858</v>
      </c>
      <c r="K2880" s="10">
        <f>(C2880-VLOOKUP(H2880,Riders!$A$2:$E$8001,4,FALSE))/365</f>
        <v>23.082191780821919</v>
      </c>
    </row>
    <row r="2881" spans="1:11">
      <c r="A2881" t="s">
        <v>224</v>
      </c>
      <c r="B2881">
        <v>2017</v>
      </c>
      <c r="C2881" s="9">
        <v>42838</v>
      </c>
      <c r="D2881" t="s">
        <v>19</v>
      </c>
      <c r="E2881" t="s">
        <v>115</v>
      </c>
      <c r="F2881">
        <v>3</v>
      </c>
      <c r="G2881">
        <v>1</v>
      </c>
      <c r="H2881" t="s">
        <v>211</v>
      </c>
      <c r="I2881" t="s">
        <v>40</v>
      </c>
      <c r="J2881">
        <v>10006422895</v>
      </c>
      <c r="K2881" s="10">
        <f>(C2881-VLOOKUP(H2881,Riders!$A$2:$E$8001,4,FALSE))/365</f>
        <v>25.895890410958906</v>
      </c>
    </row>
    <row r="2882" spans="1:11">
      <c r="A2882" t="s">
        <v>224</v>
      </c>
      <c r="B2882">
        <v>2017</v>
      </c>
      <c r="C2882" s="9">
        <v>42838</v>
      </c>
      <c r="D2882" t="s">
        <v>19</v>
      </c>
      <c r="E2882" t="s">
        <v>115</v>
      </c>
      <c r="F2882">
        <v>3</v>
      </c>
      <c r="G2882">
        <v>2</v>
      </c>
      <c r="H2882" t="s">
        <v>27</v>
      </c>
      <c r="I2882" t="s">
        <v>28</v>
      </c>
      <c r="J2882">
        <v>10007779683</v>
      </c>
      <c r="K2882" s="10">
        <f>(C2882-VLOOKUP(H2882,Riders!$A$2:$E$8001,4,FALSE))/365</f>
        <v>21.317808219178083</v>
      </c>
    </row>
    <row r="2883" spans="1:11">
      <c r="A2883" t="s">
        <v>224</v>
      </c>
      <c r="B2883">
        <v>2017</v>
      </c>
      <c r="C2883" s="9">
        <v>42838</v>
      </c>
      <c r="D2883" t="s">
        <v>19</v>
      </c>
      <c r="E2883" t="s">
        <v>115</v>
      </c>
      <c r="F2883">
        <v>3</v>
      </c>
      <c r="G2883">
        <v>3</v>
      </c>
      <c r="H2883" t="s">
        <v>101</v>
      </c>
      <c r="I2883" t="s">
        <v>102</v>
      </c>
      <c r="J2883">
        <v>10009010876</v>
      </c>
      <c r="K2883" s="10">
        <f>(C2883-VLOOKUP(H2883,Riders!$A$2:$E$8001,4,FALSE))/365</f>
        <v>23.213698630136985</v>
      </c>
    </row>
    <row r="2884" spans="1:11">
      <c r="A2884" t="s">
        <v>224</v>
      </c>
      <c r="B2884">
        <v>2017</v>
      </c>
      <c r="C2884" s="9">
        <v>42838</v>
      </c>
      <c r="D2884" t="s">
        <v>19</v>
      </c>
      <c r="E2884" t="s">
        <v>115</v>
      </c>
      <c r="F2884">
        <v>3</v>
      </c>
      <c r="G2884">
        <v>4</v>
      </c>
      <c r="H2884" t="s">
        <v>181</v>
      </c>
      <c r="I2884" t="s">
        <v>32</v>
      </c>
      <c r="J2884">
        <v>10007212639</v>
      </c>
      <c r="K2884" s="10">
        <f>(C2884-VLOOKUP(H2884,Riders!$A$2:$E$8001,4,FALSE))/365</f>
        <v>25.794520547945204</v>
      </c>
    </row>
    <row r="2885" spans="1:11">
      <c r="A2885" t="s">
        <v>224</v>
      </c>
      <c r="B2885">
        <v>2017</v>
      </c>
      <c r="C2885" s="9">
        <v>42838</v>
      </c>
      <c r="D2885" t="s">
        <v>19</v>
      </c>
      <c r="E2885" t="s">
        <v>115</v>
      </c>
      <c r="F2885">
        <v>3</v>
      </c>
      <c r="G2885">
        <v>5</v>
      </c>
      <c r="H2885" t="s">
        <v>193</v>
      </c>
      <c r="I2885" t="s">
        <v>30</v>
      </c>
      <c r="J2885">
        <v>10005964470</v>
      </c>
      <c r="K2885" s="10">
        <f>(C2885-VLOOKUP(H2885,Riders!$A$2:$E$8001,4,FALSE))/365</f>
        <v>28.082191780821919</v>
      </c>
    </row>
    <row r="2886" spans="1:11">
      <c r="A2886" t="s">
        <v>224</v>
      </c>
      <c r="B2886">
        <v>2017</v>
      </c>
      <c r="C2886" s="9">
        <v>42838</v>
      </c>
      <c r="D2886" t="s">
        <v>19</v>
      </c>
      <c r="E2886" t="s">
        <v>115</v>
      </c>
      <c r="F2886">
        <v>4</v>
      </c>
      <c r="G2886">
        <v>1</v>
      </c>
      <c r="H2886" t="s">
        <v>66</v>
      </c>
      <c r="I2886" t="s">
        <v>28</v>
      </c>
      <c r="J2886">
        <v>10006379247</v>
      </c>
      <c r="K2886" s="10">
        <f>(C2886-VLOOKUP(H2886,Riders!$A$2:$E$8001,4,FALSE))/365</f>
        <v>27.049315068493151</v>
      </c>
    </row>
    <row r="2887" spans="1:11">
      <c r="A2887" t="s">
        <v>224</v>
      </c>
      <c r="B2887">
        <v>2017</v>
      </c>
      <c r="C2887" s="9">
        <v>42838</v>
      </c>
      <c r="D2887" t="s">
        <v>19</v>
      </c>
      <c r="E2887" t="s">
        <v>115</v>
      </c>
      <c r="F2887">
        <v>4</v>
      </c>
      <c r="G2887">
        <v>2</v>
      </c>
      <c r="H2887" t="s">
        <v>91</v>
      </c>
      <c r="I2887" t="s">
        <v>50</v>
      </c>
      <c r="J2887">
        <v>10009150215</v>
      </c>
      <c r="K2887" s="10">
        <f>(C2887-VLOOKUP(H2887,Riders!$A$2:$E$8001,4,FALSE))/365</f>
        <v>21.394520547945206</v>
      </c>
    </row>
    <row r="2888" spans="1:11">
      <c r="A2888" t="s">
        <v>224</v>
      </c>
      <c r="B2888">
        <v>2017</v>
      </c>
      <c r="C2888" s="9">
        <v>42838</v>
      </c>
      <c r="D2888" t="s">
        <v>19</v>
      </c>
      <c r="E2888" t="s">
        <v>115</v>
      </c>
      <c r="F2888">
        <v>4</v>
      </c>
      <c r="G2888">
        <v>3</v>
      </c>
      <c r="H2888" t="s">
        <v>281</v>
      </c>
      <c r="I2888" t="s">
        <v>282</v>
      </c>
      <c r="J2888">
        <v>10006319633</v>
      </c>
      <c r="K2888" s="10">
        <f>(C2888-VLOOKUP(H2888,Riders!$A$2:$E$8001,4,FALSE))/365</f>
        <v>27.394520547945206</v>
      </c>
    </row>
    <row r="2889" spans="1:11">
      <c r="A2889" t="s">
        <v>224</v>
      </c>
      <c r="B2889">
        <v>2017</v>
      </c>
      <c r="C2889" s="9">
        <v>42838</v>
      </c>
      <c r="D2889" t="s">
        <v>19</v>
      </c>
      <c r="E2889" t="s">
        <v>115</v>
      </c>
      <c r="F2889">
        <v>4</v>
      </c>
      <c r="G2889">
        <v>4</v>
      </c>
      <c r="H2889" t="s">
        <v>141</v>
      </c>
      <c r="I2889" t="s">
        <v>93</v>
      </c>
      <c r="J2889">
        <v>10009181234</v>
      </c>
      <c r="K2889" s="10">
        <f>(C2889-VLOOKUP(H2889,Riders!$A$2:$E$8001,4,FALSE))/365</f>
        <v>22.027397260273972</v>
      </c>
    </row>
    <row r="2890" spans="1:11">
      <c r="A2890" t="s">
        <v>224</v>
      </c>
      <c r="B2890">
        <v>2017</v>
      </c>
      <c r="C2890" s="9">
        <v>42838</v>
      </c>
      <c r="D2890" t="s">
        <v>19</v>
      </c>
      <c r="E2890" t="s">
        <v>115</v>
      </c>
      <c r="F2890">
        <v>4</v>
      </c>
      <c r="G2890">
        <v>5</v>
      </c>
      <c r="H2890" t="s">
        <v>191</v>
      </c>
      <c r="I2890" t="s">
        <v>30</v>
      </c>
      <c r="J2890">
        <v>10005727327</v>
      </c>
      <c r="K2890" s="10">
        <f>(C2890-VLOOKUP(H2890,Riders!$A$2:$E$8001,4,FALSE))/365</f>
        <v>31.235616438356164</v>
      </c>
    </row>
    <row r="2891" spans="1:11">
      <c r="A2891" t="s">
        <v>224</v>
      </c>
      <c r="B2891">
        <v>2017</v>
      </c>
      <c r="C2891" s="9">
        <v>42838</v>
      </c>
      <c r="D2891" t="s">
        <v>19</v>
      </c>
      <c r="E2891" t="s">
        <v>119</v>
      </c>
      <c r="F2891">
        <v>1</v>
      </c>
      <c r="G2891">
        <v>1</v>
      </c>
      <c r="H2891" t="s">
        <v>194</v>
      </c>
      <c r="I2891" t="s">
        <v>50</v>
      </c>
      <c r="J2891">
        <v>10004868370</v>
      </c>
      <c r="K2891" s="10">
        <f>(C2891-VLOOKUP(H2891,Riders!$A$2:$E$8001,4,FALSE))/365</f>
        <v>29.290410958904111</v>
      </c>
    </row>
    <row r="2892" spans="1:11">
      <c r="A2892" t="s">
        <v>224</v>
      </c>
      <c r="B2892">
        <v>2017</v>
      </c>
      <c r="C2892" s="9">
        <v>42838</v>
      </c>
      <c r="D2892" t="s">
        <v>19</v>
      </c>
      <c r="E2892" t="s">
        <v>119</v>
      </c>
      <c r="F2892">
        <v>1</v>
      </c>
      <c r="G2892">
        <v>2</v>
      </c>
      <c r="H2892" t="s">
        <v>312</v>
      </c>
      <c r="I2892" t="s">
        <v>42</v>
      </c>
      <c r="J2892">
        <v>10006904360</v>
      </c>
      <c r="K2892" s="10">
        <f>(C2892-VLOOKUP(H2892,Riders!$A$2:$E$8001,4,FALSE))/365</f>
        <v>25.772602739726029</v>
      </c>
    </row>
    <row r="2893" spans="1:11">
      <c r="A2893" t="s">
        <v>224</v>
      </c>
      <c r="B2893">
        <v>2017</v>
      </c>
      <c r="C2893" s="9">
        <v>42838</v>
      </c>
      <c r="D2893" t="s">
        <v>19</v>
      </c>
      <c r="E2893" t="s">
        <v>119</v>
      </c>
      <c r="F2893">
        <v>1</v>
      </c>
      <c r="G2893">
        <v>3</v>
      </c>
      <c r="H2893" t="s">
        <v>52</v>
      </c>
      <c r="I2893" t="s">
        <v>40</v>
      </c>
      <c r="J2893">
        <v>10004612534</v>
      </c>
      <c r="K2893" s="10">
        <f>(C2893-VLOOKUP(H2893,Riders!$A$2:$E$8001,4,FALSE))/365</f>
        <v>29.87945205479452</v>
      </c>
    </row>
    <row r="2894" spans="1:11">
      <c r="A2894" t="s">
        <v>224</v>
      </c>
      <c r="B2894">
        <v>2017</v>
      </c>
      <c r="C2894" s="9">
        <v>42838</v>
      </c>
      <c r="D2894" t="s">
        <v>19</v>
      </c>
      <c r="E2894" t="s">
        <v>119</v>
      </c>
      <c r="F2894">
        <v>1</v>
      </c>
      <c r="G2894">
        <v>4</v>
      </c>
      <c r="H2894" t="s">
        <v>104</v>
      </c>
      <c r="I2894" t="s">
        <v>100</v>
      </c>
      <c r="J2894">
        <v>10006894559</v>
      </c>
      <c r="K2894" s="10">
        <f>(C2894-VLOOKUP(H2894,Riders!$A$2:$E$8001,4,FALSE))/365</f>
        <v>24.652054794520549</v>
      </c>
    </row>
    <row r="2895" spans="1:11">
      <c r="A2895" t="s">
        <v>224</v>
      </c>
      <c r="B2895">
        <v>2017</v>
      </c>
      <c r="C2895" s="9">
        <v>42838</v>
      </c>
      <c r="D2895" t="s">
        <v>19</v>
      </c>
      <c r="E2895" t="s">
        <v>119</v>
      </c>
      <c r="F2895">
        <v>1</v>
      </c>
      <c r="G2895">
        <v>5</v>
      </c>
      <c r="H2895" t="s">
        <v>211</v>
      </c>
      <c r="I2895" t="s">
        <v>40</v>
      </c>
      <c r="J2895">
        <v>10006422895</v>
      </c>
      <c r="K2895" s="10">
        <f>(C2895-VLOOKUP(H2895,Riders!$A$2:$E$8001,4,FALSE))/365</f>
        <v>25.895890410958906</v>
      </c>
    </row>
    <row r="2896" spans="1:11">
      <c r="A2896" t="s">
        <v>224</v>
      </c>
      <c r="B2896">
        <v>2017</v>
      </c>
      <c r="C2896" s="9">
        <v>42838</v>
      </c>
      <c r="D2896" t="s">
        <v>19</v>
      </c>
      <c r="E2896" t="s">
        <v>119</v>
      </c>
      <c r="F2896">
        <v>1</v>
      </c>
      <c r="G2896">
        <v>6</v>
      </c>
      <c r="H2896" t="s">
        <v>38</v>
      </c>
      <c r="I2896" t="s">
        <v>28</v>
      </c>
      <c r="J2896">
        <v>10009178002</v>
      </c>
      <c r="K2896" s="10">
        <f>(C2896-VLOOKUP(H2896,Riders!$A$2:$E$8001,4,FALSE))/365</f>
        <v>21.241095890410961</v>
      </c>
    </row>
    <row r="2897" spans="1:11">
      <c r="A2897" t="s">
        <v>224</v>
      </c>
      <c r="B2897">
        <v>2017</v>
      </c>
      <c r="C2897" s="9">
        <v>42838</v>
      </c>
      <c r="D2897" t="s">
        <v>19</v>
      </c>
      <c r="E2897" t="s">
        <v>119</v>
      </c>
      <c r="F2897">
        <v>2</v>
      </c>
      <c r="G2897">
        <v>1</v>
      </c>
      <c r="H2897" t="s">
        <v>66</v>
      </c>
      <c r="I2897" t="s">
        <v>28</v>
      </c>
      <c r="J2897">
        <v>10006379247</v>
      </c>
      <c r="K2897" s="10">
        <f>(C2897-VLOOKUP(H2897,Riders!$A$2:$E$8001,4,FALSE))/365</f>
        <v>27.049315068493151</v>
      </c>
    </row>
    <row r="2898" spans="1:11">
      <c r="A2898" t="s">
        <v>224</v>
      </c>
      <c r="B2898">
        <v>2017</v>
      </c>
      <c r="C2898" s="9">
        <v>42838</v>
      </c>
      <c r="D2898" t="s">
        <v>19</v>
      </c>
      <c r="E2898" t="s">
        <v>119</v>
      </c>
      <c r="F2898">
        <v>2</v>
      </c>
      <c r="G2898">
        <v>2</v>
      </c>
      <c r="H2898" t="s">
        <v>123</v>
      </c>
      <c r="I2898" t="s">
        <v>111</v>
      </c>
      <c r="J2898">
        <v>10017950943</v>
      </c>
      <c r="K2898" s="10">
        <f>(C2898-VLOOKUP(H2898,Riders!$A$2:$E$8001,4,FALSE))/365</f>
        <v>20.172602739726027</v>
      </c>
    </row>
    <row r="2899" spans="1:11">
      <c r="A2899" t="s">
        <v>224</v>
      </c>
      <c r="B2899">
        <v>2017</v>
      </c>
      <c r="C2899" s="9">
        <v>42838</v>
      </c>
      <c r="D2899" t="s">
        <v>19</v>
      </c>
      <c r="E2899" t="s">
        <v>119</v>
      </c>
      <c r="F2899">
        <v>2</v>
      </c>
      <c r="G2899">
        <v>3</v>
      </c>
      <c r="H2899" t="s">
        <v>287</v>
      </c>
      <c r="I2899" t="s">
        <v>205</v>
      </c>
      <c r="J2899">
        <v>10002418415</v>
      </c>
      <c r="K2899" s="10">
        <f>(C2899-VLOOKUP(H2899,Riders!$A$2:$E$8001,4,FALSE))/365</f>
        <v>34.68767123287671</v>
      </c>
    </row>
    <row r="2900" spans="1:11">
      <c r="A2900" t="s">
        <v>224</v>
      </c>
      <c r="B2900">
        <v>2017</v>
      </c>
      <c r="C2900" s="9">
        <v>42838</v>
      </c>
      <c r="D2900" t="s">
        <v>19</v>
      </c>
      <c r="E2900" t="s">
        <v>119</v>
      </c>
      <c r="F2900">
        <v>2</v>
      </c>
      <c r="G2900">
        <v>4</v>
      </c>
      <c r="H2900" t="s">
        <v>292</v>
      </c>
      <c r="I2900" t="s">
        <v>26</v>
      </c>
      <c r="J2900">
        <v>10003011125</v>
      </c>
      <c r="K2900" s="10">
        <f>(C2900-VLOOKUP(H2900,Riders!$A$2:$E$8001,4,FALSE))/365</f>
        <v>32.512328767123286</v>
      </c>
    </row>
    <row r="2901" spans="1:11">
      <c r="A2901" t="s">
        <v>224</v>
      </c>
      <c r="B2901">
        <v>2017</v>
      </c>
      <c r="C2901" s="9">
        <v>42838</v>
      </c>
      <c r="D2901" t="s">
        <v>19</v>
      </c>
      <c r="E2901" t="s">
        <v>119</v>
      </c>
      <c r="F2901">
        <v>2</v>
      </c>
      <c r="G2901">
        <v>5</v>
      </c>
      <c r="H2901" t="s">
        <v>127</v>
      </c>
      <c r="I2901" t="s">
        <v>33</v>
      </c>
      <c r="J2901">
        <v>10006184742</v>
      </c>
      <c r="K2901" s="10">
        <f>(C2901-VLOOKUP(H2901,Riders!$A$2:$E$8001,4,FALSE))/365</f>
        <v>25.761643835616439</v>
      </c>
    </row>
    <row r="2902" spans="1:11">
      <c r="A2902" t="s">
        <v>224</v>
      </c>
      <c r="B2902">
        <v>2017</v>
      </c>
      <c r="C2902" s="9">
        <v>42838</v>
      </c>
      <c r="D2902" t="s">
        <v>19</v>
      </c>
      <c r="E2902" t="s">
        <v>119</v>
      </c>
      <c r="F2902">
        <v>2</v>
      </c>
      <c r="G2902">
        <v>6</v>
      </c>
      <c r="H2902" t="s">
        <v>218</v>
      </c>
      <c r="I2902" t="s">
        <v>33</v>
      </c>
      <c r="J2902">
        <v>10005782695</v>
      </c>
      <c r="K2902" s="10">
        <f>(C2902-VLOOKUP(H2902,Riders!$A$2:$E$8001,4,FALSE))/365</f>
        <v>27.775342465753425</v>
      </c>
    </row>
    <row r="2903" spans="1:11">
      <c r="A2903" t="s">
        <v>324</v>
      </c>
      <c r="B2903">
        <v>2017</v>
      </c>
      <c r="C2903" s="9">
        <v>42792</v>
      </c>
      <c r="D2903" t="s">
        <v>138</v>
      </c>
      <c r="E2903" t="s">
        <v>89</v>
      </c>
      <c r="F2903">
        <v>1</v>
      </c>
      <c r="G2903">
        <v>1</v>
      </c>
      <c r="H2903" t="s">
        <v>292</v>
      </c>
      <c r="I2903" t="s">
        <v>26</v>
      </c>
      <c r="J2903">
        <v>10003011125</v>
      </c>
      <c r="K2903" s="10">
        <f>(C2903-VLOOKUP(H2903,Riders!$A$2:$E$8001,4,FALSE))/365</f>
        <v>32.386301369863013</v>
      </c>
    </row>
    <row r="2904" spans="1:11">
      <c r="A2904" t="s">
        <v>324</v>
      </c>
      <c r="B2904">
        <v>2017</v>
      </c>
      <c r="C2904" s="9">
        <v>42792</v>
      </c>
      <c r="D2904" t="s">
        <v>138</v>
      </c>
      <c r="E2904" t="s">
        <v>89</v>
      </c>
      <c r="F2904">
        <v>1</v>
      </c>
      <c r="G2904">
        <v>2</v>
      </c>
      <c r="H2904" t="s">
        <v>91</v>
      </c>
      <c r="I2904" t="s">
        <v>50</v>
      </c>
      <c r="J2904">
        <v>10009150215</v>
      </c>
      <c r="K2904" s="10">
        <f>(C2904-VLOOKUP(H2904,Riders!$A$2:$E$8001,4,FALSE))/365</f>
        <v>21.268493150684932</v>
      </c>
    </row>
    <row r="2905" spans="1:11">
      <c r="A2905" t="s">
        <v>324</v>
      </c>
      <c r="B2905">
        <v>2017</v>
      </c>
      <c r="C2905" s="9">
        <v>42792</v>
      </c>
      <c r="D2905" t="s">
        <v>138</v>
      </c>
      <c r="E2905" t="s">
        <v>89</v>
      </c>
      <c r="F2905">
        <v>1</v>
      </c>
      <c r="G2905">
        <v>3</v>
      </c>
      <c r="H2905" t="s">
        <v>325</v>
      </c>
      <c r="I2905" t="s">
        <v>196</v>
      </c>
      <c r="J2905">
        <v>10007271546</v>
      </c>
      <c r="K2905" s="10">
        <f>(C2905-VLOOKUP(H2905,Riders!$A$2:$E$8001,4,FALSE))/365</f>
        <v>23.904109589041095</v>
      </c>
    </row>
    <row r="2906" spans="1:11">
      <c r="A2906" t="s">
        <v>324</v>
      </c>
      <c r="B2906">
        <v>2017</v>
      </c>
      <c r="C2906" s="9">
        <v>42792</v>
      </c>
      <c r="D2906" t="s">
        <v>138</v>
      </c>
      <c r="E2906" t="s">
        <v>89</v>
      </c>
      <c r="F2906">
        <v>1</v>
      </c>
      <c r="G2906">
        <v>4</v>
      </c>
      <c r="H2906" t="s">
        <v>57</v>
      </c>
      <c r="I2906" t="s">
        <v>35</v>
      </c>
      <c r="J2906">
        <v>10007502427</v>
      </c>
      <c r="K2906" s="10">
        <f>(C2906-VLOOKUP(H2906,Riders!$A$2:$E$8001,4,FALSE))/365</f>
        <v>23.290410958904111</v>
      </c>
    </row>
    <row r="2907" spans="1:11">
      <c r="A2907" t="s">
        <v>324</v>
      </c>
      <c r="B2907">
        <v>2017</v>
      </c>
      <c r="C2907" s="9">
        <v>42792</v>
      </c>
      <c r="D2907" t="s">
        <v>138</v>
      </c>
      <c r="E2907" t="s">
        <v>89</v>
      </c>
      <c r="F2907">
        <v>1</v>
      </c>
      <c r="G2907">
        <v>5</v>
      </c>
      <c r="H2907" t="s">
        <v>287</v>
      </c>
      <c r="I2907" t="s">
        <v>205</v>
      </c>
      <c r="J2907">
        <v>10002418415</v>
      </c>
      <c r="K2907" s="10">
        <f>(C2907-VLOOKUP(H2907,Riders!$A$2:$E$8001,4,FALSE))/365</f>
        <v>34.561643835616437</v>
      </c>
    </row>
    <row r="2908" spans="1:11">
      <c r="A2908" t="s">
        <v>324</v>
      </c>
      <c r="B2908">
        <v>2017</v>
      </c>
      <c r="C2908" s="9">
        <v>42792</v>
      </c>
      <c r="D2908" t="s">
        <v>138</v>
      </c>
      <c r="E2908" t="s">
        <v>89</v>
      </c>
      <c r="F2908">
        <v>1</v>
      </c>
      <c r="G2908">
        <v>6</v>
      </c>
      <c r="H2908" t="s">
        <v>326</v>
      </c>
      <c r="I2908" t="s">
        <v>254</v>
      </c>
      <c r="J2908">
        <v>10007787464</v>
      </c>
      <c r="K2908" s="10">
        <f>(C2908-VLOOKUP(H2908,Riders!$A$2:$E$8001,4,FALSE))/365</f>
        <v>25.347945205479451</v>
      </c>
    </row>
    <row r="2909" spans="1:11">
      <c r="A2909" t="s">
        <v>324</v>
      </c>
      <c r="B2909">
        <v>2017</v>
      </c>
      <c r="C2909" s="9">
        <v>42792</v>
      </c>
      <c r="D2909" t="s">
        <v>138</v>
      </c>
      <c r="E2909" t="s">
        <v>89</v>
      </c>
      <c r="F2909">
        <v>2</v>
      </c>
      <c r="G2909">
        <v>1</v>
      </c>
      <c r="H2909" t="s">
        <v>312</v>
      </c>
      <c r="I2909" t="s">
        <v>42</v>
      </c>
      <c r="J2909">
        <v>10006904360</v>
      </c>
      <c r="K2909" s="10">
        <f>(C2909-VLOOKUP(H2909,Riders!$A$2:$E$8001,4,FALSE))/365</f>
        <v>25.646575342465752</v>
      </c>
    </row>
    <row r="2910" spans="1:11">
      <c r="A2910" t="s">
        <v>324</v>
      </c>
      <c r="B2910">
        <v>2017</v>
      </c>
      <c r="C2910" s="9">
        <v>42792</v>
      </c>
      <c r="D2910" t="s">
        <v>138</v>
      </c>
      <c r="E2910" t="s">
        <v>89</v>
      </c>
      <c r="F2910">
        <v>2</v>
      </c>
      <c r="G2910">
        <v>2</v>
      </c>
      <c r="H2910" t="s">
        <v>181</v>
      </c>
      <c r="I2910" t="s">
        <v>32</v>
      </c>
      <c r="J2910">
        <v>10007212639</v>
      </c>
      <c r="K2910" s="10">
        <f>(C2910-VLOOKUP(H2910,Riders!$A$2:$E$8001,4,FALSE))/365</f>
        <v>25.668493150684931</v>
      </c>
    </row>
    <row r="2911" spans="1:11">
      <c r="A2911" t="s">
        <v>324</v>
      </c>
      <c r="B2911">
        <v>2017</v>
      </c>
      <c r="C2911" s="9">
        <v>42792</v>
      </c>
      <c r="D2911" t="s">
        <v>138</v>
      </c>
      <c r="E2911" t="s">
        <v>89</v>
      </c>
      <c r="F2911">
        <v>2</v>
      </c>
      <c r="G2911">
        <v>3</v>
      </c>
      <c r="H2911" t="s">
        <v>229</v>
      </c>
      <c r="I2911" t="s">
        <v>100</v>
      </c>
      <c r="J2911">
        <v>10009009260</v>
      </c>
      <c r="K2911" s="10">
        <f>(C2911-VLOOKUP(H2911,Riders!$A$2:$E$8001,4,FALSE))/365</f>
        <v>21.909589041095892</v>
      </c>
    </row>
    <row r="2912" spans="1:11">
      <c r="A2912" t="s">
        <v>324</v>
      </c>
      <c r="B2912">
        <v>2017</v>
      </c>
      <c r="C2912" s="9">
        <v>42792</v>
      </c>
      <c r="D2912" t="s">
        <v>138</v>
      </c>
      <c r="E2912" t="s">
        <v>89</v>
      </c>
      <c r="F2912">
        <v>2</v>
      </c>
      <c r="G2912">
        <v>4</v>
      </c>
      <c r="H2912" t="s">
        <v>165</v>
      </c>
      <c r="I2912" t="s">
        <v>44</v>
      </c>
      <c r="J2912">
        <v>10005953154</v>
      </c>
      <c r="K2912" s="10">
        <f>(C2912-VLOOKUP(H2912,Riders!$A$2:$E$8001,4,FALSE))/365</f>
        <v>27.153424657534245</v>
      </c>
    </row>
    <row r="2913" spans="1:11">
      <c r="A2913" t="s">
        <v>324</v>
      </c>
      <c r="B2913">
        <v>2017</v>
      </c>
      <c r="C2913" s="9">
        <v>42792</v>
      </c>
      <c r="D2913" t="s">
        <v>138</v>
      </c>
      <c r="E2913" t="s">
        <v>89</v>
      </c>
      <c r="F2913">
        <v>2</v>
      </c>
      <c r="G2913">
        <v>5</v>
      </c>
      <c r="H2913" t="s">
        <v>169</v>
      </c>
      <c r="I2913" t="s">
        <v>80</v>
      </c>
      <c r="J2913">
        <v>10007073506</v>
      </c>
      <c r="K2913" s="10">
        <f>(C2913-VLOOKUP(H2913,Riders!$A$2:$E$8001,4,FALSE))/365</f>
        <v>26.671232876712327</v>
      </c>
    </row>
    <row r="2914" spans="1:11">
      <c r="A2914" t="s">
        <v>324</v>
      </c>
      <c r="B2914">
        <v>2017</v>
      </c>
      <c r="C2914" s="9">
        <v>42792</v>
      </c>
      <c r="D2914" t="s">
        <v>138</v>
      </c>
      <c r="E2914" t="s">
        <v>89</v>
      </c>
      <c r="F2914">
        <v>2</v>
      </c>
      <c r="G2914">
        <v>6</v>
      </c>
      <c r="H2914" t="s">
        <v>207</v>
      </c>
      <c r="I2914" t="s">
        <v>196</v>
      </c>
      <c r="J2914">
        <v>10007772108</v>
      </c>
      <c r="K2914" s="10">
        <f>(C2914-VLOOKUP(H2914,Riders!$A$2:$E$8001,4,FALSE))/365</f>
        <v>22.035616438356165</v>
      </c>
    </row>
    <row r="2915" spans="1:11">
      <c r="A2915" t="s">
        <v>324</v>
      </c>
      <c r="B2915">
        <v>2017</v>
      </c>
      <c r="C2915" s="9">
        <v>42792</v>
      </c>
      <c r="D2915" t="s">
        <v>138</v>
      </c>
      <c r="E2915" t="s">
        <v>89</v>
      </c>
      <c r="F2915">
        <v>2</v>
      </c>
      <c r="G2915">
        <v>7</v>
      </c>
      <c r="H2915" t="s">
        <v>232</v>
      </c>
      <c r="I2915" t="s">
        <v>24</v>
      </c>
      <c r="J2915">
        <v>10006073493</v>
      </c>
      <c r="K2915" s="10">
        <f>(C2915-VLOOKUP(H2915,Riders!$A$2:$E$8001,4,FALSE))/365</f>
        <v>27.210958904109589</v>
      </c>
    </row>
    <row r="2916" spans="1:11">
      <c r="A2916" t="s">
        <v>324</v>
      </c>
      <c r="B2916">
        <v>2017</v>
      </c>
      <c r="C2916" s="9">
        <v>42792</v>
      </c>
      <c r="D2916" t="s">
        <v>138</v>
      </c>
      <c r="E2916" t="s">
        <v>89</v>
      </c>
      <c r="F2916">
        <v>3</v>
      </c>
      <c r="G2916">
        <v>1</v>
      </c>
      <c r="H2916" t="s">
        <v>304</v>
      </c>
      <c r="I2916" t="s">
        <v>111</v>
      </c>
      <c r="J2916">
        <v>10006898300</v>
      </c>
      <c r="K2916" s="10">
        <f>(C2916-VLOOKUP(H2916,Riders!$A$2:$E$8001,4,FALSE))/365</f>
        <v>24.528767123287672</v>
      </c>
    </row>
    <row r="2917" spans="1:11">
      <c r="A2917" t="s">
        <v>324</v>
      </c>
      <c r="B2917">
        <v>2017</v>
      </c>
      <c r="C2917" s="9">
        <v>42792</v>
      </c>
      <c r="D2917" t="s">
        <v>138</v>
      </c>
      <c r="E2917" t="s">
        <v>89</v>
      </c>
      <c r="F2917">
        <v>3</v>
      </c>
      <c r="G2917">
        <v>2</v>
      </c>
      <c r="H2917" t="s">
        <v>101</v>
      </c>
      <c r="I2917" t="s">
        <v>102</v>
      </c>
      <c r="J2917">
        <v>10009010876</v>
      </c>
      <c r="K2917" s="10">
        <f>(C2917-VLOOKUP(H2917,Riders!$A$2:$E$8001,4,FALSE))/365</f>
        <v>23.087671232876712</v>
      </c>
    </row>
    <row r="2918" spans="1:11">
      <c r="A2918" t="s">
        <v>324</v>
      </c>
      <c r="B2918">
        <v>2017</v>
      </c>
      <c r="C2918" s="9">
        <v>42792</v>
      </c>
      <c r="D2918" t="s">
        <v>138</v>
      </c>
      <c r="E2918" t="s">
        <v>89</v>
      </c>
      <c r="F2918">
        <v>3</v>
      </c>
      <c r="G2918">
        <v>3</v>
      </c>
      <c r="H2918" t="s">
        <v>317</v>
      </c>
      <c r="I2918" t="s">
        <v>24</v>
      </c>
      <c r="J2918">
        <v>10007508083</v>
      </c>
      <c r="K2918" s="10">
        <f>(C2918-VLOOKUP(H2918,Riders!$A$2:$E$8001,4,FALSE))/365</f>
        <v>23.490410958904111</v>
      </c>
    </row>
    <row r="2919" spans="1:11">
      <c r="A2919" t="s">
        <v>324</v>
      </c>
      <c r="B2919">
        <v>2017</v>
      </c>
      <c r="C2919" s="9">
        <v>42792</v>
      </c>
      <c r="D2919" t="s">
        <v>138</v>
      </c>
      <c r="E2919" t="s">
        <v>89</v>
      </c>
      <c r="F2919">
        <v>3</v>
      </c>
      <c r="G2919">
        <v>4</v>
      </c>
      <c r="H2919" t="s">
        <v>327</v>
      </c>
      <c r="I2919" t="s">
        <v>162</v>
      </c>
      <c r="J2919">
        <v>10009728373</v>
      </c>
      <c r="K2919" s="10">
        <f>(C2919-VLOOKUP(H2919,Riders!$A$2:$E$8001,4,FALSE))/365</f>
        <v>19.953424657534246</v>
      </c>
    </row>
    <row r="2920" spans="1:11">
      <c r="A2920" t="s">
        <v>324</v>
      </c>
      <c r="B2920">
        <v>2017</v>
      </c>
      <c r="C2920" s="9">
        <v>42792</v>
      </c>
      <c r="D2920" t="s">
        <v>138</v>
      </c>
      <c r="E2920" t="s">
        <v>89</v>
      </c>
      <c r="F2920">
        <v>3</v>
      </c>
      <c r="G2920">
        <v>5</v>
      </c>
      <c r="H2920" t="s">
        <v>281</v>
      </c>
      <c r="I2920" t="s">
        <v>282</v>
      </c>
      <c r="J2920">
        <v>10006319633</v>
      </c>
      <c r="K2920" s="10">
        <f>(C2920-VLOOKUP(H2920,Riders!$A$2:$E$8001,4,FALSE))/365</f>
        <v>27.268493150684932</v>
      </c>
    </row>
    <row r="2921" spans="1:11">
      <c r="A2921" t="s">
        <v>324</v>
      </c>
      <c r="B2921">
        <v>2017</v>
      </c>
      <c r="C2921" s="9">
        <v>42792</v>
      </c>
      <c r="D2921" t="s">
        <v>138</v>
      </c>
      <c r="E2921" t="s">
        <v>89</v>
      </c>
      <c r="F2921">
        <v>3</v>
      </c>
      <c r="G2921">
        <v>6</v>
      </c>
      <c r="H2921" t="s">
        <v>191</v>
      </c>
      <c r="I2921" t="s">
        <v>30</v>
      </c>
      <c r="J2921">
        <v>10005727327</v>
      </c>
      <c r="K2921" s="10">
        <f>(C2921-VLOOKUP(H2921,Riders!$A$2:$E$8001,4,FALSE))/365</f>
        <v>31.109589041095891</v>
      </c>
    </row>
    <row r="2922" spans="1:11">
      <c r="A2922" t="s">
        <v>324</v>
      </c>
      <c r="B2922">
        <v>2017</v>
      </c>
      <c r="C2922" s="9">
        <v>42792</v>
      </c>
      <c r="D2922" t="s">
        <v>138</v>
      </c>
      <c r="E2922" t="s">
        <v>89</v>
      </c>
      <c r="F2922">
        <v>4</v>
      </c>
      <c r="G2922">
        <v>1</v>
      </c>
      <c r="H2922" t="s">
        <v>127</v>
      </c>
      <c r="I2922" t="s">
        <v>33</v>
      </c>
      <c r="J2922">
        <v>10006184742</v>
      </c>
      <c r="K2922" s="10">
        <f>(C2922-VLOOKUP(H2922,Riders!$A$2:$E$8001,4,FALSE))/365</f>
        <v>25.635616438356163</v>
      </c>
    </row>
    <row r="2923" spans="1:11">
      <c r="A2923" t="s">
        <v>324</v>
      </c>
      <c r="B2923">
        <v>2017</v>
      </c>
      <c r="C2923" s="9">
        <v>42792</v>
      </c>
      <c r="D2923" t="s">
        <v>138</v>
      </c>
      <c r="E2923" t="s">
        <v>89</v>
      </c>
      <c r="F2923">
        <v>4</v>
      </c>
      <c r="G2923">
        <v>2</v>
      </c>
      <c r="H2923" t="s">
        <v>141</v>
      </c>
      <c r="I2923" t="s">
        <v>93</v>
      </c>
      <c r="J2923">
        <v>10009181234</v>
      </c>
      <c r="K2923" s="10">
        <f>(C2923-VLOOKUP(H2923,Riders!$A$2:$E$8001,4,FALSE))/365</f>
        <v>21.901369863013699</v>
      </c>
    </row>
    <row r="2924" spans="1:11">
      <c r="A2924" t="s">
        <v>324</v>
      </c>
      <c r="B2924">
        <v>2017</v>
      </c>
      <c r="C2924" s="9">
        <v>42792</v>
      </c>
      <c r="D2924" t="s">
        <v>138</v>
      </c>
      <c r="E2924" t="s">
        <v>89</v>
      </c>
      <c r="F2924">
        <v>4</v>
      </c>
      <c r="G2924">
        <v>3</v>
      </c>
      <c r="H2924" t="s">
        <v>209</v>
      </c>
      <c r="I2924" t="s">
        <v>210</v>
      </c>
      <c r="J2924">
        <v>10010608447</v>
      </c>
      <c r="K2924" s="10">
        <f>(C2924-VLOOKUP(H2924,Riders!$A$2:$E$8001,4,FALSE))/365</f>
        <v>19.673972602739727</v>
      </c>
    </row>
    <row r="2925" spans="1:11">
      <c r="A2925" t="s">
        <v>324</v>
      </c>
      <c r="B2925">
        <v>2017</v>
      </c>
      <c r="C2925" s="9">
        <v>42792</v>
      </c>
      <c r="D2925" t="s">
        <v>138</v>
      </c>
      <c r="E2925" t="s">
        <v>89</v>
      </c>
      <c r="F2925">
        <v>4</v>
      </c>
      <c r="G2925">
        <v>4</v>
      </c>
      <c r="H2925" t="s">
        <v>211</v>
      </c>
      <c r="I2925" t="s">
        <v>40</v>
      </c>
      <c r="J2925">
        <v>10006422895</v>
      </c>
      <c r="K2925" s="10">
        <f>(C2925-VLOOKUP(H2925,Riders!$A$2:$E$8001,4,FALSE))/365</f>
        <v>25.769863013698629</v>
      </c>
    </row>
    <row r="2926" spans="1:11">
      <c r="A2926" t="s">
        <v>324</v>
      </c>
      <c r="B2926">
        <v>2017</v>
      </c>
      <c r="C2926" s="9">
        <v>42792</v>
      </c>
      <c r="D2926" t="s">
        <v>138</v>
      </c>
      <c r="E2926" t="s">
        <v>89</v>
      </c>
      <c r="F2926">
        <v>4</v>
      </c>
      <c r="G2926">
        <v>5</v>
      </c>
      <c r="H2926" t="s">
        <v>285</v>
      </c>
      <c r="I2926" t="s">
        <v>30</v>
      </c>
      <c r="J2926">
        <v>10003349716</v>
      </c>
      <c r="K2926" s="10">
        <f>(C2926-VLOOKUP(H2926,Riders!$A$2:$E$8001,4,FALSE))/365</f>
        <v>33.56712328767123</v>
      </c>
    </row>
    <row r="2927" spans="1:11">
      <c r="A2927" t="s">
        <v>324</v>
      </c>
      <c r="B2927">
        <v>2017</v>
      </c>
      <c r="C2927" s="9">
        <v>42792</v>
      </c>
      <c r="D2927" t="s">
        <v>138</v>
      </c>
      <c r="E2927" t="s">
        <v>89</v>
      </c>
      <c r="F2927">
        <v>4</v>
      </c>
      <c r="G2927">
        <v>6</v>
      </c>
      <c r="H2927" t="s">
        <v>328</v>
      </c>
      <c r="I2927" t="s">
        <v>176</v>
      </c>
      <c r="J2927">
        <v>10007782616</v>
      </c>
      <c r="K2927" s="10">
        <f>(C2927-VLOOKUP(H2927,Riders!$A$2:$E$8001,4,FALSE))/365</f>
        <v>23.575342465753426</v>
      </c>
    </row>
    <row r="2928" spans="1:11">
      <c r="A2928" t="s">
        <v>324</v>
      </c>
      <c r="B2928">
        <v>2017</v>
      </c>
      <c r="C2928" s="9">
        <v>42792</v>
      </c>
      <c r="D2928" t="s">
        <v>138</v>
      </c>
      <c r="E2928" t="s">
        <v>115</v>
      </c>
      <c r="F2928">
        <v>1</v>
      </c>
      <c r="G2928">
        <v>1</v>
      </c>
      <c r="H2928" t="s">
        <v>281</v>
      </c>
      <c r="I2928" t="s">
        <v>282</v>
      </c>
      <c r="J2928">
        <v>10006319633</v>
      </c>
      <c r="K2928" s="10">
        <f>(C2928-VLOOKUP(H2928,Riders!$A$2:$E$8001,4,FALSE))/365</f>
        <v>27.268493150684932</v>
      </c>
    </row>
    <row r="2929" spans="1:11">
      <c r="A2929" t="s">
        <v>324</v>
      </c>
      <c r="B2929">
        <v>2017</v>
      </c>
      <c r="C2929" s="9">
        <v>42792</v>
      </c>
      <c r="D2929" t="s">
        <v>138</v>
      </c>
      <c r="E2929" t="s">
        <v>115</v>
      </c>
      <c r="F2929">
        <v>1</v>
      </c>
      <c r="G2929">
        <v>2</v>
      </c>
      <c r="H2929" t="s">
        <v>211</v>
      </c>
      <c r="I2929" t="s">
        <v>40</v>
      </c>
      <c r="J2929">
        <v>10006422895</v>
      </c>
      <c r="K2929" s="10">
        <f>(C2929-VLOOKUP(H2929,Riders!$A$2:$E$8001,4,FALSE))/365</f>
        <v>25.769863013698629</v>
      </c>
    </row>
    <row r="2930" spans="1:11">
      <c r="A2930" t="s">
        <v>324</v>
      </c>
      <c r="B2930">
        <v>2017</v>
      </c>
      <c r="C2930" s="9">
        <v>42792</v>
      </c>
      <c r="D2930" t="s">
        <v>138</v>
      </c>
      <c r="E2930" t="s">
        <v>115</v>
      </c>
      <c r="F2930">
        <v>1</v>
      </c>
      <c r="G2930">
        <v>3</v>
      </c>
      <c r="H2930" t="s">
        <v>207</v>
      </c>
      <c r="I2930" t="s">
        <v>196</v>
      </c>
      <c r="J2930">
        <v>10007772108</v>
      </c>
      <c r="K2930" s="10">
        <f>(C2930-VLOOKUP(H2930,Riders!$A$2:$E$8001,4,FALSE))/365</f>
        <v>22.035616438356165</v>
      </c>
    </row>
    <row r="2931" spans="1:11">
      <c r="A2931" t="s">
        <v>324</v>
      </c>
      <c r="B2931">
        <v>2017</v>
      </c>
      <c r="C2931" s="9">
        <v>42792</v>
      </c>
      <c r="D2931" t="s">
        <v>138</v>
      </c>
      <c r="E2931" t="s">
        <v>115</v>
      </c>
      <c r="F2931">
        <v>1</v>
      </c>
      <c r="G2931">
        <v>4</v>
      </c>
      <c r="H2931" t="s">
        <v>325</v>
      </c>
      <c r="I2931" t="s">
        <v>196</v>
      </c>
      <c r="J2931">
        <v>10007271546</v>
      </c>
      <c r="K2931" s="10">
        <f>(C2931-VLOOKUP(H2931,Riders!$A$2:$E$8001,4,FALSE))/365</f>
        <v>23.904109589041095</v>
      </c>
    </row>
    <row r="2932" spans="1:11">
      <c r="A2932" t="s">
        <v>324</v>
      </c>
      <c r="B2932">
        <v>2017</v>
      </c>
      <c r="C2932" s="9">
        <v>42792</v>
      </c>
      <c r="D2932" t="s">
        <v>138</v>
      </c>
      <c r="E2932" t="s">
        <v>115</v>
      </c>
      <c r="F2932">
        <v>2</v>
      </c>
      <c r="G2932">
        <v>1</v>
      </c>
      <c r="H2932" t="s">
        <v>326</v>
      </c>
      <c r="I2932" t="s">
        <v>254</v>
      </c>
      <c r="J2932">
        <v>10007787464</v>
      </c>
      <c r="K2932" s="10">
        <f>(C2932-VLOOKUP(H2932,Riders!$A$2:$E$8001,4,FALSE))/365</f>
        <v>25.347945205479451</v>
      </c>
    </row>
    <row r="2933" spans="1:11">
      <c r="A2933" t="s">
        <v>324</v>
      </c>
      <c r="B2933">
        <v>2017</v>
      </c>
      <c r="C2933" s="9">
        <v>42792</v>
      </c>
      <c r="D2933" t="s">
        <v>138</v>
      </c>
      <c r="E2933" t="s">
        <v>115</v>
      </c>
      <c r="F2933">
        <v>2</v>
      </c>
      <c r="G2933">
        <v>2</v>
      </c>
      <c r="H2933" t="s">
        <v>229</v>
      </c>
      <c r="I2933" t="s">
        <v>100</v>
      </c>
      <c r="J2933">
        <v>10009009260</v>
      </c>
      <c r="K2933" s="10">
        <f>(C2933-VLOOKUP(H2933,Riders!$A$2:$E$8001,4,FALSE))/365</f>
        <v>21.909589041095892</v>
      </c>
    </row>
    <row r="2934" spans="1:11">
      <c r="A2934" t="s">
        <v>324</v>
      </c>
      <c r="B2934">
        <v>2017</v>
      </c>
      <c r="C2934" s="9">
        <v>42792</v>
      </c>
      <c r="D2934" t="s">
        <v>138</v>
      </c>
      <c r="E2934" t="s">
        <v>115</v>
      </c>
      <c r="F2934">
        <v>2</v>
      </c>
      <c r="G2934">
        <v>3</v>
      </c>
      <c r="H2934" t="s">
        <v>327</v>
      </c>
      <c r="I2934" t="s">
        <v>162</v>
      </c>
      <c r="J2934">
        <v>10009728373</v>
      </c>
      <c r="K2934" s="10">
        <f>(C2934-VLOOKUP(H2934,Riders!$A$2:$E$8001,4,FALSE))/365</f>
        <v>19.953424657534246</v>
      </c>
    </row>
    <row r="2935" spans="1:11">
      <c r="A2935" t="s">
        <v>324</v>
      </c>
      <c r="B2935">
        <v>2017</v>
      </c>
      <c r="C2935" s="9">
        <v>42792</v>
      </c>
      <c r="D2935" t="s">
        <v>138</v>
      </c>
      <c r="E2935" t="s">
        <v>115</v>
      </c>
      <c r="F2935">
        <v>2</v>
      </c>
      <c r="G2935">
        <v>4</v>
      </c>
      <c r="H2935" t="s">
        <v>169</v>
      </c>
      <c r="I2935" t="s">
        <v>80</v>
      </c>
      <c r="J2935">
        <v>10007073506</v>
      </c>
      <c r="K2935" s="10">
        <f>(C2935-VLOOKUP(H2935,Riders!$A$2:$E$8001,4,FALSE))/365</f>
        <v>26.671232876712327</v>
      </c>
    </row>
    <row r="2936" spans="1:11">
      <c r="A2936" t="s">
        <v>324</v>
      </c>
      <c r="B2936">
        <v>2017</v>
      </c>
      <c r="C2936" s="9">
        <v>42792</v>
      </c>
      <c r="D2936" t="s">
        <v>138</v>
      </c>
      <c r="E2936" t="s">
        <v>115</v>
      </c>
      <c r="F2936">
        <v>3</v>
      </c>
      <c r="G2936">
        <v>1</v>
      </c>
      <c r="H2936" t="s">
        <v>287</v>
      </c>
      <c r="I2936" t="s">
        <v>205</v>
      </c>
      <c r="J2936">
        <v>10002418415</v>
      </c>
      <c r="K2936" s="10">
        <f>(C2936-VLOOKUP(H2936,Riders!$A$2:$E$8001,4,FALSE))/365</f>
        <v>34.561643835616437</v>
      </c>
    </row>
    <row r="2937" spans="1:11">
      <c r="A2937" t="s">
        <v>324</v>
      </c>
      <c r="B2937">
        <v>2017</v>
      </c>
      <c r="C2937" s="9">
        <v>42792</v>
      </c>
      <c r="D2937" t="s">
        <v>138</v>
      </c>
      <c r="E2937" t="s">
        <v>115</v>
      </c>
      <c r="F2937">
        <v>3</v>
      </c>
      <c r="G2937">
        <v>2</v>
      </c>
      <c r="H2937" t="s">
        <v>165</v>
      </c>
      <c r="I2937" t="s">
        <v>44</v>
      </c>
      <c r="J2937">
        <v>10005953154</v>
      </c>
      <c r="K2937" s="10">
        <f>(C2937-VLOOKUP(H2937,Riders!$A$2:$E$8001,4,FALSE))/365</f>
        <v>27.153424657534245</v>
      </c>
    </row>
    <row r="2938" spans="1:11">
      <c r="A2938" t="s">
        <v>324</v>
      </c>
      <c r="B2938">
        <v>2017</v>
      </c>
      <c r="C2938" s="9">
        <v>42792</v>
      </c>
      <c r="D2938" t="s">
        <v>138</v>
      </c>
      <c r="E2938" t="s">
        <v>115</v>
      </c>
      <c r="F2938">
        <v>3</v>
      </c>
      <c r="G2938">
        <v>3</v>
      </c>
      <c r="H2938" t="s">
        <v>317</v>
      </c>
      <c r="I2938" t="s">
        <v>24</v>
      </c>
      <c r="J2938">
        <v>10007508083</v>
      </c>
      <c r="K2938" s="10">
        <f>(C2938-VLOOKUP(H2938,Riders!$A$2:$E$8001,4,FALSE))/365</f>
        <v>23.490410958904111</v>
      </c>
    </row>
    <row r="2939" spans="1:11">
      <c r="A2939" t="s">
        <v>324</v>
      </c>
      <c r="B2939">
        <v>2017</v>
      </c>
      <c r="C2939" s="9">
        <v>42792</v>
      </c>
      <c r="D2939" t="s">
        <v>138</v>
      </c>
      <c r="E2939" t="s">
        <v>115</v>
      </c>
      <c r="F2939">
        <v>3</v>
      </c>
      <c r="G2939">
        <v>4</v>
      </c>
      <c r="H2939" t="s">
        <v>328</v>
      </c>
      <c r="I2939" t="s">
        <v>176</v>
      </c>
      <c r="J2939">
        <v>10007782616</v>
      </c>
      <c r="K2939" s="10">
        <f>(C2939-VLOOKUP(H2939,Riders!$A$2:$E$8001,4,FALSE))/365</f>
        <v>23.575342465753426</v>
      </c>
    </row>
    <row r="2940" spans="1:11">
      <c r="A2940" t="s">
        <v>324</v>
      </c>
      <c r="B2940">
        <v>2017</v>
      </c>
      <c r="C2940" s="9">
        <v>42792</v>
      </c>
      <c r="D2940" t="s">
        <v>138</v>
      </c>
      <c r="E2940" t="s">
        <v>115</v>
      </c>
      <c r="F2940">
        <v>4</v>
      </c>
      <c r="G2940">
        <v>1</v>
      </c>
      <c r="H2940" t="s">
        <v>285</v>
      </c>
      <c r="I2940" t="s">
        <v>30</v>
      </c>
      <c r="J2940">
        <v>10003349716</v>
      </c>
      <c r="K2940" s="10">
        <f>(C2940-VLOOKUP(H2940,Riders!$A$2:$E$8001,4,FALSE))/365</f>
        <v>33.56712328767123</v>
      </c>
    </row>
    <row r="2941" spans="1:11">
      <c r="A2941" t="s">
        <v>324</v>
      </c>
      <c r="B2941">
        <v>2017</v>
      </c>
      <c r="C2941" s="9">
        <v>42792</v>
      </c>
      <c r="D2941" t="s">
        <v>138</v>
      </c>
      <c r="E2941" t="s">
        <v>115</v>
      </c>
      <c r="F2941">
        <v>4</v>
      </c>
      <c r="G2941">
        <v>2</v>
      </c>
      <c r="H2941" t="s">
        <v>209</v>
      </c>
      <c r="I2941" t="s">
        <v>210</v>
      </c>
      <c r="J2941">
        <v>10010608447</v>
      </c>
      <c r="K2941" s="10">
        <f>(C2941-VLOOKUP(H2941,Riders!$A$2:$E$8001,4,FALSE))/365</f>
        <v>19.673972602739727</v>
      </c>
    </row>
    <row r="2942" spans="1:11">
      <c r="A2942" t="s">
        <v>324</v>
      </c>
      <c r="B2942">
        <v>2017</v>
      </c>
      <c r="C2942" s="9">
        <v>42792</v>
      </c>
      <c r="D2942" t="s">
        <v>138</v>
      </c>
      <c r="E2942" t="s">
        <v>115</v>
      </c>
      <c r="F2942">
        <v>4</v>
      </c>
      <c r="G2942">
        <v>3</v>
      </c>
      <c r="H2942" t="s">
        <v>57</v>
      </c>
      <c r="I2942" t="s">
        <v>35</v>
      </c>
      <c r="J2942">
        <v>10007502427</v>
      </c>
      <c r="K2942" s="10">
        <f>(C2942-VLOOKUP(H2942,Riders!$A$2:$E$8001,4,FALSE))/365</f>
        <v>23.290410958904111</v>
      </c>
    </row>
    <row r="2943" spans="1:11">
      <c r="A2943" t="s">
        <v>324</v>
      </c>
      <c r="B2943">
        <v>2017</v>
      </c>
      <c r="C2943" s="9">
        <v>42792</v>
      </c>
      <c r="D2943" t="s">
        <v>138</v>
      </c>
      <c r="E2943" t="s">
        <v>115</v>
      </c>
      <c r="F2943">
        <v>4</v>
      </c>
      <c r="G2943">
        <v>4</v>
      </c>
      <c r="H2943" t="s">
        <v>232</v>
      </c>
      <c r="I2943" t="s">
        <v>24</v>
      </c>
      <c r="J2943">
        <v>10006073493</v>
      </c>
      <c r="K2943" s="10">
        <f>(C2943-VLOOKUP(H2943,Riders!$A$2:$E$8001,4,FALSE))/365</f>
        <v>27.210958904109589</v>
      </c>
    </row>
    <row r="2944" spans="1:11">
      <c r="A2944" t="s">
        <v>324</v>
      </c>
      <c r="B2944">
        <v>2017</v>
      </c>
      <c r="C2944" s="9">
        <v>42792</v>
      </c>
      <c r="D2944" t="s">
        <v>138</v>
      </c>
      <c r="E2944" t="s">
        <v>115</v>
      </c>
      <c r="F2944">
        <v>4</v>
      </c>
      <c r="G2944">
        <v>5</v>
      </c>
      <c r="H2944" t="s">
        <v>191</v>
      </c>
      <c r="I2944" t="s">
        <v>30</v>
      </c>
      <c r="J2944">
        <v>10005727327</v>
      </c>
      <c r="K2944" s="10">
        <f>(C2944-VLOOKUP(H2944,Riders!$A$2:$E$8001,4,FALSE))/365</f>
        <v>31.109589041095891</v>
      </c>
    </row>
    <row r="2945" spans="1:11">
      <c r="A2945" t="s">
        <v>324</v>
      </c>
      <c r="B2945">
        <v>2017</v>
      </c>
      <c r="C2945" s="9">
        <v>42792</v>
      </c>
      <c r="D2945" t="s">
        <v>138</v>
      </c>
      <c r="E2945" t="s">
        <v>119</v>
      </c>
      <c r="F2945">
        <v>1</v>
      </c>
      <c r="G2945">
        <v>1</v>
      </c>
      <c r="H2945" t="s">
        <v>312</v>
      </c>
      <c r="I2945" t="s">
        <v>42</v>
      </c>
      <c r="J2945">
        <v>10006904360</v>
      </c>
      <c r="K2945" s="10">
        <f>(C2945-VLOOKUP(H2945,Riders!$A$2:$E$8001,4,FALSE))/365</f>
        <v>25.646575342465752</v>
      </c>
    </row>
    <row r="2946" spans="1:11">
      <c r="A2946" t="s">
        <v>324</v>
      </c>
      <c r="B2946">
        <v>2017</v>
      </c>
      <c r="C2946" s="9">
        <v>42792</v>
      </c>
      <c r="D2946" t="s">
        <v>138</v>
      </c>
      <c r="E2946" t="s">
        <v>119</v>
      </c>
      <c r="F2946">
        <v>1</v>
      </c>
      <c r="G2946">
        <v>2</v>
      </c>
      <c r="H2946" t="s">
        <v>181</v>
      </c>
      <c r="I2946" t="s">
        <v>32</v>
      </c>
      <c r="J2946">
        <v>10007212639</v>
      </c>
      <c r="K2946" s="10">
        <f>(C2946-VLOOKUP(H2946,Riders!$A$2:$E$8001,4,FALSE))/365</f>
        <v>25.668493150684931</v>
      </c>
    </row>
    <row r="2947" spans="1:11">
      <c r="A2947" t="s">
        <v>324</v>
      </c>
      <c r="B2947">
        <v>2017</v>
      </c>
      <c r="C2947" s="9">
        <v>42792</v>
      </c>
      <c r="D2947" t="s">
        <v>138</v>
      </c>
      <c r="E2947" t="s">
        <v>119</v>
      </c>
      <c r="F2947">
        <v>1</v>
      </c>
      <c r="G2947">
        <v>3</v>
      </c>
      <c r="H2947" t="s">
        <v>91</v>
      </c>
      <c r="I2947" t="s">
        <v>50</v>
      </c>
      <c r="J2947">
        <v>10009150215</v>
      </c>
      <c r="K2947" s="10">
        <f>(C2947-VLOOKUP(H2947,Riders!$A$2:$E$8001,4,FALSE))/365</f>
        <v>21.268493150684932</v>
      </c>
    </row>
    <row r="2948" spans="1:11">
      <c r="A2948" t="s">
        <v>324</v>
      </c>
      <c r="B2948">
        <v>2017</v>
      </c>
      <c r="C2948" s="9">
        <v>42792</v>
      </c>
      <c r="D2948" t="s">
        <v>138</v>
      </c>
      <c r="E2948" t="s">
        <v>119</v>
      </c>
      <c r="F2948">
        <v>1</v>
      </c>
      <c r="G2948">
        <v>4</v>
      </c>
      <c r="H2948" t="s">
        <v>304</v>
      </c>
      <c r="I2948" t="s">
        <v>111</v>
      </c>
      <c r="J2948">
        <v>10006898300</v>
      </c>
      <c r="K2948" s="10">
        <f>(C2948-VLOOKUP(H2948,Riders!$A$2:$E$8001,4,FALSE))/365</f>
        <v>24.528767123287672</v>
      </c>
    </row>
    <row r="2949" spans="1:11">
      <c r="A2949" t="s">
        <v>324</v>
      </c>
      <c r="B2949">
        <v>2017</v>
      </c>
      <c r="C2949" s="9">
        <v>42792</v>
      </c>
      <c r="D2949" t="s">
        <v>138</v>
      </c>
      <c r="E2949" t="s">
        <v>119</v>
      </c>
      <c r="F2949">
        <v>1</v>
      </c>
      <c r="G2949">
        <v>5</v>
      </c>
      <c r="H2949" t="s">
        <v>292</v>
      </c>
      <c r="I2949" t="s">
        <v>26</v>
      </c>
      <c r="J2949">
        <v>10003011125</v>
      </c>
      <c r="K2949" s="10">
        <f>(C2949-VLOOKUP(H2949,Riders!$A$2:$E$8001,4,FALSE))/365</f>
        <v>32.386301369863013</v>
      </c>
    </row>
    <row r="2950" spans="1:11">
      <c r="A2950" t="s">
        <v>324</v>
      </c>
      <c r="B2950">
        <v>2017</v>
      </c>
      <c r="C2950" s="9">
        <v>42792</v>
      </c>
      <c r="D2950" t="s">
        <v>138</v>
      </c>
      <c r="E2950" t="s">
        <v>119</v>
      </c>
      <c r="F2950">
        <v>1</v>
      </c>
      <c r="G2950">
        <v>6</v>
      </c>
      <c r="H2950" t="s">
        <v>285</v>
      </c>
      <c r="I2950" t="s">
        <v>30</v>
      </c>
      <c r="J2950">
        <v>10003349716</v>
      </c>
      <c r="K2950" s="10">
        <f>(C2950-VLOOKUP(H2950,Riders!$A$2:$E$8001,4,FALSE))/365</f>
        <v>33.56712328767123</v>
      </c>
    </row>
    <row r="2951" spans="1:11">
      <c r="A2951" t="s">
        <v>324</v>
      </c>
      <c r="B2951">
        <v>2017</v>
      </c>
      <c r="C2951" s="9">
        <v>42792</v>
      </c>
      <c r="D2951" t="s">
        <v>138</v>
      </c>
      <c r="E2951" t="s">
        <v>119</v>
      </c>
      <c r="F2951">
        <v>2</v>
      </c>
      <c r="G2951">
        <v>1</v>
      </c>
      <c r="H2951" t="s">
        <v>287</v>
      </c>
      <c r="I2951" t="s">
        <v>205</v>
      </c>
      <c r="J2951">
        <v>10002418415</v>
      </c>
      <c r="K2951" s="10">
        <f>(C2951-VLOOKUP(H2951,Riders!$A$2:$E$8001,4,FALSE))/365</f>
        <v>34.561643835616437</v>
      </c>
    </row>
    <row r="2952" spans="1:11">
      <c r="A2952" t="s">
        <v>324</v>
      </c>
      <c r="B2952">
        <v>2017</v>
      </c>
      <c r="C2952" s="9">
        <v>42792</v>
      </c>
      <c r="D2952" t="s">
        <v>138</v>
      </c>
      <c r="E2952" t="s">
        <v>119</v>
      </c>
      <c r="F2952">
        <v>2</v>
      </c>
      <c r="G2952">
        <v>2</v>
      </c>
      <c r="H2952" t="s">
        <v>141</v>
      </c>
      <c r="I2952" t="s">
        <v>93</v>
      </c>
      <c r="J2952">
        <v>10009181234</v>
      </c>
      <c r="K2952" s="10">
        <f>(C2952-VLOOKUP(H2952,Riders!$A$2:$E$8001,4,FALSE))/365</f>
        <v>21.901369863013699</v>
      </c>
    </row>
    <row r="2953" spans="1:11">
      <c r="A2953" t="s">
        <v>324</v>
      </c>
      <c r="B2953">
        <v>2017</v>
      </c>
      <c r="C2953" s="9">
        <v>42792</v>
      </c>
      <c r="D2953" t="s">
        <v>138</v>
      </c>
      <c r="E2953" t="s">
        <v>119</v>
      </c>
      <c r="F2953">
        <v>2</v>
      </c>
      <c r="G2953">
        <v>3</v>
      </c>
      <c r="H2953" t="s">
        <v>281</v>
      </c>
      <c r="I2953" t="s">
        <v>282</v>
      </c>
      <c r="J2953">
        <v>10006319633</v>
      </c>
      <c r="K2953" s="10">
        <f>(C2953-VLOOKUP(H2953,Riders!$A$2:$E$8001,4,FALSE))/365</f>
        <v>27.268493150684932</v>
      </c>
    </row>
    <row r="2954" spans="1:11">
      <c r="A2954" t="s">
        <v>324</v>
      </c>
      <c r="B2954">
        <v>2017</v>
      </c>
      <c r="C2954" s="9">
        <v>42792</v>
      </c>
      <c r="D2954" t="s">
        <v>138</v>
      </c>
      <c r="E2954" t="s">
        <v>119</v>
      </c>
      <c r="F2954">
        <v>2</v>
      </c>
      <c r="G2954">
        <v>4</v>
      </c>
      <c r="H2954" t="s">
        <v>127</v>
      </c>
      <c r="I2954" t="s">
        <v>33</v>
      </c>
      <c r="J2954">
        <v>10006184742</v>
      </c>
      <c r="K2954" s="10">
        <f>(C2954-VLOOKUP(H2954,Riders!$A$2:$E$8001,4,FALSE))/365</f>
        <v>25.635616438356163</v>
      </c>
    </row>
    <row r="2955" spans="1:11">
      <c r="A2955" t="s">
        <v>324</v>
      </c>
      <c r="B2955">
        <v>2017</v>
      </c>
      <c r="C2955" s="9">
        <v>42792</v>
      </c>
      <c r="D2955" t="s">
        <v>138</v>
      </c>
      <c r="E2955" t="s">
        <v>119</v>
      </c>
      <c r="F2955">
        <v>2</v>
      </c>
      <c r="G2955">
        <v>5</v>
      </c>
      <c r="H2955" t="s">
        <v>326</v>
      </c>
      <c r="I2955" t="s">
        <v>254</v>
      </c>
      <c r="J2955">
        <v>10007787464</v>
      </c>
      <c r="K2955" s="10">
        <f>(C2955-VLOOKUP(H2955,Riders!$A$2:$E$8001,4,FALSE))/365</f>
        <v>25.347945205479451</v>
      </c>
    </row>
    <row r="2956" spans="1:11">
      <c r="A2956" t="s">
        <v>324</v>
      </c>
      <c r="B2956">
        <v>2017</v>
      </c>
      <c r="C2956" s="9">
        <v>42792</v>
      </c>
      <c r="D2956" t="s">
        <v>138</v>
      </c>
      <c r="E2956" t="s">
        <v>119</v>
      </c>
      <c r="F2956">
        <v>2</v>
      </c>
      <c r="G2956">
        <v>6</v>
      </c>
      <c r="H2956" t="s">
        <v>101</v>
      </c>
      <c r="I2956" t="s">
        <v>102</v>
      </c>
      <c r="J2956">
        <v>10009010876</v>
      </c>
      <c r="K2956" s="10">
        <f>(C2956-VLOOKUP(H2956,Riders!$A$2:$E$8001,4,FALSE))/365</f>
        <v>23.087671232876712</v>
      </c>
    </row>
    <row r="2957" spans="1:11">
      <c r="A2957" t="s">
        <v>137</v>
      </c>
      <c r="B2957">
        <v>2017</v>
      </c>
      <c r="C2957" s="9">
        <v>42784</v>
      </c>
      <c r="D2957" t="s">
        <v>138</v>
      </c>
      <c r="E2957" t="s">
        <v>89</v>
      </c>
      <c r="F2957">
        <v>1</v>
      </c>
      <c r="G2957">
        <v>1</v>
      </c>
      <c r="H2957" t="s">
        <v>52</v>
      </c>
      <c r="I2957" t="s">
        <v>40</v>
      </c>
      <c r="J2957">
        <v>10004612534</v>
      </c>
      <c r="K2957" s="10">
        <f>(C2957-VLOOKUP(H2957,Riders!$A$2:$E$8001,4,FALSE))/365</f>
        <v>29.731506849315068</v>
      </c>
    </row>
    <row r="2958" spans="1:11">
      <c r="A2958" t="s">
        <v>137</v>
      </c>
      <c r="B2958">
        <v>2017</v>
      </c>
      <c r="C2958" s="9">
        <v>42784</v>
      </c>
      <c r="D2958" t="s">
        <v>138</v>
      </c>
      <c r="E2958" t="s">
        <v>89</v>
      </c>
      <c r="F2958">
        <v>1</v>
      </c>
      <c r="G2958">
        <v>2</v>
      </c>
      <c r="H2958" t="s">
        <v>229</v>
      </c>
      <c r="I2958" t="s">
        <v>100</v>
      </c>
      <c r="J2958">
        <v>10009009260</v>
      </c>
      <c r="K2958" s="10">
        <f>(C2958-VLOOKUP(H2958,Riders!$A$2:$E$8001,4,FALSE))/365</f>
        <v>21.887671232876713</v>
      </c>
    </row>
    <row r="2959" spans="1:11">
      <c r="A2959" t="s">
        <v>137</v>
      </c>
      <c r="B2959">
        <v>2017</v>
      </c>
      <c r="C2959" s="9">
        <v>42784</v>
      </c>
      <c r="D2959" t="s">
        <v>138</v>
      </c>
      <c r="E2959" t="s">
        <v>89</v>
      </c>
      <c r="F2959">
        <v>1</v>
      </c>
      <c r="G2959">
        <v>3</v>
      </c>
      <c r="H2959" t="s">
        <v>181</v>
      </c>
      <c r="I2959" t="s">
        <v>32</v>
      </c>
      <c r="J2959">
        <v>10007212639</v>
      </c>
      <c r="K2959" s="10">
        <f>(C2959-VLOOKUP(H2959,Riders!$A$2:$E$8001,4,FALSE))/365</f>
        <v>25.646575342465752</v>
      </c>
    </row>
    <row r="2960" spans="1:11">
      <c r="A2960" t="s">
        <v>137</v>
      </c>
      <c r="B2960">
        <v>2017</v>
      </c>
      <c r="C2960" s="9">
        <v>42784</v>
      </c>
      <c r="D2960" t="s">
        <v>138</v>
      </c>
      <c r="E2960" t="s">
        <v>89</v>
      </c>
      <c r="F2960">
        <v>1</v>
      </c>
      <c r="G2960">
        <v>4</v>
      </c>
      <c r="H2960" t="s">
        <v>326</v>
      </c>
      <c r="I2960" t="s">
        <v>254</v>
      </c>
      <c r="J2960">
        <v>10007787464</v>
      </c>
      <c r="K2960" s="10">
        <f>(C2960-VLOOKUP(H2960,Riders!$A$2:$E$8001,4,FALSE))/365</f>
        <v>25.326027397260273</v>
      </c>
    </row>
    <row r="2961" spans="1:11">
      <c r="A2961" t="s">
        <v>137</v>
      </c>
      <c r="B2961">
        <v>2017</v>
      </c>
      <c r="C2961" s="9">
        <v>42784</v>
      </c>
      <c r="D2961" t="s">
        <v>138</v>
      </c>
      <c r="E2961" t="s">
        <v>89</v>
      </c>
      <c r="F2961">
        <v>1</v>
      </c>
      <c r="G2961">
        <v>5</v>
      </c>
      <c r="H2961" t="s">
        <v>329</v>
      </c>
      <c r="I2961" t="s">
        <v>44</v>
      </c>
      <c r="J2961">
        <v>10010641183</v>
      </c>
      <c r="K2961" s="10">
        <f>(C2961-VLOOKUP(H2961,Riders!$A$2:$E$8001,4,FALSE))/365</f>
        <v>19.556164383561644</v>
      </c>
    </row>
    <row r="2962" spans="1:11">
      <c r="A2962" t="s">
        <v>137</v>
      </c>
      <c r="B2962">
        <v>2017</v>
      </c>
      <c r="C2962" s="9">
        <v>42784</v>
      </c>
      <c r="D2962" t="s">
        <v>138</v>
      </c>
      <c r="E2962" t="s">
        <v>89</v>
      </c>
      <c r="F2962">
        <v>1</v>
      </c>
      <c r="G2962">
        <v>6</v>
      </c>
      <c r="H2962" t="s">
        <v>317</v>
      </c>
      <c r="I2962" t="s">
        <v>24</v>
      </c>
      <c r="J2962">
        <v>10007508083</v>
      </c>
      <c r="K2962" s="10">
        <f>(C2962-VLOOKUP(H2962,Riders!$A$2:$E$8001,4,FALSE))/365</f>
        <v>23.468493150684932</v>
      </c>
    </row>
    <row r="2963" spans="1:11">
      <c r="A2963" t="s">
        <v>137</v>
      </c>
      <c r="B2963">
        <v>2017</v>
      </c>
      <c r="C2963" s="9">
        <v>42784</v>
      </c>
      <c r="D2963" t="s">
        <v>138</v>
      </c>
      <c r="E2963" t="s">
        <v>89</v>
      </c>
      <c r="F2963">
        <v>2</v>
      </c>
      <c r="G2963">
        <v>1</v>
      </c>
      <c r="H2963" t="s">
        <v>287</v>
      </c>
      <c r="I2963" t="s">
        <v>205</v>
      </c>
      <c r="J2963">
        <v>10002418415</v>
      </c>
      <c r="K2963" s="10">
        <f>(C2963-VLOOKUP(H2963,Riders!$A$2:$E$8001,4,FALSE))/365</f>
        <v>34.539726027397258</v>
      </c>
    </row>
    <row r="2964" spans="1:11">
      <c r="A2964" t="s">
        <v>137</v>
      </c>
      <c r="B2964">
        <v>2017</v>
      </c>
      <c r="C2964" s="9">
        <v>42784</v>
      </c>
      <c r="D2964" t="s">
        <v>138</v>
      </c>
      <c r="E2964" t="s">
        <v>89</v>
      </c>
      <c r="F2964">
        <v>2</v>
      </c>
      <c r="G2964">
        <v>2</v>
      </c>
      <c r="H2964" t="s">
        <v>101</v>
      </c>
      <c r="I2964" t="s">
        <v>102</v>
      </c>
      <c r="J2964">
        <v>10009010876</v>
      </c>
      <c r="K2964" s="10">
        <f>(C2964-VLOOKUP(H2964,Riders!$A$2:$E$8001,4,FALSE))/365</f>
        <v>23.065753424657533</v>
      </c>
    </row>
    <row r="2965" spans="1:11">
      <c r="A2965" t="s">
        <v>137</v>
      </c>
      <c r="B2965">
        <v>2017</v>
      </c>
      <c r="C2965" s="9">
        <v>42784</v>
      </c>
      <c r="D2965" t="s">
        <v>138</v>
      </c>
      <c r="E2965" t="s">
        <v>89</v>
      </c>
      <c r="F2965">
        <v>2</v>
      </c>
      <c r="G2965">
        <v>3</v>
      </c>
      <c r="H2965" t="s">
        <v>169</v>
      </c>
      <c r="I2965" t="s">
        <v>80</v>
      </c>
      <c r="J2965">
        <v>10007073506</v>
      </c>
      <c r="K2965" s="10">
        <f>(C2965-VLOOKUP(H2965,Riders!$A$2:$E$8001,4,FALSE))/365</f>
        <v>26.649315068493152</v>
      </c>
    </row>
    <row r="2966" spans="1:11">
      <c r="A2966" t="s">
        <v>137</v>
      </c>
      <c r="B2966">
        <v>2017</v>
      </c>
      <c r="C2966" s="9">
        <v>42784</v>
      </c>
      <c r="D2966" t="s">
        <v>138</v>
      </c>
      <c r="E2966" t="s">
        <v>89</v>
      </c>
      <c r="F2966">
        <v>2</v>
      </c>
      <c r="G2966">
        <v>4</v>
      </c>
      <c r="H2966" t="s">
        <v>325</v>
      </c>
      <c r="I2966" t="s">
        <v>196</v>
      </c>
      <c r="J2966">
        <v>10007271546</v>
      </c>
      <c r="K2966" s="10">
        <f>(C2966-VLOOKUP(H2966,Riders!$A$2:$E$8001,4,FALSE))/365</f>
        <v>23.882191780821916</v>
      </c>
    </row>
    <row r="2967" spans="1:11">
      <c r="A2967" t="s">
        <v>137</v>
      </c>
      <c r="B2967">
        <v>2017</v>
      </c>
      <c r="C2967" s="9">
        <v>42784</v>
      </c>
      <c r="D2967" t="s">
        <v>138</v>
      </c>
      <c r="E2967" t="s">
        <v>89</v>
      </c>
      <c r="F2967">
        <v>2</v>
      </c>
      <c r="G2967">
        <v>5</v>
      </c>
      <c r="H2967" t="s">
        <v>27</v>
      </c>
      <c r="I2967" t="s">
        <v>28</v>
      </c>
      <c r="J2967">
        <v>10007779683</v>
      </c>
      <c r="K2967" s="10">
        <f>(C2967-VLOOKUP(H2967,Riders!$A$2:$E$8001,4,FALSE))/365</f>
        <v>21.169863013698631</v>
      </c>
    </row>
    <row r="2968" spans="1:11">
      <c r="A2968" t="s">
        <v>137</v>
      </c>
      <c r="B2968">
        <v>2017</v>
      </c>
      <c r="C2968" s="9">
        <v>42784</v>
      </c>
      <c r="D2968" t="s">
        <v>138</v>
      </c>
      <c r="E2968" t="s">
        <v>89</v>
      </c>
      <c r="F2968">
        <v>2</v>
      </c>
      <c r="G2968">
        <v>6</v>
      </c>
      <c r="H2968" t="s">
        <v>328</v>
      </c>
      <c r="I2968" t="s">
        <v>176</v>
      </c>
      <c r="J2968">
        <v>10007782616</v>
      </c>
      <c r="K2968" s="10">
        <f>(C2968-VLOOKUP(H2968,Riders!$A$2:$E$8001,4,FALSE))/365</f>
        <v>23.553424657534247</v>
      </c>
    </row>
    <row r="2969" spans="1:11">
      <c r="A2969" t="s">
        <v>137</v>
      </c>
      <c r="B2969">
        <v>2017</v>
      </c>
      <c r="C2969" s="9">
        <v>42784</v>
      </c>
      <c r="D2969" t="s">
        <v>138</v>
      </c>
      <c r="E2969" t="s">
        <v>89</v>
      </c>
      <c r="F2969">
        <v>3</v>
      </c>
      <c r="G2969">
        <v>1</v>
      </c>
      <c r="H2969" t="s">
        <v>292</v>
      </c>
      <c r="I2969" t="s">
        <v>26</v>
      </c>
      <c r="J2969">
        <v>10003011125</v>
      </c>
      <c r="K2969" s="10">
        <f>(C2969-VLOOKUP(H2969,Riders!$A$2:$E$8001,4,FALSE))/365</f>
        <v>32.364383561643834</v>
      </c>
    </row>
    <row r="2970" spans="1:11">
      <c r="A2970" t="s">
        <v>137</v>
      </c>
      <c r="B2970">
        <v>2017</v>
      </c>
      <c r="C2970" s="9">
        <v>42784</v>
      </c>
      <c r="D2970" t="s">
        <v>138</v>
      </c>
      <c r="E2970" t="s">
        <v>89</v>
      </c>
      <c r="F2970">
        <v>3</v>
      </c>
      <c r="G2970">
        <v>2</v>
      </c>
      <c r="H2970" t="s">
        <v>246</v>
      </c>
      <c r="I2970" t="s">
        <v>33</v>
      </c>
      <c r="J2970">
        <v>10008997641</v>
      </c>
      <c r="K2970" s="10">
        <f>(C2970-VLOOKUP(H2970,Riders!$A$2:$E$8001,4,FALSE))/365</f>
        <v>21.597260273972601</v>
      </c>
    </row>
    <row r="2971" spans="1:11">
      <c r="A2971" t="s">
        <v>137</v>
      </c>
      <c r="B2971">
        <v>2017</v>
      </c>
      <c r="C2971" s="9">
        <v>42784</v>
      </c>
      <c r="D2971" t="s">
        <v>138</v>
      </c>
      <c r="E2971" t="s">
        <v>89</v>
      </c>
      <c r="F2971">
        <v>3</v>
      </c>
      <c r="G2971">
        <v>3</v>
      </c>
      <c r="H2971" t="s">
        <v>312</v>
      </c>
      <c r="I2971" t="s">
        <v>42</v>
      </c>
      <c r="J2971">
        <v>10006904360</v>
      </c>
      <c r="K2971" s="10">
        <f>(C2971-VLOOKUP(H2971,Riders!$A$2:$E$8001,4,FALSE))/365</f>
        <v>25.624657534246577</v>
      </c>
    </row>
    <row r="2972" spans="1:11">
      <c r="A2972" t="s">
        <v>137</v>
      </c>
      <c r="B2972">
        <v>2017</v>
      </c>
      <c r="C2972" s="9">
        <v>42784</v>
      </c>
      <c r="D2972" t="s">
        <v>138</v>
      </c>
      <c r="E2972" t="s">
        <v>89</v>
      </c>
      <c r="F2972">
        <v>3</v>
      </c>
      <c r="G2972">
        <v>4</v>
      </c>
      <c r="H2972" t="s">
        <v>201</v>
      </c>
      <c r="I2972" t="s">
        <v>196</v>
      </c>
      <c r="J2972">
        <v>10051694112</v>
      </c>
      <c r="K2972" s="10">
        <f>(C2972-VLOOKUP(H2972,Riders!$A$2:$E$8001,4,FALSE))/365</f>
        <v>30.158904109589042</v>
      </c>
    </row>
    <row r="2973" spans="1:11">
      <c r="A2973" t="s">
        <v>137</v>
      </c>
      <c r="B2973">
        <v>2017</v>
      </c>
      <c r="C2973" s="9">
        <v>42784</v>
      </c>
      <c r="D2973" t="s">
        <v>138</v>
      </c>
      <c r="E2973" t="s">
        <v>89</v>
      </c>
      <c r="F2973">
        <v>3</v>
      </c>
      <c r="G2973">
        <v>5</v>
      </c>
      <c r="H2973" t="s">
        <v>207</v>
      </c>
      <c r="I2973" t="s">
        <v>196</v>
      </c>
      <c r="J2973">
        <v>10007772108</v>
      </c>
      <c r="K2973" s="10">
        <f>(C2973-VLOOKUP(H2973,Riders!$A$2:$E$8001,4,FALSE))/365</f>
        <v>22.013698630136986</v>
      </c>
    </row>
    <row r="2974" spans="1:11">
      <c r="A2974" t="s">
        <v>137</v>
      </c>
      <c r="B2974">
        <v>2017</v>
      </c>
      <c r="C2974" s="9">
        <v>42784</v>
      </c>
      <c r="D2974" t="s">
        <v>138</v>
      </c>
      <c r="E2974" t="s">
        <v>89</v>
      </c>
      <c r="F2974">
        <v>3</v>
      </c>
      <c r="G2974">
        <v>6</v>
      </c>
      <c r="H2974" t="s">
        <v>281</v>
      </c>
      <c r="I2974" t="s">
        <v>282</v>
      </c>
      <c r="J2974">
        <v>10006319633</v>
      </c>
      <c r="K2974" s="10">
        <f>(C2974-VLOOKUP(H2974,Riders!$A$2:$E$8001,4,FALSE))/365</f>
        <v>27.246575342465754</v>
      </c>
    </row>
    <row r="2975" spans="1:11">
      <c r="A2975" t="s">
        <v>137</v>
      </c>
      <c r="B2975">
        <v>2017</v>
      </c>
      <c r="C2975" s="9">
        <v>42784</v>
      </c>
      <c r="D2975" t="s">
        <v>138</v>
      </c>
      <c r="E2975" t="s">
        <v>89</v>
      </c>
      <c r="F2975">
        <v>4</v>
      </c>
      <c r="G2975">
        <v>1</v>
      </c>
      <c r="H2975" t="s">
        <v>141</v>
      </c>
      <c r="I2975" t="s">
        <v>93</v>
      </c>
      <c r="J2975">
        <v>10009181234</v>
      </c>
      <c r="K2975" s="10">
        <f>(C2975-VLOOKUP(H2975,Riders!$A$2:$E$8001,4,FALSE))/365</f>
        <v>21.87945205479452</v>
      </c>
    </row>
    <row r="2976" spans="1:11">
      <c r="A2976" t="s">
        <v>137</v>
      </c>
      <c r="B2976">
        <v>2017</v>
      </c>
      <c r="C2976" s="9">
        <v>42784</v>
      </c>
      <c r="D2976" t="s">
        <v>138</v>
      </c>
      <c r="E2976" t="s">
        <v>89</v>
      </c>
      <c r="F2976">
        <v>4</v>
      </c>
      <c r="G2976">
        <v>2</v>
      </c>
      <c r="H2976" t="s">
        <v>330</v>
      </c>
      <c r="I2976" t="s">
        <v>331</v>
      </c>
      <c r="J2976">
        <v>10006480186</v>
      </c>
      <c r="K2976" s="10">
        <f>(C2976-VLOOKUP(H2976,Riders!$A$2:$E$8001,4,FALSE))/365</f>
        <v>25.61917808219178</v>
      </c>
    </row>
    <row r="2977" spans="1:11">
      <c r="A2977" t="s">
        <v>137</v>
      </c>
      <c r="B2977">
        <v>2017</v>
      </c>
      <c r="C2977" s="9">
        <v>42784</v>
      </c>
      <c r="D2977" t="s">
        <v>138</v>
      </c>
      <c r="E2977" t="s">
        <v>89</v>
      </c>
      <c r="F2977">
        <v>4</v>
      </c>
      <c r="G2977">
        <v>3</v>
      </c>
      <c r="H2977" t="s">
        <v>172</v>
      </c>
      <c r="I2977" t="s">
        <v>35</v>
      </c>
      <c r="J2977">
        <v>10006552534</v>
      </c>
      <c r="K2977" s="10">
        <f>(C2977-VLOOKUP(H2977,Riders!$A$2:$E$8001,4,FALSE))/365</f>
        <v>26.778082191780822</v>
      </c>
    </row>
    <row r="2978" spans="1:11">
      <c r="A2978" t="s">
        <v>137</v>
      </c>
      <c r="B2978">
        <v>2017</v>
      </c>
      <c r="C2978" s="9">
        <v>42784</v>
      </c>
      <c r="D2978" t="s">
        <v>138</v>
      </c>
      <c r="E2978" t="s">
        <v>89</v>
      </c>
      <c r="F2978">
        <v>4</v>
      </c>
      <c r="G2978">
        <v>4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32.052054794520551</v>
      </c>
    </row>
    <row r="2979" spans="1:11">
      <c r="A2979" t="s">
        <v>137</v>
      </c>
      <c r="B2979">
        <v>2017</v>
      </c>
      <c r="C2979" s="9">
        <v>42784</v>
      </c>
      <c r="D2979" t="s">
        <v>138</v>
      </c>
      <c r="E2979" t="s">
        <v>89</v>
      </c>
      <c r="F2979">
        <v>4</v>
      </c>
      <c r="G2979">
        <v>5</v>
      </c>
      <c r="H2979" t="s">
        <v>91</v>
      </c>
      <c r="I2979" t="s">
        <v>50</v>
      </c>
      <c r="J2979">
        <v>10009150215</v>
      </c>
      <c r="K2979" s="10">
        <f>(C2979-VLOOKUP(H2979,Riders!$A$2:$E$8001,4,FALSE))/365</f>
        <v>21.246575342465754</v>
      </c>
    </row>
    <row r="2980" spans="1:11">
      <c r="A2980" t="s">
        <v>137</v>
      </c>
      <c r="B2980">
        <v>2017</v>
      </c>
      <c r="C2980" s="9">
        <v>42784</v>
      </c>
      <c r="D2980" t="s">
        <v>138</v>
      </c>
      <c r="E2980" t="s">
        <v>89</v>
      </c>
      <c r="F2980">
        <v>4</v>
      </c>
      <c r="G2980">
        <v>6</v>
      </c>
      <c r="H2980" t="s">
        <v>209</v>
      </c>
      <c r="I2980" t="s">
        <v>210</v>
      </c>
      <c r="J2980">
        <v>10010608447</v>
      </c>
      <c r="K2980" s="10">
        <f>(C2980-VLOOKUP(H2980,Riders!$A$2:$E$8001,4,FALSE))/365</f>
        <v>19.652054794520549</v>
      </c>
    </row>
    <row r="2981" spans="1:11">
      <c r="A2981" t="s">
        <v>137</v>
      </c>
      <c r="B2981">
        <v>2017</v>
      </c>
      <c r="C2981" s="9">
        <v>42784</v>
      </c>
      <c r="D2981" t="s">
        <v>138</v>
      </c>
      <c r="E2981" t="s">
        <v>89</v>
      </c>
      <c r="F2981">
        <v>4</v>
      </c>
      <c r="G2981">
        <v>7</v>
      </c>
      <c r="H2981" t="s">
        <v>232</v>
      </c>
      <c r="I2981" t="s">
        <v>24</v>
      </c>
      <c r="J2981">
        <v>10006073493</v>
      </c>
      <c r="K2981" s="10">
        <f>(C2981-VLOOKUP(H2981,Riders!$A$2:$E$8001,4,FALSE))/365</f>
        <v>27.18904109589041</v>
      </c>
    </row>
    <row r="2982" spans="1:11">
      <c r="A2982" t="s">
        <v>137</v>
      </c>
      <c r="B2982">
        <v>2017</v>
      </c>
      <c r="C2982" s="9">
        <v>42784</v>
      </c>
      <c r="D2982" t="s">
        <v>138</v>
      </c>
      <c r="E2982" t="s">
        <v>115</v>
      </c>
      <c r="F2982">
        <v>1</v>
      </c>
      <c r="G2982">
        <v>1</v>
      </c>
      <c r="H2982" t="s">
        <v>219</v>
      </c>
      <c r="I2982" t="s">
        <v>30</v>
      </c>
      <c r="J2982">
        <v>10008098470</v>
      </c>
      <c r="K2982" s="10">
        <f>(C2982-VLOOKUP(H2982,Riders!$A$2:$E$8001,4,FALSE))/365</f>
        <v>32.052054794520551</v>
      </c>
    </row>
    <row r="2983" spans="1:11">
      <c r="A2983" t="s">
        <v>137</v>
      </c>
      <c r="B2983">
        <v>2017</v>
      </c>
      <c r="C2983" s="9">
        <v>42784</v>
      </c>
      <c r="D2983" t="s">
        <v>138</v>
      </c>
      <c r="E2983" t="s">
        <v>115</v>
      </c>
      <c r="F2983">
        <v>1</v>
      </c>
      <c r="G2983">
        <v>2</v>
      </c>
      <c r="H2983" t="s">
        <v>207</v>
      </c>
      <c r="I2983" t="s">
        <v>196</v>
      </c>
      <c r="J2983">
        <v>10007772108</v>
      </c>
      <c r="K2983" s="10">
        <f>(C2983-VLOOKUP(H2983,Riders!$A$2:$E$8001,4,FALSE))/365</f>
        <v>22.013698630136986</v>
      </c>
    </row>
    <row r="2984" spans="1:11">
      <c r="A2984" t="s">
        <v>137</v>
      </c>
      <c r="B2984">
        <v>2017</v>
      </c>
      <c r="C2984" s="9">
        <v>42784</v>
      </c>
      <c r="D2984" t="s">
        <v>138</v>
      </c>
      <c r="E2984" t="s">
        <v>115</v>
      </c>
      <c r="F2984">
        <v>1</v>
      </c>
      <c r="G2984">
        <v>3</v>
      </c>
      <c r="H2984" t="s">
        <v>181</v>
      </c>
      <c r="I2984" t="s">
        <v>32</v>
      </c>
      <c r="J2984">
        <v>10007212639</v>
      </c>
      <c r="K2984" s="10">
        <f>(C2984-VLOOKUP(H2984,Riders!$A$2:$E$8001,4,FALSE))/365</f>
        <v>25.646575342465752</v>
      </c>
    </row>
    <row r="2985" spans="1:11">
      <c r="A2985" t="s">
        <v>137</v>
      </c>
      <c r="B2985">
        <v>2017</v>
      </c>
      <c r="C2985" s="9">
        <v>42784</v>
      </c>
      <c r="D2985" t="s">
        <v>138</v>
      </c>
      <c r="E2985" t="s">
        <v>115</v>
      </c>
      <c r="F2985">
        <v>1</v>
      </c>
      <c r="G2985">
        <v>9</v>
      </c>
      <c r="H2985" t="s">
        <v>328</v>
      </c>
      <c r="I2985" t="s">
        <v>176</v>
      </c>
      <c r="J2985">
        <v>10007782616</v>
      </c>
      <c r="K2985" s="10">
        <f>(C2985-VLOOKUP(H2985,Riders!$A$2:$E$8001,4,FALSE))/365</f>
        <v>23.553424657534247</v>
      </c>
    </row>
    <row r="2986" spans="1:11">
      <c r="A2986" t="s">
        <v>137</v>
      </c>
      <c r="B2986">
        <v>2017</v>
      </c>
      <c r="C2986" s="9">
        <v>42784</v>
      </c>
      <c r="D2986" t="s">
        <v>138</v>
      </c>
      <c r="E2986" t="s">
        <v>115</v>
      </c>
      <c r="F2986">
        <v>2</v>
      </c>
      <c r="G2986">
        <v>1</v>
      </c>
      <c r="H2986" t="s">
        <v>201</v>
      </c>
      <c r="I2986" t="s">
        <v>196</v>
      </c>
      <c r="J2986">
        <v>10051694112</v>
      </c>
      <c r="K2986" s="10">
        <f>(C2986-VLOOKUP(H2986,Riders!$A$2:$E$8001,4,FALSE))/365</f>
        <v>30.158904109589042</v>
      </c>
    </row>
    <row r="2987" spans="1:11">
      <c r="A2987" t="s">
        <v>137</v>
      </c>
      <c r="B2987">
        <v>2017</v>
      </c>
      <c r="C2987" s="9">
        <v>42784</v>
      </c>
      <c r="D2987" t="s">
        <v>138</v>
      </c>
      <c r="E2987" t="s">
        <v>115</v>
      </c>
      <c r="F2987">
        <v>2</v>
      </c>
      <c r="G2987">
        <v>2</v>
      </c>
      <c r="H2987" t="s">
        <v>91</v>
      </c>
      <c r="I2987" t="s">
        <v>50</v>
      </c>
      <c r="J2987">
        <v>10009150215</v>
      </c>
      <c r="K2987" s="10">
        <f>(C2987-VLOOKUP(H2987,Riders!$A$2:$E$8001,4,FALSE))/365</f>
        <v>21.246575342465754</v>
      </c>
    </row>
    <row r="2988" spans="1:11">
      <c r="A2988" t="s">
        <v>137</v>
      </c>
      <c r="B2988">
        <v>2017</v>
      </c>
      <c r="C2988" s="9">
        <v>42784</v>
      </c>
      <c r="D2988" t="s">
        <v>138</v>
      </c>
      <c r="E2988" t="s">
        <v>115</v>
      </c>
      <c r="F2988">
        <v>2</v>
      </c>
      <c r="G2988">
        <v>3</v>
      </c>
      <c r="H2988" t="s">
        <v>169</v>
      </c>
      <c r="I2988" t="s">
        <v>80</v>
      </c>
      <c r="J2988">
        <v>10007073506</v>
      </c>
      <c r="K2988" s="10">
        <f>(C2988-VLOOKUP(H2988,Riders!$A$2:$E$8001,4,FALSE))/365</f>
        <v>26.649315068493152</v>
      </c>
    </row>
    <row r="2989" spans="1:11">
      <c r="A2989" t="s">
        <v>137</v>
      </c>
      <c r="B2989">
        <v>2017</v>
      </c>
      <c r="C2989" s="9">
        <v>42784</v>
      </c>
      <c r="D2989" t="s">
        <v>138</v>
      </c>
      <c r="E2989" t="s">
        <v>115</v>
      </c>
      <c r="F2989">
        <v>2</v>
      </c>
      <c r="G2989">
        <v>4</v>
      </c>
      <c r="H2989" t="s">
        <v>317</v>
      </c>
      <c r="I2989" t="s">
        <v>24</v>
      </c>
      <c r="J2989">
        <v>10007508083</v>
      </c>
      <c r="K2989" s="10">
        <f>(C2989-VLOOKUP(H2989,Riders!$A$2:$E$8001,4,FALSE))/365</f>
        <v>23.468493150684932</v>
      </c>
    </row>
    <row r="2990" spans="1:11">
      <c r="A2990" t="s">
        <v>137</v>
      </c>
      <c r="B2990">
        <v>2017</v>
      </c>
      <c r="C2990" s="9">
        <v>42784</v>
      </c>
      <c r="D2990" t="s">
        <v>138</v>
      </c>
      <c r="E2990" t="s">
        <v>115</v>
      </c>
      <c r="F2990">
        <v>3</v>
      </c>
      <c r="G2990">
        <v>1</v>
      </c>
      <c r="H2990" t="s">
        <v>312</v>
      </c>
      <c r="I2990" t="s">
        <v>42</v>
      </c>
      <c r="J2990">
        <v>10006904360</v>
      </c>
      <c r="K2990" s="10">
        <f>(C2990-VLOOKUP(H2990,Riders!$A$2:$E$8001,4,FALSE))/365</f>
        <v>25.624657534246577</v>
      </c>
    </row>
    <row r="2991" spans="1:11">
      <c r="A2991" t="s">
        <v>137</v>
      </c>
      <c r="B2991">
        <v>2017</v>
      </c>
      <c r="C2991" s="9">
        <v>42784</v>
      </c>
      <c r="D2991" t="s">
        <v>138</v>
      </c>
      <c r="E2991" t="s">
        <v>115</v>
      </c>
      <c r="F2991">
        <v>3</v>
      </c>
      <c r="G2991">
        <v>2</v>
      </c>
      <c r="H2991" t="s">
        <v>329</v>
      </c>
      <c r="I2991" t="s">
        <v>44</v>
      </c>
      <c r="J2991">
        <v>10010641183</v>
      </c>
      <c r="K2991" s="10">
        <f>(C2991-VLOOKUP(H2991,Riders!$A$2:$E$8001,4,FALSE))/365</f>
        <v>19.556164383561644</v>
      </c>
    </row>
    <row r="2992" spans="1:11">
      <c r="A2992" t="s">
        <v>137</v>
      </c>
      <c r="B2992">
        <v>2017</v>
      </c>
      <c r="C2992" s="9">
        <v>42784</v>
      </c>
      <c r="D2992" t="s">
        <v>138</v>
      </c>
      <c r="E2992" t="s">
        <v>115</v>
      </c>
      <c r="F2992">
        <v>3</v>
      </c>
      <c r="G2992">
        <v>3</v>
      </c>
      <c r="H2992" t="s">
        <v>209</v>
      </c>
      <c r="I2992" t="s">
        <v>210</v>
      </c>
      <c r="J2992">
        <v>10010608447</v>
      </c>
      <c r="K2992" s="10">
        <f>(C2992-VLOOKUP(H2992,Riders!$A$2:$E$8001,4,FALSE))/365</f>
        <v>19.652054794520549</v>
      </c>
    </row>
    <row r="2993" spans="1:11">
      <c r="A2993" t="s">
        <v>137</v>
      </c>
      <c r="B2993">
        <v>2017</v>
      </c>
      <c r="C2993" s="9">
        <v>42784</v>
      </c>
      <c r="D2993" t="s">
        <v>138</v>
      </c>
      <c r="E2993" t="s">
        <v>115</v>
      </c>
      <c r="F2993">
        <v>3</v>
      </c>
      <c r="G2993">
        <v>4</v>
      </c>
      <c r="H2993" t="s">
        <v>325</v>
      </c>
      <c r="I2993" t="s">
        <v>196</v>
      </c>
      <c r="J2993">
        <v>10007271546</v>
      </c>
      <c r="K2993" s="10">
        <f>(C2993-VLOOKUP(H2993,Riders!$A$2:$E$8001,4,FALSE))/365</f>
        <v>23.882191780821916</v>
      </c>
    </row>
    <row r="2994" spans="1:11">
      <c r="A2994" t="s">
        <v>137</v>
      </c>
      <c r="B2994">
        <v>2017</v>
      </c>
      <c r="C2994" s="9">
        <v>42784</v>
      </c>
      <c r="D2994" t="s">
        <v>138</v>
      </c>
      <c r="E2994" t="s">
        <v>115</v>
      </c>
      <c r="F2994">
        <v>4</v>
      </c>
      <c r="G2994">
        <v>1</v>
      </c>
      <c r="H2994" t="s">
        <v>27</v>
      </c>
      <c r="I2994" t="s">
        <v>28</v>
      </c>
      <c r="J2994">
        <v>10007779683</v>
      </c>
      <c r="K2994" s="10">
        <f>(C2994-VLOOKUP(H2994,Riders!$A$2:$E$8001,4,FALSE))/365</f>
        <v>21.169863013698631</v>
      </c>
    </row>
    <row r="2995" spans="1:11">
      <c r="A2995" t="s">
        <v>137</v>
      </c>
      <c r="B2995">
        <v>2017</v>
      </c>
      <c r="C2995" s="9">
        <v>42784</v>
      </c>
      <c r="D2995" t="s">
        <v>138</v>
      </c>
      <c r="E2995" t="s">
        <v>115</v>
      </c>
      <c r="F2995">
        <v>4</v>
      </c>
      <c r="G2995">
        <v>2</v>
      </c>
      <c r="H2995" t="s">
        <v>281</v>
      </c>
      <c r="I2995" t="s">
        <v>282</v>
      </c>
      <c r="J2995">
        <v>10006319633</v>
      </c>
      <c r="K2995" s="10">
        <f>(C2995-VLOOKUP(H2995,Riders!$A$2:$E$8001,4,FALSE))/365</f>
        <v>27.246575342465754</v>
      </c>
    </row>
    <row r="2996" spans="1:11">
      <c r="A2996" t="s">
        <v>137</v>
      </c>
      <c r="B2996">
        <v>2017</v>
      </c>
      <c r="C2996" s="9">
        <v>42784</v>
      </c>
      <c r="D2996" t="s">
        <v>138</v>
      </c>
      <c r="E2996" t="s">
        <v>115</v>
      </c>
      <c r="F2996">
        <v>4</v>
      </c>
      <c r="G2996">
        <v>3</v>
      </c>
      <c r="H2996" t="s">
        <v>172</v>
      </c>
      <c r="I2996" t="s">
        <v>35</v>
      </c>
      <c r="J2996">
        <v>10006552534</v>
      </c>
      <c r="K2996" s="10">
        <f>(C2996-VLOOKUP(H2996,Riders!$A$2:$E$8001,4,FALSE))/365</f>
        <v>26.778082191780822</v>
      </c>
    </row>
    <row r="2997" spans="1:11">
      <c r="A2997" t="s">
        <v>137</v>
      </c>
      <c r="B2997">
        <v>2017</v>
      </c>
      <c r="C2997" s="9">
        <v>42784</v>
      </c>
      <c r="D2997" t="s">
        <v>138</v>
      </c>
      <c r="E2997" t="s">
        <v>115</v>
      </c>
      <c r="F2997">
        <v>4</v>
      </c>
      <c r="G2997">
        <v>4</v>
      </c>
      <c r="H2997" t="s">
        <v>232</v>
      </c>
      <c r="I2997" t="s">
        <v>24</v>
      </c>
      <c r="J2997">
        <v>10006073493</v>
      </c>
      <c r="K2997" s="10">
        <f>(C2997-VLOOKUP(H2997,Riders!$A$2:$E$8001,4,FALSE))/365</f>
        <v>27.18904109589041</v>
      </c>
    </row>
    <row r="2998" spans="1:11">
      <c r="A2998" t="s">
        <v>137</v>
      </c>
      <c r="B2998">
        <v>2017</v>
      </c>
      <c r="C2998" s="9">
        <v>42784</v>
      </c>
      <c r="D2998" t="s">
        <v>138</v>
      </c>
      <c r="E2998" t="s">
        <v>115</v>
      </c>
      <c r="F2998">
        <v>4</v>
      </c>
      <c r="G2998">
        <v>5</v>
      </c>
      <c r="H2998" t="s">
        <v>326</v>
      </c>
      <c r="I2998" t="s">
        <v>254</v>
      </c>
      <c r="J2998">
        <v>10007787464</v>
      </c>
      <c r="K2998" s="10">
        <f>(C2998-VLOOKUP(H2998,Riders!$A$2:$E$8001,4,FALSE))/365</f>
        <v>25.326027397260273</v>
      </c>
    </row>
    <row r="2999" spans="1:11">
      <c r="A2999" t="s">
        <v>137</v>
      </c>
      <c r="B2999">
        <v>2017</v>
      </c>
      <c r="C2999" s="9">
        <v>42784</v>
      </c>
      <c r="D2999" t="s">
        <v>138</v>
      </c>
      <c r="E2999" t="s">
        <v>119</v>
      </c>
      <c r="F2999">
        <v>1</v>
      </c>
      <c r="G2999">
        <v>1</v>
      </c>
      <c r="H2999" t="s">
        <v>312</v>
      </c>
      <c r="I2999" t="s">
        <v>42</v>
      </c>
      <c r="J2999">
        <v>10006904360</v>
      </c>
      <c r="K2999" s="10">
        <f>(C2999-VLOOKUP(H2999,Riders!$A$2:$E$8001,4,FALSE))/365</f>
        <v>25.624657534246577</v>
      </c>
    </row>
    <row r="3000" spans="1:11">
      <c r="A3000" t="s">
        <v>137</v>
      </c>
      <c r="B3000">
        <v>2017</v>
      </c>
      <c r="C3000" s="9">
        <v>42784</v>
      </c>
      <c r="D3000" t="s">
        <v>138</v>
      </c>
      <c r="E3000" t="s">
        <v>119</v>
      </c>
      <c r="F3000">
        <v>1</v>
      </c>
      <c r="G3000">
        <v>2</v>
      </c>
      <c r="H3000" t="s">
        <v>292</v>
      </c>
      <c r="I3000" t="s">
        <v>26</v>
      </c>
      <c r="J3000">
        <v>10003011125</v>
      </c>
      <c r="K3000" s="10">
        <f>(C3000-VLOOKUP(H3000,Riders!$A$2:$E$8001,4,FALSE))/365</f>
        <v>32.364383561643834</v>
      </c>
    </row>
    <row r="3001" spans="1:11">
      <c r="A3001" t="s">
        <v>137</v>
      </c>
      <c r="B3001">
        <v>2017</v>
      </c>
      <c r="C3001" s="9">
        <v>42784</v>
      </c>
      <c r="D3001" t="s">
        <v>138</v>
      </c>
      <c r="E3001" t="s">
        <v>119</v>
      </c>
      <c r="F3001">
        <v>1</v>
      </c>
      <c r="G3001">
        <v>3</v>
      </c>
      <c r="H3001" t="s">
        <v>52</v>
      </c>
      <c r="I3001" t="s">
        <v>40</v>
      </c>
      <c r="J3001">
        <v>10004612534</v>
      </c>
      <c r="K3001" s="10">
        <f>(C3001-VLOOKUP(H3001,Riders!$A$2:$E$8001,4,FALSE))/365</f>
        <v>29.731506849315068</v>
      </c>
    </row>
    <row r="3002" spans="1:11">
      <c r="A3002" t="s">
        <v>137</v>
      </c>
      <c r="B3002">
        <v>2017</v>
      </c>
      <c r="C3002" s="9">
        <v>42784</v>
      </c>
      <c r="D3002" t="s">
        <v>138</v>
      </c>
      <c r="E3002" t="s">
        <v>119</v>
      </c>
      <c r="F3002">
        <v>1</v>
      </c>
      <c r="G3002">
        <v>4</v>
      </c>
      <c r="H3002" t="s">
        <v>219</v>
      </c>
      <c r="I3002" t="s">
        <v>30</v>
      </c>
      <c r="J3002">
        <v>10008098470</v>
      </c>
      <c r="K3002" s="10">
        <f>(C3002-VLOOKUP(H3002,Riders!$A$2:$E$8001,4,FALSE))/365</f>
        <v>32.052054794520551</v>
      </c>
    </row>
    <row r="3003" spans="1:11">
      <c r="A3003" t="s">
        <v>137</v>
      </c>
      <c r="B3003">
        <v>2017</v>
      </c>
      <c r="C3003" s="9">
        <v>42784</v>
      </c>
      <c r="D3003" t="s">
        <v>138</v>
      </c>
      <c r="E3003" t="s">
        <v>119</v>
      </c>
      <c r="F3003">
        <v>1</v>
      </c>
      <c r="G3003">
        <v>5</v>
      </c>
      <c r="H3003" t="s">
        <v>101</v>
      </c>
      <c r="I3003" t="s">
        <v>102</v>
      </c>
      <c r="J3003">
        <v>10009010876</v>
      </c>
      <c r="K3003" s="10">
        <f>(C3003-VLOOKUP(H3003,Riders!$A$2:$E$8001,4,FALSE))/365</f>
        <v>23.065753424657533</v>
      </c>
    </row>
    <row r="3004" spans="1:11">
      <c r="A3004" t="s">
        <v>137</v>
      </c>
      <c r="B3004">
        <v>2017</v>
      </c>
      <c r="C3004" s="9">
        <v>42784</v>
      </c>
      <c r="D3004" t="s">
        <v>138</v>
      </c>
      <c r="E3004" t="s">
        <v>119</v>
      </c>
      <c r="F3004">
        <v>1</v>
      </c>
      <c r="G3004">
        <v>6</v>
      </c>
      <c r="H3004" t="s">
        <v>201</v>
      </c>
      <c r="I3004" t="s">
        <v>196</v>
      </c>
      <c r="J3004">
        <v>10051694112</v>
      </c>
      <c r="K3004" s="10">
        <f>(C3004-VLOOKUP(H3004,Riders!$A$2:$E$8001,4,FALSE))/365</f>
        <v>30.158904109589042</v>
      </c>
    </row>
    <row r="3005" spans="1:11">
      <c r="A3005" t="s">
        <v>137</v>
      </c>
      <c r="B3005">
        <v>2017</v>
      </c>
      <c r="C3005" s="9">
        <v>42784</v>
      </c>
      <c r="D3005" t="s">
        <v>138</v>
      </c>
      <c r="E3005" t="s">
        <v>119</v>
      </c>
      <c r="F3005">
        <v>2</v>
      </c>
      <c r="G3005">
        <v>1</v>
      </c>
      <c r="H3005" t="s">
        <v>141</v>
      </c>
      <c r="I3005" t="s">
        <v>93</v>
      </c>
      <c r="J3005">
        <v>10009181234</v>
      </c>
      <c r="K3005" s="10">
        <f>(C3005-VLOOKUP(H3005,Riders!$A$2:$E$8001,4,FALSE))/365</f>
        <v>21.87945205479452</v>
      </c>
    </row>
    <row r="3006" spans="1:11">
      <c r="A3006" t="s">
        <v>137</v>
      </c>
      <c r="B3006">
        <v>2017</v>
      </c>
      <c r="C3006" s="9">
        <v>42784</v>
      </c>
      <c r="D3006" t="s">
        <v>138</v>
      </c>
      <c r="E3006" t="s">
        <v>119</v>
      </c>
      <c r="F3006">
        <v>2</v>
      </c>
      <c r="G3006">
        <v>2</v>
      </c>
      <c r="H3006" t="s">
        <v>287</v>
      </c>
      <c r="I3006" t="s">
        <v>205</v>
      </c>
      <c r="J3006">
        <v>10002418415</v>
      </c>
      <c r="K3006" s="10">
        <f>(C3006-VLOOKUP(H3006,Riders!$A$2:$E$8001,4,FALSE))/365</f>
        <v>34.539726027397258</v>
      </c>
    </row>
    <row r="3007" spans="1:11">
      <c r="A3007" t="s">
        <v>137</v>
      </c>
      <c r="B3007">
        <v>2017</v>
      </c>
      <c r="C3007" s="9">
        <v>42784</v>
      </c>
      <c r="D3007" t="s">
        <v>138</v>
      </c>
      <c r="E3007" t="s">
        <v>119</v>
      </c>
      <c r="F3007">
        <v>2</v>
      </c>
      <c r="G3007">
        <v>3</v>
      </c>
      <c r="H3007" t="s">
        <v>27</v>
      </c>
      <c r="I3007" t="s">
        <v>28</v>
      </c>
      <c r="J3007">
        <v>10007779683</v>
      </c>
      <c r="K3007" s="10">
        <f>(C3007-VLOOKUP(H3007,Riders!$A$2:$E$8001,4,FALSE))/365</f>
        <v>21.169863013698631</v>
      </c>
    </row>
    <row r="3008" spans="1:11">
      <c r="A3008" t="s">
        <v>137</v>
      </c>
      <c r="B3008">
        <v>2017</v>
      </c>
      <c r="C3008" s="9">
        <v>42784</v>
      </c>
      <c r="D3008" t="s">
        <v>138</v>
      </c>
      <c r="E3008" t="s">
        <v>119</v>
      </c>
      <c r="F3008">
        <v>2</v>
      </c>
      <c r="G3008">
        <v>4</v>
      </c>
      <c r="H3008" t="s">
        <v>246</v>
      </c>
      <c r="I3008" t="s">
        <v>33</v>
      </c>
      <c r="J3008">
        <v>10008997641</v>
      </c>
      <c r="K3008" s="10">
        <f>(C3008-VLOOKUP(H3008,Riders!$A$2:$E$8001,4,FALSE))/365</f>
        <v>21.597260273972601</v>
      </c>
    </row>
    <row r="3009" spans="1:11">
      <c r="A3009" t="s">
        <v>137</v>
      </c>
      <c r="B3009">
        <v>2017</v>
      </c>
      <c r="C3009" s="9">
        <v>42784</v>
      </c>
      <c r="D3009" t="s">
        <v>138</v>
      </c>
      <c r="E3009" t="s">
        <v>119</v>
      </c>
      <c r="F3009">
        <v>2</v>
      </c>
      <c r="G3009">
        <v>5</v>
      </c>
      <c r="H3009" t="s">
        <v>229</v>
      </c>
      <c r="I3009" t="s">
        <v>100</v>
      </c>
      <c r="J3009">
        <v>10009009260</v>
      </c>
      <c r="K3009" s="10">
        <f>(C3009-VLOOKUP(H3009,Riders!$A$2:$E$8001,4,FALSE))/365</f>
        <v>21.887671232876713</v>
      </c>
    </row>
    <row r="3010" spans="1:11">
      <c r="A3010" t="s">
        <v>137</v>
      </c>
      <c r="B3010">
        <v>2017</v>
      </c>
      <c r="C3010" s="9">
        <v>42784</v>
      </c>
      <c r="D3010" t="s">
        <v>138</v>
      </c>
      <c r="E3010" t="s">
        <v>119</v>
      </c>
      <c r="F3010">
        <v>2</v>
      </c>
      <c r="G3010">
        <v>6</v>
      </c>
      <c r="H3010" t="s">
        <v>330</v>
      </c>
      <c r="I3010" t="s">
        <v>332</v>
      </c>
      <c r="J3010">
        <v>10006480186</v>
      </c>
      <c r="K3010" s="10">
        <f>(C3010-VLOOKUP(H3010,Riders!$A$2:$E$8001,4,FALSE))/365</f>
        <v>25.61917808219178</v>
      </c>
    </row>
    <row r="3011" spans="1:11">
      <c r="A3011" t="s">
        <v>235</v>
      </c>
      <c r="B3011">
        <v>2017</v>
      </c>
      <c r="C3011" s="9">
        <v>42687</v>
      </c>
      <c r="D3011" t="s">
        <v>138</v>
      </c>
      <c r="E3011" t="s">
        <v>119</v>
      </c>
      <c r="F3011">
        <v>1</v>
      </c>
      <c r="G3011">
        <v>1</v>
      </c>
      <c r="H3011" t="s">
        <v>52</v>
      </c>
      <c r="I3011" t="s">
        <v>40</v>
      </c>
      <c r="J3011">
        <v>10004612534</v>
      </c>
      <c r="K3011" s="10">
        <f>(C3011-VLOOKUP(H3011,Riders!$A$2:$E$8001,4,FALSE))/365</f>
        <v>29.465753424657535</v>
      </c>
    </row>
    <row r="3012" spans="1:11">
      <c r="A3012" t="s">
        <v>235</v>
      </c>
      <c r="B3012">
        <v>2017</v>
      </c>
      <c r="C3012" s="9">
        <v>42687</v>
      </c>
      <c r="D3012" t="s">
        <v>138</v>
      </c>
      <c r="E3012" t="s">
        <v>119</v>
      </c>
      <c r="F3012">
        <v>1</v>
      </c>
      <c r="G3012">
        <v>2</v>
      </c>
      <c r="H3012" t="s">
        <v>287</v>
      </c>
      <c r="I3012" t="s">
        <v>205</v>
      </c>
      <c r="J3012">
        <v>10002418415</v>
      </c>
      <c r="K3012" s="10">
        <f>(C3012-VLOOKUP(H3012,Riders!$A$2:$E$8001,4,FALSE))/365</f>
        <v>34.273972602739725</v>
      </c>
    </row>
    <row r="3013" spans="1:11">
      <c r="A3013" t="s">
        <v>235</v>
      </c>
      <c r="B3013">
        <v>2017</v>
      </c>
      <c r="C3013" s="9">
        <v>42687</v>
      </c>
      <c r="D3013" t="s">
        <v>138</v>
      </c>
      <c r="E3013" t="s">
        <v>119</v>
      </c>
      <c r="F3013">
        <v>1</v>
      </c>
      <c r="G3013">
        <v>3</v>
      </c>
      <c r="H3013" t="s">
        <v>172</v>
      </c>
      <c r="I3013" t="s">
        <v>35</v>
      </c>
      <c r="J3013">
        <v>10006552534</v>
      </c>
      <c r="K3013" s="10">
        <f>(C3013-VLOOKUP(H3013,Riders!$A$2:$E$8001,4,FALSE))/365</f>
        <v>26.512328767123286</v>
      </c>
    </row>
    <row r="3014" spans="1:11">
      <c r="A3014" t="s">
        <v>235</v>
      </c>
      <c r="B3014">
        <v>2017</v>
      </c>
      <c r="C3014" s="9">
        <v>42687</v>
      </c>
      <c r="D3014" t="s">
        <v>138</v>
      </c>
      <c r="E3014" t="s">
        <v>119</v>
      </c>
      <c r="F3014">
        <v>1</v>
      </c>
      <c r="G3014">
        <v>4</v>
      </c>
      <c r="H3014" t="s">
        <v>21</v>
      </c>
      <c r="I3014" t="s">
        <v>22</v>
      </c>
      <c r="J3014">
        <v>10007379761</v>
      </c>
      <c r="K3014" s="10">
        <f>(C3014-VLOOKUP(H3014,Riders!$A$2:$E$8001,4,FALSE))/365</f>
        <v>23.67945205479452</v>
      </c>
    </row>
    <row r="3015" spans="1:11">
      <c r="A3015" t="s">
        <v>235</v>
      </c>
      <c r="B3015">
        <v>2017</v>
      </c>
      <c r="C3015" s="9">
        <v>42687</v>
      </c>
      <c r="D3015" t="s">
        <v>138</v>
      </c>
      <c r="E3015" t="s">
        <v>119</v>
      </c>
      <c r="F3015">
        <v>1</v>
      </c>
      <c r="G3015">
        <v>5</v>
      </c>
      <c r="H3015" t="s">
        <v>141</v>
      </c>
      <c r="I3015" t="s">
        <v>93</v>
      </c>
      <c r="J3015">
        <v>10009181234</v>
      </c>
      <c r="K3015" s="10">
        <f>(C3015-VLOOKUP(H3015,Riders!$A$2:$E$8001,4,FALSE))/365</f>
        <v>21.613698630136987</v>
      </c>
    </row>
    <row r="3016" spans="1:11">
      <c r="A3016" t="s">
        <v>235</v>
      </c>
      <c r="B3016">
        <v>2017</v>
      </c>
      <c r="C3016" s="9">
        <v>42687</v>
      </c>
      <c r="D3016" t="s">
        <v>138</v>
      </c>
      <c r="E3016" t="s">
        <v>119</v>
      </c>
      <c r="F3016">
        <v>1</v>
      </c>
      <c r="G3016">
        <v>6</v>
      </c>
      <c r="H3016" t="s">
        <v>304</v>
      </c>
      <c r="I3016" t="s">
        <v>111</v>
      </c>
      <c r="J3016">
        <v>10006898300</v>
      </c>
      <c r="K3016" s="10">
        <f>(C3016-VLOOKUP(H3016,Riders!$A$2:$E$8001,4,FALSE))/365</f>
        <v>24.241095890410961</v>
      </c>
    </row>
    <row r="3017" spans="1:11">
      <c r="A3017" t="s">
        <v>235</v>
      </c>
      <c r="B3017">
        <v>2017</v>
      </c>
      <c r="C3017" s="9">
        <v>42687</v>
      </c>
      <c r="D3017" t="s">
        <v>138</v>
      </c>
      <c r="E3017" t="s">
        <v>119</v>
      </c>
      <c r="F3017">
        <v>2</v>
      </c>
      <c r="G3017">
        <v>1</v>
      </c>
      <c r="H3017" t="s">
        <v>46</v>
      </c>
      <c r="I3017" t="s">
        <v>26</v>
      </c>
      <c r="J3017">
        <v>10005930724</v>
      </c>
      <c r="K3017" s="10">
        <f>(C3017-VLOOKUP(H3017,Riders!$A$2:$E$8001,4,FALSE))/365</f>
        <v>26.008219178082193</v>
      </c>
    </row>
    <row r="3018" spans="1:11">
      <c r="A3018" t="s">
        <v>235</v>
      </c>
      <c r="B3018">
        <v>2017</v>
      </c>
      <c r="C3018" s="9">
        <v>42687</v>
      </c>
      <c r="D3018" t="s">
        <v>138</v>
      </c>
      <c r="E3018" t="s">
        <v>119</v>
      </c>
      <c r="F3018">
        <v>2</v>
      </c>
      <c r="G3018">
        <v>2</v>
      </c>
      <c r="H3018" t="s">
        <v>91</v>
      </c>
      <c r="I3018" t="s">
        <v>50</v>
      </c>
      <c r="J3018">
        <v>10009150215</v>
      </c>
      <c r="K3018" s="10">
        <f>(C3018-VLOOKUP(H3018,Riders!$A$2:$E$8001,4,FALSE))/365</f>
        <v>20.980821917808218</v>
      </c>
    </row>
    <row r="3019" spans="1:11">
      <c r="A3019" t="s">
        <v>235</v>
      </c>
      <c r="B3019">
        <v>2017</v>
      </c>
      <c r="C3019" s="9">
        <v>42687</v>
      </c>
      <c r="D3019" t="s">
        <v>138</v>
      </c>
      <c r="E3019" t="s">
        <v>119</v>
      </c>
      <c r="F3019">
        <v>2</v>
      </c>
      <c r="G3019">
        <v>3</v>
      </c>
      <c r="H3019" t="s">
        <v>333</v>
      </c>
      <c r="I3019" t="s">
        <v>28</v>
      </c>
      <c r="J3019">
        <v>10036244537</v>
      </c>
      <c r="K3019" s="10">
        <f>(C3019-VLOOKUP(H3019,Riders!$A$2:$E$8001,4,FALSE))/365</f>
        <v>28.298630136986301</v>
      </c>
    </row>
    <row r="3020" spans="1:11">
      <c r="A3020" t="s">
        <v>235</v>
      </c>
      <c r="B3020">
        <v>2017</v>
      </c>
      <c r="C3020" s="9">
        <v>42687</v>
      </c>
      <c r="D3020" t="s">
        <v>138</v>
      </c>
      <c r="E3020" t="s">
        <v>119</v>
      </c>
      <c r="F3020">
        <v>2</v>
      </c>
      <c r="G3020">
        <v>4</v>
      </c>
      <c r="H3020" t="s">
        <v>123</v>
      </c>
      <c r="I3020" t="s">
        <v>111</v>
      </c>
      <c r="J3020">
        <v>10017950943</v>
      </c>
      <c r="K3020" s="10">
        <f>(C3020-VLOOKUP(H3020,Riders!$A$2:$E$8001,4,FALSE))/365</f>
        <v>19.758904109589039</v>
      </c>
    </row>
    <row r="3021" spans="1:11">
      <c r="A3021" t="s">
        <v>235</v>
      </c>
      <c r="B3021">
        <v>2017</v>
      </c>
      <c r="C3021" s="9">
        <v>42687</v>
      </c>
      <c r="D3021" t="s">
        <v>138</v>
      </c>
      <c r="E3021" t="s">
        <v>119</v>
      </c>
      <c r="F3021">
        <v>2</v>
      </c>
      <c r="G3021">
        <v>5</v>
      </c>
      <c r="H3021" t="s">
        <v>232</v>
      </c>
      <c r="I3021" t="s">
        <v>24</v>
      </c>
      <c r="J3021">
        <v>10006073493</v>
      </c>
      <c r="K3021" s="10">
        <f>(C3021-VLOOKUP(H3021,Riders!$A$2:$E$8001,4,FALSE))/365</f>
        <v>26.923287671232877</v>
      </c>
    </row>
    <row r="3022" spans="1:11">
      <c r="A3022" t="s">
        <v>235</v>
      </c>
      <c r="B3022">
        <v>2017</v>
      </c>
      <c r="C3022" s="9">
        <v>42687</v>
      </c>
      <c r="D3022" t="s">
        <v>138</v>
      </c>
      <c r="E3022" t="s">
        <v>119</v>
      </c>
      <c r="F3022">
        <v>2</v>
      </c>
      <c r="G3022">
        <v>6</v>
      </c>
      <c r="H3022" t="s">
        <v>219</v>
      </c>
      <c r="I3022" t="s">
        <v>30</v>
      </c>
      <c r="J3022">
        <v>10008098470</v>
      </c>
      <c r="K3022" s="10">
        <f>(C3022-VLOOKUP(H3022,Riders!$A$2:$E$8001,4,FALSE))/365</f>
        <v>31.786301369863015</v>
      </c>
    </row>
    <row r="3023" spans="1:11">
      <c r="A3023" t="s">
        <v>235</v>
      </c>
      <c r="B3023">
        <v>2017</v>
      </c>
      <c r="C3023" s="9">
        <v>42686</v>
      </c>
      <c r="D3023" t="s">
        <v>138</v>
      </c>
      <c r="E3023" t="s">
        <v>89</v>
      </c>
      <c r="F3023">
        <v>1</v>
      </c>
      <c r="G3023">
        <v>1</v>
      </c>
      <c r="H3023" t="s">
        <v>287</v>
      </c>
      <c r="I3023" t="s">
        <v>205</v>
      </c>
      <c r="J3023">
        <v>10002418415</v>
      </c>
      <c r="K3023" s="10">
        <f>(C3023-VLOOKUP(H3023,Riders!$A$2:$E$8001,4,FALSE))/365</f>
        <v>34.271232876712325</v>
      </c>
    </row>
    <row r="3024" spans="1:11">
      <c r="A3024" t="s">
        <v>235</v>
      </c>
      <c r="B3024">
        <v>2017</v>
      </c>
      <c r="C3024" s="9">
        <v>42686</v>
      </c>
      <c r="D3024" t="s">
        <v>138</v>
      </c>
      <c r="E3024" t="s">
        <v>89</v>
      </c>
      <c r="F3024">
        <v>1</v>
      </c>
      <c r="G3024">
        <v>2</v>
      </c>
      <c r="H3024" t="s">
        <v>21</v>
      </c>
      <c r="I3024" t="s">
        <v>22</v>
      </c>
      <c r="J3024">
        <v>10007379761</v>
      </c>
      <c r="K3024" s="10">
        <f>(C3024-VLOOKUP(H3024,Riders!$A$2:$E$8001,4,FALSE))/365</f>
        <v>23.676712328767124</v>
      </c>
    </row>
    <row r="3025" spans="1:11">
      <c r="A3025" t="s">
        <v>235</v>
      </c>
      <c r="B3025">
        <v>2017</v>
      </c>
      <c r="C3025" s="9">
        <v>42686</v>
      </c>
      <c r="D3025" t="s">
        <v>138</v>
      </c>
      <c r="E3025" t="s">
        <v>89</v>
      </c>
      <c r="F3025">
        <v>1</v>
      </c>
      <c r="G3025">
        <v>3</v>
      </c>
      <c r="H3025" t="s">
        <v>207</v>
      </c>
      <c r="I3025" t="s">
        <v>196</v>
      </c>
      <c r="J3025">
        <v>10007772108</v>
      </c>
      <c r="K3025" s="10">
        <f>(C3025-VLOOKUP(H3025,Riders!$A$2:$E$8001,4,FALSE))/365</f>
        <v>21.745205479452054</v>
      </c>
    </row>
    <row r="3026" spans="1:11">
      <c r="A3026" t="s">
        <v>235</v>
      </c>
      <c r="B3026">
        <v>2017</v>
      </c>
      <c r="C3026" s="9">
        <v>42686</v>
      </c>
      <c r="D3026" t="s">
        <v>138</v>
      </c>
      <c r="E3026" t="s">
        <v>89</v>
      </c>
      <c r="F3026">
        <v>1</v>
      </c>
      <c r="G3026">
        <v>4</v>
      </c>
      <c r="H3026" t="s">
        <v>304</v>
      </c>
      <c r="I3026" t="s">
        <v>111</v>
      </c>
      <c r="J3026">
        <v>10006898300</v>
      </c>
      <c r="K3026" s="10">
        <f>(C3026-VLOOKUP(H3026,Riders!$A$2:$E$8001,4,FALSE))/365</f>
        <v>24.238356164383561</v>
      </c>
    </row>
    <row r="3027" spans="1:11">
      <c r="A3027" t="s">
        <v>235</v>
      </c>
      <c r="B3027">
        <v>2017</v>
      </c>
      <c r="C3027" s="9">
        <v>42686</v>
      </c>
      <c r="D3027" t="s">
        <v>138</v>
      </c>
      <c r="E3027" t="s">
        <v>89</v>
      </c>
      <c r="F3027">
        <v>1</v>
      </c>
      <c r="G3027">
        <v>5</v>
      </c>
      <c r="H3027" t="s">
        <v>229</v>
      </c>
      <c r="I3027" t="s">
        <v>100</v>
      </c>
      <c r="J3027">
        <v>10009009260</v>
      </c>
      <c r="K3027" s="10">
        <f>(C3027-VLOOKUP(H3027,Riders!$A$2:$E$8001,4,FALSE))/365</f>
        <v>21.61917808219178</v>
      </c>
    </row>
    <row r="3028" spans="1:11">
      <c r="A3028" t="s">
        <v>235</v>
      </c>
      <c r="B3028">
        <v>2017</v>
      </c>
      <c r="C3028" s="9">
        <v>42686</v>
      </c>
      <c r="D3028" t="s">
        <v>138</v>
      </c>
      <c r="E3028" t="s">
        <v>89</v>
      </c>
      <c r="F3028">
        <v>1</v>
      </c>
      <c r="G3028">
        <v>6</v>
      </c>
      <c r="H3028" t="s">
        <v>334</v>
      </c>
      <c r="I3028" t="s">
        <v>335</v>
      </c>
      <c r="J3028">
        <v>10005506954</v>
      </c>
      <c r="K3028" s="10">
        <f>(C3028-VLOOKUP(H3028,Riders!$A$2:$E$8001,4,FALSE))/365</f>
        <v>27.947945205479453</v>
      </c>
    </row>
    <row r="3029" spans="1:11">
      <c r="A3029" t="s">
        <v>235</v>
      </c>
      <c r="B3029">
        <v>2017</v>
      </c>
      <c r="C3029" s="9">
        <v>42686</v>
      </c>
      <c r="D3029" t="s">
        <v>138</v>
      </c>
      <c r="E3029" t="s">
        <v>89</v>
      </c>
      <c r="F3029">
        <v>2</v>
      </c>
      <c r="G3029">
        <v>1</v>
      </c>
      <c r="H3029" t="s">
        <v>52</v>
      </c>
      <c r="I3029" t="s">
        <v>40</v>
      </c>
      <c r="J3029">
        <v>10004612534</v>
      </c>
      <c r="K3029" s="10">
        <f>(C3029-VLOOKUP(H3029,Riders!$A$2:$E$8001,4,FALSE))/365</f>
        <v>29.463013698630139</v>
      </c>
    </row>
    <row r="3030" spans="1:11">
      <c r="A3030" t="s">
        <v>235</v>
      </c>
      <c r="B3030">
        <v>2017</v>
      </c>
      <c r="C3030" s="9">
        <v>42686</v>
      </c>
      <c r="D3030" t="s">
        <v>138</v>
      </c>
      <c r="E3030" t="s">
        <v>89</v>
      </c>
      <c r="F3030">
        <v>2</v>
      </c>
      <c r="G3030">
        <v>2</v>
      </c>
      <c r="H3030" t="s">
        <v>91</v>
      </c>
      <c r="I3030" t="s">
        <v>50</v>
      </c>
      <c r="J3030">
        <v>10009150215</v>
      </c>
      <c r="K3030" s="10">
        <f>(C3030-VLOOKUP(H3030,Riders!$A$2:$E$8001,4,FALSE))/365</f>
        <v>20.978082191780821</v>
      </c>
    </row>
    <row r="3031" spans="1:11">
      <c r="A3031" t="s">
        <v>235</v>
      </c>
      <c r="B3031">
        <v>2017</v>
      </c>
      <c r="C3031" s="9">
        <v>42686</v>
      </c>
      <c r="D3031" t="s">
        <v>138</v>
      </c>
      <c r="E3031" t="s">
        <v>89</v>
      </c>
      <c r="F3031">
        <v>2</v>
      </c>
      <c r="G3031">
        <v>3</v>
      </c>
      <c r="H3031" t="s">
        <v>43</v>
      </c>
      <c r="I3031" t="s">
        <v>44</v>
      </c>
      <c r="J3031">
        <v>10009176281</v>
      </c>
      <c r="K3031" s="10">
        <f>(C3031-VLOOKUP(H3031,Riders!$A$2:$E$8001,4,FALSE))/365</f>
        <v>20.736986301369864</v>
      </c>
    </row>
    <row r="3032" spans="1:11">
      <c r="A3032" t="s">
        <v>235</v>
      </c>
      <c r="B3032">
        <v>2017</v>
      </c>
      <c r="C3032" s="9">
        <v>42686</v>
      </c>
      <c r="D3032" t="s">
        <v>138</v>
      </c>
      <c r="E3032" t="s">
        <v>89</v>
      </c>
      <c r="F3032">
        <v>2</v>
      </c>
      <c r="G3032">
        <v>4</v>
      </c>
      <c r="H3032" t="s">
        <v>283</v>
      </c>
      <c r="I3032" t="s">
        <v>37</v>
      </c>
      <c r="J3032">
        <v>10061258009</v>
      </c>
      <c r="K3032" s="10">
        <f>(C3032-VLOOKUP(H3032,Riders!$A$2:$E$8001,4,FALSE))/365</f>
        <v>24.852054794520548</v>
      </c>
    </row>
    <row r="3033" spans="1:11">
      <c r="A3033" t="s">
        <v>235</v>
      </c>
      <c r="B3033">
        <v>2017</v>
      </c>
      <c r="C3033" s="9">
        <v>42686</v>
      </c>
      <c r="D3033" t="s">
        <v>138</v>
      </c>
      <c r="E3033" t="s">
        <v>89</v>
      </c>
      <c r="F3033">
        <v>2</v>
      </c>
      <c r="G3033">
        <v>5</v>
      </c>
      <c r="H3033" t="s">
        <v>219</v>
      </c>
      <c r="I3033" t="s">
        <v>30</v>
      </c>
      <c r="J3033">
        <v>10008098470</v>
      </c>
      <c r="K3033" s="10">
        <f>(C3033-VLOOKUP(H3033,Riders!$A$2:$E$8001,4,FALSE))/365</f>
        <v>31.783561643835615</v>
      </c>
    </row>
    <row r="3034" spans="1:11">
      <c r="A3034" t="s">
        <v>235</v>
      </c>
      <c r="B3034">
        <v>2017</v>
      </c>
      <c r="C3034" s="9">
        <v>42686</v>
      </c>
      <c r="D3034" t="s">
        <v>138</v>
      </c>
      <c r="E3034" t="s">
        <v>89</v>
      </c>
      <c r="F3034">
        <v>2</v>
      </c>
      <c r="G3034">
        <v>6</v>
      </c>
      <c r="H3034" t="s">
        <v>328</v>
      </c>
      <c r="I3034" t="s">
        <v>176</v>
      </c>
      <c r="J3034">
        <v>10007782616</v>
      </c>
      <c r="K3034" s="10">
        <f>(C3034-VLOOKUP(H3034,Riders!$A$2:$E$8001,4,FALSE))/365</f>
        <v>23.284931506849315</v>
      </c>
    </row>
    <row r="3035" spans="1:11">
      <c r="A3035" t="s">
        <v>235</v>
      </c>
      <c r="B3035">
        <v>2017</v>
      </c>
      <c r="C3035" s="9">
        <v>42686</v>
      </c>
      <c r="D3035" t="s">
        <v>138</v>
      </c>
      <c r="E3035" t="s">
        <v>89</v>
      </c>
      <c r="F3035">
        <v>3</v>
      </c>
      <c r="G3035">
        <v>1</v>
      </c>
      <c r="H3035" t="s">
        <v>123</v>
      </c>
      <c r="I3035" t="s">
        <v>111</v>
      </c>
      <c r="J3035">
        <v>10017950943</v>
      </c>
      <c r="K3035" s="10">
        <f>(C3035-VLOOKUP(H3035,Riders!$A$2:$E$8001,4,FALSE))/365</f>
        <v>19.756164383561643</v>
      </c>
    </row>
    <row r="3036" spans="1:11">
      <c r="A3036" t="s">
        <v>235</v>
      </c>
      <c r="B3036">
        <v>2017</v>
      </c>
      <c r="C3036" s="9">
        <v>42686</v>
      </c>
      <c r="D3036" t="s">
        <v>138</v>
      </c>
      <c r="E3036" t="s">
        <v>89</v>
      </c>
      <c r="F3036">
        <v>3</v>
      </c>
      <c r="G3036">
        <v>2</v>
      </c>
      <c r="H3036" t="s">
        <v>333</v>
      </c>
      <c r="I3036" t="s">
        <v>28</v>
      </c>
      <c r="J3036">
        <v>10036244537</v>
      </c>
      <c r="K3036" s="10">
        <f>(C3036-VLOOKUP(H3036,Riders!$A$2:$E$8001,4,FALSE))/365</f>
        <v>28.295890410958904</v>
      </c>
    </row>
    <row r="3037" spans="1:11">
      <c r="A3037" t="s">
        <v>235</v>
      </c>
      <c r="B3037">
        <v>2017</v>
      </c>
      <c r="C3037" s="9">
        <v>42686</v>
      </c>
      <c r="D3037" t="s">
        <v>138</v>
      </c>
      <c r="E3037" t="s">
        <v>89</v>
      </c>
      <c r="F3037">
        <v>3</v>
      </c>
      <c r="G3037">
        <v>3</v>
      </c>
      <c r="H3037" t="s">
        <v>101</v>
      </c>
      <c r="I3037" t="s">
        <v>102</v>
      </c>
      <c r="J3037">
        <v>10009010876</v>
      </c>
      <c r="K3037" s="10">
        <f>(C3037-VLOOKUP(H3037,Riders!$A$2:$E$8001,4,FALSE))/365</f>
        <v>22.797260273972604</v>
      </c>
    </row>
    <row r="3038" spans="1:11">
      <c r="A3038" t="s">
        <v>235</v>
      </c>
      <c r="B3038">
        <v>2017</v>
      </c>
      <c r="C3038" s="9">
        <v>42686</v>
      </c>
      <c r="D3038" t="s">
        <v>138</v>
      </c>
      <c r="E3038" t="s">
        <v>89</v>
      </c>
      <c r="F3038">
        <v>3</v>
      </c>
      <c r="G3038">
        <v>4</v>
      </c>
      <c r="H3038" t="s">
        <v>281</v>
      </c>
      <c r="I3038" t="s">
        <v>282</v>
      </c>
      <c r="J3038">
        <v>10006319633</v>
      </c>
      <c r="K3038" s="10">
        <f>(C3038-VLOOKUP(H3038,Riders!$A$2:$E$8001,4,FALSE))/365</f>
        <v>26.978082191780821</v>
      </c>
    </row>
    <row r="3039" spans="1:11">
      <c r="A3039" t="s">
        <v>235</v>
      </c>
      <c r="B3039">
        <v>2017</v>
      </c>
      <c r="C3039" s="9">
        <v>42686</v>
      </c>
      <c r="D3039" t="s">
        <v>138</v>
      </c>
      <c r="E3039" t="s">
        <v>89</v>
      </c>
      <c r="F3039">
        <v>3</v>
      </c>
      <c r="G3039">
        <v>5</v>
      </c>
      <c r="H3039" t="s">
        <v>191</v>
      </c>
      <c r="I3039" t="s">
        <v>30</v>
      </c>
      <c r="J3039">
        <v>10005727327</v>
      </c>
      <c r="K3039" s="10">
        <f>(C3039-VLOOKUP(H3039,Riders!$A$2:$E$8001,4,FALSE))/365</f>
        <v>30.81917808219178</v>
      </c>
    </row>
    <row r="3040" spans="1:11">
      <c r="A3040" t="s">
        <v>235</v>
      </c>
      <c r="B3040">
        <v>2017</v>
      </c>
      <c r="C3040" s="9">
        <v>42686</v>
      </c>
      <c r="D3040" t="s">
        <v>138</v>
      </c>
      <c r="E3040" t="s">
        <v>89</v>
      </c>
      <c r="F3040">
        <v>3</v>
      </c>
      <c r="G3040">
        <v>6</v>
      </c>
      <c r="H3040" t="s">
        <v>317</v>
      </c>
      <c r="I3040" t="s">
        <v>24</v>
      </c>
      <c r="J3040">
        <v>10007508083</v>
      </c>
      <c r="K3040" s="10">
        <f>(C3040-VLOOKUP(H3040,Riders!$A$2:$E$8001,4,FALSE))/365</f>
        <v>23.2</v>
      </c>
    </row>
    <row r="3041" spans="1:11">
      <c r="A3041" t="s">
        <v>235</v>
      </c>
      <c r="B3041">
        <v>2017</v>
      </c>
      <c r="C3041" s="9">
        <v>42686</v>
      </c>
      <c r="D3041" t="s">
        <v>138</v>
      </c>
      <c r="E3041" t="s">
        <v>89</v>
      </c>
      <c r="F3041">
        <v>4</v>
      </c>
      <c r="G3041">
        <v>1</v>
      </c>
      <c r="H3041" t="s">
        <v>46</v>
      </c>
      <c r="I3041" t="s">
        <v>26</v>
      </c>
      <c r="J3041">
        <v>10005930724</v>
      </c>
      <c r="K3041" s="10">
        <f>(C3041-VLOOKUP(H3041,Riders!$A$2:$E$8001,4,FALSE))/365</f>
        <v>26.005479452054793</v>
      </c>
    </row>
    <row r="3042" spans="1:11">
      <c r="A3042" t="s">
        <v>235</v>
      </c>
      <c r="B3042">
        <v>2017</v>
      </c>
      <c r="C3042" s="9">
        <v>42686</v>
      </c>
      <c r="D3042" t="s">
        <v>138</v>
      </c>
      <c r="E3042" t="s">
        <v>89</v>
      </c>
      <c r="F3042">
        <v>4</v>
      </c>
      <c r="G3042">
        <v>2</v>
      </c>
      <c r="H3042" t="s">
        <v>172</v>
      </c>
      <c r="I3042" t="s">
        <v>35</v>
      </c>
      <c r="J3042">
        <v>10006552534</v>
      </c>
      <c r="K3042" s="10">
        <f>(C3042-VLOOKUP(H3042,Riders!$A$2:$E$8001,4,FALSE))/365</f>
        <v>26.509589041095889</v>
      </c>
    </row>
    <row r="3043" spans="1:11">
      <c r="A3043" t="s">
        <v>235</v>
      </c>
      <c r="B3043">
        <v>2017</v>
      </c>
      <c r="C3043" s="9">
        <v>42686</v>
      </c>
      <c r="D3043" t="s">
        <v>138</v>
      </c>
      <c r="E3043" t="s">
        <v>89</v>
      </c>
      <c r="F3043">
        <v>4</v>
      </c>
      <c r="G3043">
        <v>3</v>
      </c>
      <c r="H3043" t="s">
        <v>209</v>
      </c>
      <c r="I3043" t="s">
        <v>210</v>
      </c>
      <c r="J3043">
        <v>10010608447</v>
      </c>
      <c r="K3043" s="10">
        <f>(C3043-VLOOKUP(H3043,Riders!$A$2:$E$8001,4,FALSE))/365</f>
        <v>19.383561643835616</v>
      </c>
    </row>
    <row r="3044" spans="1:11">
      <c r="A3044" t="s">
        <v>235</v>
      </c>
      <c r="B3044">
        <v>2017</v>
      </c>
      <c r="C3044" s="9">
        <v>42686</v>
      </c>
      <c r="D3044" t="s">
        <v>138</v>
      </c>
      <c r="E3044" t="s">
        <v>89</v>
      </c>
      <c r="F3044">
        <v>4</v>
      </c>
      <c r="G3044">
        <v>4</v>
      </c>
      <c r="H3044" t="s">
        <v>141</v>
      </c>
      <c r="I3044" t="s">
        <v>93</v>
      </c>
      <c r="J3044">
        <v>10009181234</v>
      </c>
      <c r="K3044" s="10">
        <f>(C3044-VLOOKUP(H3044,Riders!$A$2:$E$8001,4,FALSE))/365</f>
        <v>21.610958904109587</v>
      </c>
    </row>
    <row r="3045" spans="1:11">
      <c r="A3045" t="s">
        <v>235</v>
      </c>
      <c r="B3045">
        <v>2017</v>
      </c>
      <c r="C3045" s="9">
        <v>42686</v>
      </c>
      <c r="D3045" t="s">
        <v>138</v>
      </c>
      <c r="E3045" t="s">
        <v>89</v>
      </c>
      <c r="F3045">
        <v>4</v>
      </c>
      <c r="G3045">
        <v>5</v>
      </c>
      <c r="H3045" t="s">
        <v>169</v>
      </c>
      <c r="I3045" t="s">
        <v>80</v>
      </c>
      <c r="J3045">
        <v>10007073506</v>
      </c>
      <c r="K3045" s="10">
        <f>(C3045-VLOOKUP(H3045,Riders!$A$2:$E$8001,4,FALSE))/365</f>
        <v>26.38082191780822</v>
      </c>
    </row>
    <row r="3046" spans="1:11">
      <c r="A3046" t="s">
        <v>235</v>
      </c>
      <c r="B3046">
        <v>2017</v>
      </c>
      <c r="C3046" s="9">
        <v>42686</v>
      </c>
      <c r="D3046" t="s">
        <v>138</v>
      </c>
      <c r="E3046" t="s">
        <v>89</v>
      </c>
      <c r="F3046">
        <v>4</v>
      </c>
      <c r="G3046">
        <v>6</v>
      </c>
      <c r="H3046" t="s">
        <v>232</v>
      </c>
      <c r="I3046" t="s">
        <v>24</v>
      </c>
      <c r="J3046">
        <v>10006073493</v>
      </c>
      <c r="K3046" s="10">
        <f>(C3046-VLOOKUP(H3046,Riders!$A$2:$E$8001,4,FALSE))/365</f>
        <v>26.920547945205481</v>
      </c>
    </row>
    <row r="3047" spans="1:11">
      <c r="A3047" t="s">
        <v>235</v>
      </c>
      <c r="B3047">
        <v>2017</v>
      </c>
      <c r="C3047" s="9">
        <v>42686</v>
      </c>
      <c r="D3047" t="s">
        <v>138</v>
      </c>
      <c r="E3047" t="s">
        <v>115</v>
      </c>
      <c r="F3047">
        <v>1</v>
      </c>
      <c r="G3047">
        <v>1</v>
      </c>
      <c r="H3047" t="s">
        <v>141</v>
      </c>
      <c r="I3047" t="s">
        <v>93</v>
      </c>
      <c r="J3047">
        <v>10009181234</v>
      </c>
      <c r="K3047" s="10">
        <f>(C3047-VLOOKUP(H3047,Riders!$A$2:$E$8001,4,FALSE))/365</f>
        <v>21.610958904109587</v>
      </c>
    </row>
    <row r="3048" spans="1:11">
      <c r="A3048" t="s">
        <v>235</v>
      </c>
      <c r="B3048">
        <v>2017</v>
      </c>
      <c r="C3048" s="9">
        <v>42686</v>
      </c>
      <c r="D3048" t="s">
        <v>138</v>
      </c>
      <c r="E3048" t="s">
        <v>115</v>
      </c>
      <c r="F3048">
        <v>1</v>
      </c>
      <c r="G3048">
        <v>2</v>
      </c>
      <c r="H3048" t="s">
        <v>328</v>
      </c>
      <c r="I3048" t="s">
        <v>176</v>
      </c>
      <c r="J3048">
        <v>10007782616</v>
      </c>
      <c r="K3048" s="10">
        <f>(C3048-VLOOKUP(H3048,Riders!$A$2:$E$8001,4,FALSE))/365</f>
        <v>23.284931506849315</v>
      </c>
    </row>
    <row r="3049" spans="1:11">
      <c r="A3049" t="s">
        <v>235</v>
      </c>
      <c r="B3049">
        <v>2017</v>
      </c>
      <c r="C3049" s="9">
        <v>42686</v>
      </c>
      <c r="D3049" t="s">
        <v>138</v>
      </c>
      <c r="E3049" t="s">
        <v>115</v>
      </c>
      <c r="F3049">
        <v>1</v>
      </c>
      <c r="G3049">
        <v>3</v>
      </c>
      <c r="H3049" t="s">
        <v>207</v>
      </c>
      <c r="I3049" t="s">
        <v>196</v>
      </c>
      <c r="J3049">
        <v>10007772108</v>
      </c>
      <c r="K3049" s="10">
        <f>(C3049-VLOOKUP(H3049,Riders!$A$2:$E$8001,4,FALSE))/365</f>
        <v>21.745205479452054</v>
      </c>
    </row>
    <row r="3050" spans="1:11">
      <c r="A3050" t="s">
        <v>235</v>
      </c>
      <c r="B3050">
        <v>2017</v>
      </c>
      <c r="C3050" s="9">
        <v>42686</v>
      </c>
      <c r="D3050" t="s">
        <v>138</v>
      </c>
      <c r="E3050" t="s">
        <v>115</v>
      </c>
      <c r="F3050">
        <v>1</v>
      </c>
      <c r="G3050">
        <v>4</v>
      </c>
      <c r="H3050" t="s">
        <v>191</v>
      </c>
      <c r="I3050" t="s">
        <v>30</v>
      </c>
      <c r="J3050">
        <v>10005727327</v>
      </c>
      <c r="K3050" s="10">
        <f>(C3050-VLOOKUP(H3050,Riders!$A$2:$E$8001,4,FALSE))/365</f>
        <v>30.81917808219178</v>
      </c>
    </row>
    <row r="3051" spans="1:11">
      <c r="A3051" t="s">
        <v>235</v>
      </c>
      <c r="B3051">
        <v>2017</v>
      </c>
      <c r="C3051" s="9">
        <v>42686</v>
      </c>
      <c r="D3051" t="s">
        <v>138</v>
      </c>
      <c r="E3051" t="s">
        <v>115</v>
      </c>
      <c r="F3051">
        <v>2</v>
      </c>
      <c r="G3051">
        <v>1</v>
      </c>
      <c r="H3051" t="s">
        <v>219</v>
      </c>
      <c r="I3051" t="s">
        <v>30</v>
      </c>
      <c r="J3051">
        <v>10008098470</v>
      </c>
      <c r="K3051" s="10">
        <f>(C3051-VLOOKUP(H3051,Riders!$A$2:$E$8001,4,FALSE))/365</f>
        <v>31.783561643835615</v>
      </c>
    </row>
    <row r="3052" spans="1:11">
      <c r="A3052" t="s">
        <v>235</v>
      </c>
      <c r="B3052">
        <v>2017</v>
      </c>
      <c r="C3052" s="9">
        <v>42686</v>
      </c>
      <c r="D3052" t="s">
        <v>138</v>
      </c>
      <c r="E3052" t="s">
        <v>115</v>
      </c>
      <c r="F3052">
        <v>2</v>
      </c>
      <c r="G3052">
        <v>2</v>
      </c>
      <c r="H3052" t="s">
        <v>281</v>
      </c>
      <c r="I3052" t="s">
        <v>282</v>
      </c>
      <c r="J3052">
        <v>10006319633</v>
      </c>
      <c r="K3052" s="10">
        <f>(C3052-VLOOKUP(H3052,Riders!$A$2:$E$8001,4,FALSE))/365</f>
        <v>26.978082191780821</v>
      </c>
    </row>
    <row r="3053" spans="1:11">
      <c r="A3053" t="s">
        <v>235</v>
      </c>
      <c r="B3053">
        <v>2017</v>
      </c>
      <c r="C3053" s="9">
        <v>42686</v>
      </c>
      <c r="D3053" t="s">
        <v>138</v>
      </c>
      <c r="E3053" t="s">
        <v>115</v>
      </c>
      <c r="F3053">
        <v>2</v>
      </c>
      <c r="G3053">
        <v>3</v>
      </c>
      <c r="H3053" t="s">
        <v>43</v>
      </c>
      <c r="I3053" t="s">
        <v>44</v>
      </c>
      <c r="J3053">
        <v>10009176281</v>
      </c>
      <c r="K3053" s="10">
        <f>(C3053-VLOOKUP(H3053,Riders!$A$2:$E$8001,4,FALSE))/365</f>
        <v>20.736986301369864</v>
      </c>
    </row>
    <row r="3054" spans="1:11">
      <c r="A3054" t="s">
        <v>235</v>
      </c>
      <c r="B3054">
        <v>2017</v>
      </c>
      <c r="C3054" s="9">
        <v>42686</v>
      </c>
      <c r="D3054" t="s">
        <v>138</v>
      </c>
      <c r="E3054" t="s">
        <v>115</v>
      </c>
      <c r="F3054">
        <v>2</v>
      </c>
      <c r="G3054">
        <v>4</v>
      </c>
      <c r="H3054" t="s">
        <v>334</v>
      </c>
      <c r="I3054" t="s">
        <v>335</v>
      </c>
      <c r="J3054">
        <v>10005506954</v>
      </c>
      <c r="K3054" s="10">
        <f>(C3054-VLOOKUP(H3054,Riders!$A$2:$E$8001,4,FALSE))/365</f>
        <v>27.947945205479453</v>
      </c>
    </row>
    <row r="3055" spans="1:11">
      <c r="A3055" t="s">
        <v>235</v>
      </c>
      <c r="B3055">
        <v>2017</v>
      </c>
      <c r="C3055" s="9">
        <v>42686</v>
      </c>
      <c r="D3055" t="s">
        <v>138</v>
      </c>
      <c r="E3055" t="s">
        <v>115</v>
      </c>
      <c r="F3055">
        <v>3</v>
      </c>
      <c r="G3055">
        <v>1</v>
      </c>
      <c r="H3055" t="s">
        <v>232</v>
      </c>
      <c r="I3055" t="s">
        <v>24</v>
      </c>
      <c r="J3055">
        <v>10006073493</v>
      </c>
      <c r="K3055" s="10">
        <f>(C3055-VLOOKUP(H3055,Riders!$A$2:$E$8001,4,FALSE))/365</f>
        <v>26.920547945205481</v>
      </c>
    </row>
    <row r="3056" spans="1:11">
      <c r="A3056" t="s">
        <v>235</v>
      </c>
      <c r="B3056">
        <v>2017</v>
      </c>
      <c r="C3056" s="9">
        <v>42686</v>
      </c>
      <c r="D3056" t="s">
        <v>138</v>
      </c>
      <c r="E3056" t="s">
        <v>115</v>
      </c>
      <c r="F3056">
        <v>3</v>
      </c>
      <c r="G3056">
        <v>2</v>
      </c>
      <c r="H3056" t="s">
        <v>229</v>
      </c>
      <c r="I3056" t="s">
        <v>100</v>
      </c>
      <c r="J3056">
        <v>10009009260</v>
      </c>
      <c r="K3056" s="10">
        <f>(C3056-VLOOKUP(H3056,Riders!$A$2:$E$8001,4,FALSE))/365</f>
        <v>21.61917808219178</v>
      </c>
    </row>
    <row r="3057" spans="1:11">
      <c r="A3057" t="s">
        <v>235</v>
      </c>
      <c r="B3057">
        <v>2017</v>
      </c>
      <c r="C3057" s="9">
        <v>42686</v>
      </c>
      <c r="D3057" t="s">
        <v>138</v>
      </c>
      <c r="E3057" t="s">
        <v>115</v>
      </c>
      <c r="F3057">
        <v>3</v>
      </c>
      <c r="G3057">
        <v>3</v>
      </c>
      <c r="H3057" t="s">
        <v>101</v>
      </c>
      <c r="I3057" t="s">
        <v>102</v>
      </c>
      <c r="J3057">
        <v>10009010876</v>
      </c>
      <c r="K3057" s="10">
        <f>(C3057-VLOOKUP(H3057,Riders!$A$2:$E$8001,4,FALSE))/365</f>
        <v>22.797260273972604</v>
      </c>
    </row>
    <row r="3058" spans="1:11">
      <c r="A3058" t="s">
        <v>235</v>
      </c>
      <c r="B3058">
        <v>2017</v>
      </c>
      <c r="C3058" s="9">
        <v>42686</v>
      </c>
      <c r="D3058" t="s">
        <v>138</v>
      </c>
      <c r="E3058" t="s">
        <v>115</v>
      </c>
      <c r="F3058">
        <v>3</v>
      </c>
      <c r="G3058">
        <v>4</v>
      </c>
      <c r="H3058" t="s">
        <v>283</v>
      </c>
      <c r="I3058" t="s">
        <v>37</v>
      </c>
      <c r="J3058">
        <v>10061258009</v>
      </c>
      <c r="K3058" s="10">
        <f>(C3058-VLOOKUP(H3058,Riders!$A$2:$E$8001,4,FALSE))/365</f>
        <v>24.852054794520548</v>
      </c>
    </row>
    <row r="3059" spans="1:11">
      <c r="A3059" t="s">
        <v>235</v>
      </c>
      <c r="B3059">
        <v>2017</v>
      </c>
      <c r="C3059" s="9">
        <v>42686</v>
      </c>
      <c r="D3059" t="s">
        <v>138</v>
      </c>
      <c r="E3059" t="s">
        <v>115</v>
      </c>
      <c r="F3059">
        <v>4</v>
      </c>
      <c r="G3059">
        <v>1</v>
      </c>
      <c r="H3059" t="s">
        <v>304</v>
      </c>
      <c r="I3059" t="s">
        <v>111</v>
      </c>
      <c r="J3059">
        <v>10006898300</v>
      </c>
      <c r="K3059" s="10">
        <f>(C3059-VLOOKUP(H3059,Riders!$A$2:$E$8001,4,FALSE))/365</f>
        <v>24.238356164383561</v>
      </c>
    </row>
    <row r="3060" spans="1:11">
      <c r="A3060" t="s">
        <v>235</v>
      </c>
      <c r="B3060">
        <v>2017</v>
      </c>
      <c r="C3060" s="9">
        <v>42686</v>
      </c>
      <c r="D3060" t="s">
        <v>138</v>
      </c>
      <c r="E3060" t="s">
        <v>115</v>
      </c>
      <c r="F3060">
        <v>4</v>
      </c>
      <c r="G3060">
        <v>2</v>
      </c>
      <c r="H3060" t="s">
        <v>169</v>
      </c>
      <c r="I3060" t="s">
        <v>80</v>
      </c>
      <c r="J3060">
        <v>10007073506</v>
      </c>
      <c r="K3060" s="10">
        <f>(C3060-VLOOKUP(H3060,Riders!$A$2:$E$8001,4,FALSE))/365</f>
        <v>26.38082191780822</v>
      </c>
    </row>
    <row r="3061" spans="1:11">
      <c r="A3061" t="s">
        <v>235</v>
      </c>
      <c r="B3061">
        <v>2017</v>
      </c>
      <c r="C3061" s="9">
        <v>42686</v>
      </c>
      <c r="D3061" t="s">
        <v>138</v>
      </c>
      <c r="E3061" t="s">
        <v>115</v>
      </c>
      <c r="F3061">
        <v>4</v>
      </c>
      <c r="G3061">
        <v>3</v>
      </c>
      <c r="H3061" t="s">
        <v>209</v>
      </c>
      <c r="I3061" t="s">
        <v>210</v>
      </c>
      <c r="J3061">
        <v>10010608447</v>
      </c>
      <c r="K3061" s="10">
        <f>(C3061-VLOOKUP(H3061,Riders!$A$2:$E$8001,4,FALSE))/365</f>
        <v>19.383561643835616</v>
      </c>
    </row>
    <row r="3062" spans="1:11">
      <c r="A3062" t="s">
        <v>235</v>
      </c>
      <c r="B3062">
        <v>2017</v>
      </c>
      <c r="C3062" s="9">
        <v>42686</v>
      </c>
      <c r="D3062" t="s">
        <v>138</v>
      </c>
      <c r="E3062" t="s">
        <v>115</v>
      </c>
      <c r="F3062">
        <v>4</v>
      </c>
      <c r="G3062">
        <v>4</v>
      </c>
      <c r="H3062" t="s">
        <v>317</v>
      </c>
      <c r="I3062" t="s">
        <v>24</v>
      </c>
      <c r="J3062">
        <v>10007508083</v>
      </c>
      <c r="K3062" s="10">
        <f>(C3062-VLOOKUP(H3062,Riders!$A$2:$E$8001,4,FALSE))/365</f>
        <v>23.2</v>
      </c>
    </row>
    <row r="3063" spans="1:11">
      <c r="A3063" t="s">
        <v>63</v>
      </c>
      <c r="B3063">
        <v>2017</v>
      </c>
      <c r="C3063" s="9">
        <v>42679</v>
      </c>
      <c r="D3063" t="s">
        <v>138</v>
      </c>
      <c r="E3063" t="s">
        <v>89</v>
      </c>
      <c r="F3063">
        <v>1</v>
      </c>
      <c r="G3063">
        <v>1</v>
      </c>
      <c r="H3063" t="s">
        <v>287</v>
      </c>
      <c r="I3063" t="s">
        <v>205</v>
      </c>
      <c r="J3063">
        <v>10002418415</v>
      </c>
      <c r="K3063" s="10">
        <f>(C3063-VLOOKUP(H3063,Riders!$A$2:$E$8001,4,FALSE))/365</f>
        <v>34.252054794520546</v>
      </c>
    </row>
    <row r="3064" spans="1:11">
      <c r="A3064" t="s">
        <v>63</v>
      </c>
      <c r="B3064">
        <v>2017</v>
      </c>
      <c r="C3064" s="9">
        <v>42679</v>
      </c>
      <c r="D3064" t="s">
        <v>138</v>
      </c>
      <c r="E3064" t="s">
        <v>89</v>
      </c>
      <c r="F3064">
        <v>1</v>
      </c>
      <c r="G3064">
        <v>2</v>
      </c>
      <c r="H3064" t="s">
        <v>219</v>
      </c>
      <c r="I3064" t="s">
        <v>30</v>
      </c>
      <c r="J3064">
        <v>10008098470</v>
      </c>
      <c r="K3064" s="10">
        <f>(C3064-VLOOKUP(H3064,Riders!$A$2:$E$8001,4,FALSE))/365</f>
        <v>31.764383561643836</v>
      </c>
    </row>
    <row r="3065" spans="1:11">
      <c r="A3065" t="s">
        <v>63</v>
      </c>
      <c r="B3065">
        <v>2017</v>
      </c>
      <c r="C3065" s="9">
        <v>42679</v>
      </c>
      <c r="D3065" t="s">
        <v>138</v>
      </c>
      <c r="E3065" t="s">
        <v>89</v>
      </c>
      <c r="F3065">
        <v>1</v>
      </c>
      <c r="G3065">
        <v>3</v>
      </c>
      <c r="H3065" t="s">
        <v>141</v>
      </c>
      <c r="I3065" t="s">
        <v>93</v>
      </c>
      <c r="J3065">
        <v>10009181234</v>
      </c>
      <c r="K3065" s="10">
        <f>(C3065-VLOOKUP(H3065,Riders!$A$2:$E$8001,4,FALSE))/365</f>
        <v>21.591780821917808</v>
      </c>
    </row>
    <row r="3066" spans="1:11">
      <c r="A3066" t="s">
        <v>63</v>
      </c>
      <c r="B3066">
        <v>2017</v>
      </c>
      <c r="C3066" s="9">
        <v>42679</v>
      </c>
      <c r="D3066" t="s">
        <v>138</v>
      </c>
      <c r="E3066" t="s">
        <v>89</v>
      </c>
      <c r="F3066">
        <v>1</v>
      </c>
      <c r="G3066">
        <v>4</v>
      </c>
      <c r="H3066" t="s">
        <v>317</v>
      </c>
      <c r="I3066" t="s">
        <v>24</v>
      </c>
      <c r="J3066">
        <v>10007508083</v>
      </c>
      <c r="K3066" s="10">
        <f>(C3066-VLOOKUP(H3066,Riders!$A$2:$E$8001,4,FALSE))/365</f>
        <v>23.18082191780822</v>
      </c>
    </row>
    <row r="3067" spans="1:11">
      <c r="A3067" t="s">
        <v>63</v>
      </c>
      <c r="B3067">
        <v>2017</v>
      </c>
      <c r="C3067" s="9">
        <v>42679</v>
      </c>
      <c r="D3067" t="s">
        <v>138</v>
      </c>
      <c r="E3067" t="s">
        <v>89</v>
      </c>
      <c r="F3067">
        <v>1</v>
      </c>
      <c r="G3067">
        <v>5</v>
      </c>
      <c r="H3067" t="s">
        <v>328</v>
      </c>
      <c r="I3067" t="s">
        <v>176</v>
      </c>
      <c r="J3067">
        <v>10007782616</v>
      </c>
      <c r="K3067" s="10">
        <f>(C3067-VLOOKUP(H3067,Riders!$A$2:$E$8001,4,FALSE))/365</f>
        <v>23.265753424657536</v>
      </c>
    </row>
    <row r="3068" spans="1:11">
      <c r="A3068" t="s">
        <v>63</v>
      </c>
      <c r="B3068">
        <v>2017</v>
      </c>
      <c r="C3068" s="9">
        <v>42679</v>
      </c>
      <c r="D3068" t="s">
        <v>138</v>
      </c>
      <c r="E3068" t="s">
        <v>89</v>
      </c>
      <c r="F3068">
        <v>2</v>
      </c>
      <c r="G3068">
        <v>1</v>
      </c>
      <c r="H3068" t="s">
        <v>246</v>
      </c>
      <c r="I3068" t="s">
        <v>33</v>
      </c>
      <c r="J3068">
        <v>10008997641</v>
      </c>
      <c r="K3068" s="10">
        <f>(C3068-VLOOKUP(H3068,Riders!$A$2:$E$8001,4,FALSE))/365</f>
        <v>21.30958904109589</v>
      </c>
    </row>
    <row r="3069" spans="1:11">
      <c r="A3069" t="s">
        <v>63</v>
      </c>
      <c r="B3069">
        <v>2017</v>
      </c>
      <c r="C3069" s="9">
        <v>42679</v>
      </c>
      <c r="D3069" t="s">
        <v>138</v>
      </c>
      <c r="E3069" t="s">
        <v>89</v>
      </c>
      <c r="F3069">
        <v>2</v>
      </c>
      <c r="G3069">
        <v>2</v>
      </c>
      <c r="H3069" t="s">
        <v>91</v>
      </c>
      <c r="I3069" t="s">
        <v>50</v>
      </c>
      <c r="J3069">
        <v>10009150215</v>
      </c>
      <c r="K3069" s="10">
        <f>(C3069-VLOOKUP(H3069,Riders!$A$2:$E$8001,4,FALSE))/365</f>
        <v>20.958904109589042</v>
      </c>
    </row>
    <row r="3070" spans="1:11">
      <c r="A3070" t="s">
        <v>63</v>
      </c>
      <c r="B3070">
        <v>2017</v>
      </c>
      <c r="C3070" s="9">
        <v>42679</v>
      </c>
      <c r="D3070" t="s">
        <v>138</v>
      </c>
      <c r="E3070" t="s">
        <v>89</v>
      </c>
      <c r="F3070">
        <v>2</v>
      </c>
      <c r="G3070">
        <v>3</v>
      </c>
      <c r="H3070" t="s">
        <v>101</v>
      </c>
      <c r="I3070" t="s">
        <v>102</v>
      </c>
      <c r="J3070">
        <v>10009010876</v>
      </c>
      <c r="K3070" s="10">
        <f>(C3070-VLOOKUP(H3070,Riders!$A$2:$E$8001,4,FALSE))/365</f>
        <v>22.778082191780822</v>
      </c>
    </row>
    <row r="3071" spans="1:11">
      <c r="A3071" t="s">
        <v>63</v>
      </c>
      <c r="B3071">
        <v>2017</v>
      </c>
      <c r="C3071" s="9">
        <v>42679</v>
      </c>
      <c r="D3071" t="s">
        <v>138</v>
      </c>
      <c r="E3071" t="s">
        <v>89</v>
      </c>
      <c r="F3071">
        <v>2</v>
      </c>
      <c r="G3071">
        <v>4</v>
      </c>
      <c r="H3071" t="s">
        <v>281</v>
      </c>
      <c r="I3071" t="s">
        <v>282</v>
      </c>
      <c r="J3071">
        <v>10006319633</v>
      </c>
      <c r="K3071" s="10">
        <f>(C3071-VLOOKUP(H3071,Riders!$A$2:$E$8001,4,FALSE))/365</f>
        <v>26.958904109589042</v>
      </c>
    </row>
    <row r="3072" spans="1:11">
      <c r="A3072" t="s">
        <v>63</v>
      </c>
      <c r="B3072">
        <v>2017</v>
      </c>
      <c r="C3072" s="9">
        <v>42679</v>
      </c>
      <c r="D3072" t="s">
        <v>138</v>
      </c>
      <c r="E3072" t="s">
        <v>89</v>
      </c>
      <c r="F3072">
        <v>2</v>
      </c>
      <c r="G3072">
        <v>5</v>
      </c>
      <c r="H3072" t="s">
        <v>229</v>
      </c>
      <c r="I3072" t="s">
        <v>100</v>
      </c>
      <c r="J3072">
        <v>10009009260</v>
      </c>
      <c r="K3072" s="10">
        <f>(C3072-VLOOKUP(H3072,Riders!$A$2:$E$8001,4,FALSE))/365</f>
        <v>21.6</v>
      </c>
    </row>
    <row r="3073" spans="1:11">
      <c r="A3073" t="s">
        <v>63</v>
      </c>
      <c r="B3073">
        <v>2017</v>
      </c>
      <c r="C3073" s="9">
        <v>42679</v>
      </c>
      <c r="D3073" t="s">
        <v>138</v>
      </c>
      <c r="E3073" t="s">
        <v>89</v>
      </c>
      <c r="F3073">
        <v>2</v>
      </c>
      <c r="G3073">
        <v>6</v>
      </c>
      <c r="H3073" t="s">
        <v>169</v>
      </c>
      <c r="I3073" t="s">
        <v>80</v>
      </c>
      <c r="J3073">
        <v>10007073506</v>
      </c>
      <c r="K3073" s="10">
        <f>(C3073-VLOOKUP(H3073,Riders!$A$2:$E$8001,4,FALSE))/365</f>
        <v>26.361643835616437</v>
      </c>
    </row>
    <row r="3074" spans="1:11">
      <c r="A3074" t="s">
        <v>63</v>
      </c>
      <c r="B3074">
        <v>2017</v>
      </c>
      <c r="C3074" s="9">
        <v>42679</v>
      </c>
      <c r="D3074" t="s">
        <v>138</v>
      </c>
      <c r="E3074" t="s">
        <v>89</v>
      </c>
      <c r="F3074">
        <v>3</v>
      </c>
      <c r="G3074">
        <v>1</v>
      </c>
      <c r="H3074" t="s">
        <v>191</v>
      </c>
      <c r="I3074" t="s">
        <v>30</v>
      </c>
      <c r="J3074">
        <v>10005727327</v>
      </c>
      <c r="K3074" s="10">
        <f>(C3074-VLOOKUP(H3074,Riders!$A$2:$E$8001,4,FALSE))/365</f>
        <v>30.8</v>
      </c>
    </row>
    <row r="3075" spans="1:11">
      <c r="A3075" t="s">
        <v>63</v>
      </c>
      <c r="B3075">
        <v>2017</v>
      </c>
      <c r="C3075" s="9">
        <v>42679</v>
      </c>
      <c r="D3075" t="s">
        <v>138</v>
      </c>
      <c r="E3075" t="s">
        <v>89</v>
      </c>
      <c r="F3075">
        <v>3</v>
      </c>
      <c r="G3075">
        <v>2</v>
      </c>
      <c r="H3075" t="s">
        <v>38</v>
      </c>
      <c r="I3075" t="s">
        <v>28</v>
      </c>
      <c r="J3075">
        <v>10009178002</v>
      </c>
      <c r="K3075" s="10">
        <f>(C3075-VLOOKUP(H3075,Riders!$A$2:$E$8001,4,FALSE))/365</f>
        <v>20.805479452054794</v>
      </c>
    </row>
    <row r="3076" spans="1:11">
      <c r="A3076" t="s">
        <v>63</v>
      </c>
      <c r="B3076">
        <v>2017</v>
      </c>
      <c r="C3076" s="9">
        <v>42679</v>
      </c>
      <c r="D3076" t="s">
        <v>138</v>
      </c>
      <c r="E3076" t="s">
        <v>89</v>
      </c>
      <c r="F3076">
        <v>3</v>
      </c>
      <c r="G3076">
        <v>3</v>
      </c>
      <c r="H3076" t="s">
        <v>304</v>
      </c>
      <c r="I3076" t="s">
        <v>111</v>
      </c>
      <c r="J3076">
        <v>10006898300</v>
      </c>
      <c r="K3076" s="10">
        <f>(C3076-VLOOKUP(H3076,Riders!$A$2:$E$8001,4,FALSE))/365</f>
        <v>24.219178082191782</v>
      </c>
    </row>
    <row r="3077" spans="1:11">
      <c r="A3077" t="s">
        <v>63</v>
      </c>
      <c r="B3077">
        <v>2017</v>
      </c>
      <c r="C3077" s="9">
        <v>42679</v>
      </c>
      <c r="D3077" t="s">
        <v>138</v>
      </c>
      <c r="E3077" t="s">
        <v>89</v>
      </c>
      <c r="F3077">
        <v>3</v>
      </c>
      <c r="G3077">
        <v>4</v>
      </c>
      <c r="H3077" t="s">
        <v>232</v>
      </c>
      <c r="I3077" t="s">
        <v>24</v>
      </c>
      <c r="J3077">
        <v>10006073493</v>
      </c>
      <c r="K3077" s="10">
        <f>(C3077-VLOOKUP(H3077,Riders!$A$2:$E$8001,4,FALSE))/365</f>
        <v>26.901369863013699</v>
      </c>
    </row>
    <row r="3078" spans="1:11">
      <c r="A3078" t="s">
        <v>63</v>
      </c>
      <c r="B3078">
        <v>2017</v>
      </c>
      <c r="C3078" s="9">
        <v>42679</v>
      </c>
      <c r="D3078" t="s">
        <v>138</v>
      </c>
      <c r="E3078" t="s">
        <v>89</v>
      </c>
      <c r="F3078">
        <v>3</v>
      </c>
      <c r="G3078">
        <v>5</v>
      </c>
      <c r="H3078" t="s">
        <v>283</v>
      </c>
      <c r="I3078" t="s">
        <v>37</v>
      </c>
      <c r="J3078">
        <v>10061258009</v>
      </c>
      <c r="K3078" s="10">
        <f>(C3078-VLOOKUP(H3078,Riders!$A$2:$E$8001,4,FALSE))/365</f>
        <v>24.832876712328765</v>
      </c>
    </row>
    <row r="3079" spans="1:11">
      <c r="A3079" t="s">
        <v>63</v>
      </c>
      <c r="B3079">
        <v>2017</v>
      </c>
      <c r="C3079" s="9">
        <v>42679</v>
      </c>
      <c r="D3079" t="s">
        <v>138</v>
      </c>
      <c r="E3079" t="s">
        <v>89</v>
      </c>
      <c r="F3079">
        <v>3</v>
      </c>
      <c r="G3079">
        <v>5</v>
      </c>
      <c r="H3079" t="s">
        <v>43</v>
      </c>
      <c r="I3079" t="s">
        <v>44</v>
      </c>
      <c r="J3079">
        <v>10009176281</v>
      </c>
      <c r="K3079" s="10">
        <f>(C3079-VLOOKUP(H3079,Riders!$A$2:$E$8001,4,FALSE))/365</f>
        <v>20.717808219178082</v>
      </c>
    </row>
    <row r="3080" spans="1:11">
      <c r="A3080" t="s">
        <v>63</v>
      </c>
      <c r="B3080">
        <v>2017</v>
      </c>
      <c r="C3080" s="9">
        <v>42679</v>
      </c>
      <c r="D3080" t="s">
        <v>138</v>
      </c>
      <c r="E3080" t="s">
        <v>89</v>
      </c>
      <c r="F3080">
        <v>4</v>
      </c>
      <c r="G3080">
        <v>1</v>
      </c>
      <c r="H3080" t="s">
        <v>97</v>
      </c>
      <c r="I3080" t="s">
        <v>26</v>
      </c>
      <c r="J3080">
        <v>10010678569</v>
      </c>
      <c r="K3080" s="10">
        <f>(C3080-VLOOKUP(H3080,Riders!$A$2:$E$8001,4,FALSE))/365</f>
        <v>19.564383561643837</v>
      </c>
    </row>
    <row r="3081" spans="1:11">
      <c r="A3081" t="s">
        <v>63</v>
      </c>
      <c r="B3081">
        <v>2017</v>
      </c>
      <c r="C3081" s="9">
        <v>42679</v>
      </c>
      <c r="D3081" t="s">
        <v>138</v>
      </c>
      <c r="E3081" t="s">
        <v>89</v>
      </c>
      <c r="F3081">
        <v>4</v>
      </c>
      <c r="G3081">
        <v>2</v>
      </c>
      <c r="H3081" t="s">
        <v>52</v>
      </c>
      <c r="I3081" t="s">
        <v>40</v>
      </c>
      <c r="J3081">
        <v>10004612534</v>
      </c>
      <c r="K3081" s="10">
        <f>(C3081-VLOOKUP(H3081,Riders!$A$2:$E$8001,4,FALSE))/365</f>
        <v>29.443835616438356</v>
      </c>
    </row>
    <row r="3082" spans="1:11">
      <c r="A3082" t="s">
        <v>63</v>
      </c>
      <c r="B3082">
        <v>2017</v>
      </c>
      <c r="C3082" s="9">
        <v>42679</v>
      </c>
      <c r="D3082" t="s">
        <v>138</v>
      </c>
      <c r="E3082" t="s">
        <v>89</v>
      </c>
      <c r="F3082">
        <v>4</v>
      </c>
      <c r="G3082">
        <v>3</v>
      </c>
      <c r="H3082" t="s">
        <v>209</v>
      </c>
      <c r="I3082" t="s">
        <v>210</v>
      </c>
      <c r="J3082">
        <v>10010608447</v>
      </c>
      <c r="K3082" s="10">
        <f>(C3082-VLOOKUP(H3082,Riders!$A$2:$E$8001,4,FALSE))/365</f>
        <v>19.364383561643837</v>
      </c>
    </row>
    <row r="3083" spans="1:11">
      <c r="A3083" t="s">
        <v>63</v>
      </c>
      <c r="B3083">
        <v>2017</v>
      </c>
      <c r="C3083" s="9">
        <v>42679</v>
      </c>
      <c r="D3083" t="s">
        <v>138</v>
      </c>
      <c r="E3083" t="s">
        <v>89</v>
      </c>
      <c r="F3083">
        <v>4</v>
      </c>
      <c r="G3083">
        <v>4</v>
      </c>
      <c r="H3083" t="s">
        <v>123</v>
      </c>
      <c r="I3083" t="s">
        <v>111</v>
      </c>
      <c r="J3083">
        <v>10017950943</v>
      </c>
      <c r="K3083" s="10">
        <f>(C3083-VLOOKUP(H3083,Riders!$A$2:$E$8001,4,FALSE))/365</f>
        <v>19.736986301369864</v>
      </c>
    </row>
    <row r="3084" spans="1:11">
      <c r="A3084" t="s">
        <v>63</v>
      </c>
      <c r="B3084">
        <v>2017</v>
      </c>
      <c r="C3084" s="9">
        <v>42679</v>
      </c>
      <c r="D3084" t="s">
        <v>138</v>
      </c>
      <c r="E3084" t="s">
        <v>89</v>
      </c>
      <c r="F3084">
        <v>4</v>
      </c>
      <c r="G3084">
        <v>5</v>
      </c>
      <c r="H3084" t="s">
        <v>207</v>
      </c>
      <c r="I3084" t="s">
        <v>196</v>
      </c>
      <c r="J3084">
        <v>10007772108</v>
      </c>
      <c r="K3084" s="10">
        <f>(C3084-VLOOKUP(H3084,Riders!$A$2:$E$8001,4,FALSE))/365</f>
        <v>21.726027397260275</v>
      </c>
    </row>
    <row r="3085" spans="1:11">
      <c r="A3085" t="s">
        <v>63</v>
      </c>
      <c r="B3085">
        <v>2017</v>
      </c>
      <c r="C3085" s="9">
        <v>42679</v>
      </c>
      <c r="D3085" t="s">
        <v>138</v>
      </c>
      <c r="E3085" t="s">
        <v>89</v>
      </c>
      <c r="F3085">
        <v>4</v>
      </c>
      <c r="G3085">
        <v>6</v>
      </c>
      <c r="H3085" t="s">
        <v>172</v>
      </c>
      <c r="I3085" t="s">
        <v>35</v>
      </c>
      <c r="J3085">
        <v>10006552534</v>
      </c>
      <c r="K3085" s="10">
        <f>(C3085-VLOOKUP(H3085,Riders!$A$2:$E$8001,4,FALSE))/365</f>
        <v>26.490410958904111</v>
      </c>
    </row>
    <row r="3086" spans="1:11">
      <c r="A3086" t="s">
        <v>63</v>
      </c>
      <c r="B3086">
        <v>2017</v>
      </c>
      <c r="C3086" s="9">
        <v>42679</v>
      </c>
      <c r="D3086" t="s">
        <v>138</v>
      </c>
      <c r="E3086" t="s">
        <v>115</v>
      </c>
      <c r="F3086">
        <v>1</v>
      </c>
      <c r="G3086">
        <v>1</v>
      </c>
      <c r="H3086" t="s">
        <v>141</v>
      </c>
      <c r="I3086" t="s">
        <v>93</v>
      </c>
      <c r="J3086">
        <v>10009181234</v>
      </c>
      <c r="K3086" s="10">
        <f>(C3086-VLOOKUP(H3086,Riders!$A$2:$E$8001,4,FALSE))/365</f>
        <v>21.591780821917808</v>
      </c>
    </row>
    <row r="3087" spans="1:11">
      <c r="A3087" t="s">
        <v>63</v>
      </c>
      <c r="B3087">
        <v>2017</v>
      </c>
      <c r="C3087" s="9">
        <v>42679</v>
      </c>
      <c r="D3087" t="s">
        <v>138</v>
      </c>
      <c r="E3087" t="s">
        <v>115</v>
      </c>
      <c r="F3087">
        <v>1</v>
      </c>
      <c r="G3087">
        <v>2</v>
      </c>
      <c r="H3087" t="s">
        <v>123</v>
      </c>
      <c r="I3087" t="s">
        <v>111</v>
      </c>
      <c r="J3087">
        <v>10017950943</v>
      </c>
      <c r="K3087" s="10">
        <f>(C3087-VLOOKUP(H3087,Riders!$A$2:$E$8001,4,FALSE))/365</f>
        <v>19.736986301369864</v>
      </c>
    </row>
    <row r="3088" spans="1:11">
      <c r="A3088" t="s">
        <v>63</v>
      </c>
      <c r="B3088">
        <v>2017</v>
      </c>
      <c r="C3088" s="9">
        <v>42679</v>
      </c>
      <c r="D3088" t="s">
        <v>138</v>
      </c>
      <c r="E3088" t="s">
        <v>115</v>
      </c>
      <c r="F3088">
        <v>1</v>
      </c>
      <c r="G3088">
        <v>3</v>
      </c>
      <c r="H3088" t="s">
        <v>169</v>
      </c>
      <c r="I3088" t="s">
        <v>80</v>
      </c>
      <c r="J3088">
        <v>10007073506</v>
      </c>
      <c r="K3088" s="10">
        <f>(C3088-VLOOKUP(H3088,Riders!$A$2:$E$8001,4,FALSE))/365</f>
        <v>26.361643835616437</v>
      </c>
    </row>
    <row r="3089" spans="1:11">
      <c r="A3089" t="s">
        <v>63</v>
      </c>
      <c r="B3089">
        <v>2017</v>
      </c>
      <c r="C3089" s="9">
        <v>42679</v>
      </c>
      <c r="D3089" t="s">
        <v>138</v>
      </c>
      <c r="E3089" t="s">
        <v>115</v>
      </c>
      <c r="F3089">
        <v>1</v>
      </c>
      <c r="G3089">
        <v>4</v>
      </c>
      <c r="H3089" t="s">
        <v>283</v>
      </c>
      <c r="I3089" t="s">
        <v>37</v>
      </c>
      <c r="J3089">
        <v>10061258009</v>
      </c>
      <c r="K3089" s="10">
        <f>(C3089-VLOOKUP(H3089,Riders!$A$2:$E$8001,4,FALSE))/365</f>
        <v>24.832876712328765</v>
      </c>
    </row>
    <row r="3090" spans="1:11">
      <c r="A3090" t="s">
        <v>63</v>
      </c>
      <c r="B3090">
        <v>2017</v>
      </c>
      <c r="C3090" s="9">
        <v>42679</v>
      </c>
      <c r="D3090" t="s">
        <v>138</v>
      </c>
      <c r="E3090" t="s">
        <v>115</v>
      </c>
      <c r="F3090">
        <v>2</v>
      </c>
      <c r="G3090">
        <v>1</v>
      </c>
      <c r="H3090" t="s">
        <v>229</v>
      </c>
      <c r="I3090" t="s">
        <v>100</v>
      </c>
      <c r="J3090">
        <v>10009009260</v>
      </c>
      <c r="K3090" s="10">
        <f>(C3090-VLOOKUP(H3090,Riders!$A$2:$E$8001,4,FALSE))/365</f>
        <v>21.6</v>
      </c>
    </row>
    <row r="3091" spans="1:11">
      <c r="A3091" t="s">
        <v>63</v>
      </c>
      <c r="B3091">
        <v>2017</v>
      </c>
      <c r="C3091" s="9">
        <v>42679</v>
      </c>
      <c r="D3091" t="s">
        <v>138</v>
      </c>
      <c r="E3091" t="s">
        <v>115</v>
      </c>
      <c r="F3091">
        <v>2</v>
      </c>
      <c r="G3091">
        <v>2</v>
      </c>
      <c r="H3091" t="s">
        <v>101</v>
      </c>
      <c r="I3091" t="s">
        <v>102</v>
      </c>
      <c r="J3091">
        <v>10009010876</v>
      </c>
      <c r="K3091" s="10">
        <f>(C3091-VLOOKUP(H3091,Riders!$A$2:$E$8001,4,FALSE))/365</f>
        <v>22.778082191780822</v>
      </c>
    </row>
    <row r="3092" spans="1:11">
      <c r="A3092" t="s">
        <v>63</v>
      </c>
      <c r="B3092">
        <v>2017</v>
      </c>
      <c r="C3092" s="9">
        <v>42679</v>
      </c>
      <c r="D3092" t="s">
        <v>138</v>
      </c>
      <c r="E3092" t="s">
        <v>115</v>
      </c>
      <c r="F3092">
        <v>2</v>
      </c>
      <c r="G3092">
        <v>3</v>
      </c>
      <c r="H3092" t="s">
        <v>232</v>
      </c>
      <c r="I3092" t="s">
        <v>24</v>
      </c>
      <c r="J3092">
        <v>10006073493</v>
      </c>
      <c r="K3092" s="10">
        <f>(C3092-VLOOKUP(H3092,Riders!$A$2:$E$8001,4,FALSE))/365</f>
        <v>26.901369863013699</v>
      </c>
    </row>
    <row r="3093" spans="1:11">
      <c r="A3093" t="s">
        <v>63</v>
      </c>
      <c r="B3093">
        <v>2017</v>
      </c>
      <c r="C3093" s="9">
        <v>42679</v>
      </c>
      <c r="D3093" t="s">
        <v>138</v>
      </c>
      <c r="E3093" t="s">
        <v>115</v>
      </c>
      <c r="F3093">
        <v>3</v>
      </c>
      <c r="G3093">
        <v>1</v>
      </c>
      <c r="H3093" t="s">
        <v>304</v>
      </c>
      <c r="I3093" t="s">
        <v>111</v>
      </c>
      <c r="J3093">
        <v>10006898300</v>
      </c>
      <c r="K3093" s="10">
        <f>(C3093-VLOOKUP(H3093,Riders!$A$2:$E$8001,4,FALSE))/365</f>
        <v>24.219178082191782</v>
      </c>
    </row>
    <row r="3094" spans="1:11">
      <c r="A3094" t="s">
        <v>63</v>
      </c>
      <c r="B3094">
        <v>2017</v>
      </c>
      <c r="C3094" s="9">
        <v>42679</v>
      </c>
      <c r="D3094" t="s">
        <v>138</v>
      </c>
      <c r="E3094" t="s">
        <v>115</v>
      </c>
      <c r="F3094">
        <v>3</v>
      </c>
      <c r="G3094">
        <v>2</v>
      </c>
      <c r="H3094" t="s">
        <v>172</v>
      </c>
      <c r="I3094" t="s">
        <v>35</v>
      </c>
      <c r="J3094">
        <v>10006552534</v>
      </c>
      <c r="K3094" s="10">
        <f>(C3094-VLOOKUP(H3094,Riders!$A$2:$E$8001,4,FALSE))/365</f>
        <v>26.490410958904111</v>
      </c>
    </row>
    <row r="3095" spans="1:11">
      <c r="A3095" t="s">
        <v>63</v>
      </c>
      <c r="B3095">
        <v>2017</v>
      </c>
      <c r="C3095" s="9">
        <v>42679</v>
      </c>
      <c r="D3095" t="s">
        <v>138</v>
      </c>
      <c r="E3095" t="s">
        <v>115</v>
      </c>
      <c r="F3095">
        <v>3</v>
      </c>
      <c r="G3095">
        <v>3</v>
      </c>
      <c r="H3095" t="s">
        <v>328</v>
      </c>
      <c r="I3095" t="s">
        <v>176</v>
      </c>
      <c r="J3095">
        <v>10007782616</v>
      </c>
      <c r="K3095" s="10">
        <f>(C3095-VLOOKUP(H3095,Riders!$A$2:$E$8001,4,FALSE))/365</f>
        <v>23.265753424657536</v>
      </c>
    </row>
    <row r="3096" spans="1:11">
      <c r="A3096" t="s">
        <v>63</v>
      </c>
      <c r="B3096">
        <v>2017</v>
      </c>
      <c r="C3096" s="9">
        <v>42679</v>
      </c>
      <c r="D3096" t="s">
        <v>138</v>
      </c>
      <c r="E3096" t="s">
        <v>115</v>
      </c>
      <c r="F3096">
        <v>3</v>
      </c>
      <c r="G3096">
        <v>4</v>
      </c>
      <c r="H3096" t="s">
        <v>281</v>
      </c>
      <c r="I3096" t="s">
        <v>282</v>
      </c>
      <c r="J3096">
        <v>10006319633</v>
      </c>
      <c r="K3096" s="10">
        <f>(C3096-VLOOKUP(H3096,Riders!$A$2:$E$8001,4,FALSE))/365</f>
        <v>26.958904109589042</v>
      </c>
    </row>
    <row r="3097" spans="1:11">
      <c r="A3097" t="s">
        <v>63</v>
      </c>
      <c r="B3097">
        <v>2017</v>
      </c>
      <c r="C3097" s="9">
        <v>42679</v>
      </c>
      <c r="D3097" t="s">
        <v>138</v>
      </c>
      <c r="E3097" t="s">
        <v>115</v>
      </c>
      <c r="F3097">
        <v>4</v>
      </c>
      <c r="G3097">
        <v>1</v>
      </c>
      <c r="H3097" t="s">
        <v>207</v>
      </c>
      <c r="I3097" t="s">
        <v>196</v>
      </c>
      <c r="J3097">
        <v>10007772108</v>
      </c>
      <c r="K3097" s="10">
        <f>(C3097-VLOOKUP(H3097,Riders!$A$2:$E$8001,4,FALSE))/365</f>
        <v>21.726027397260275</v>
      </c>
    </row>
    <row r="3098" spans="1:11">
      <c r="A3098" t="s">
        <v>63</v>
      </c>
      <c r="B3098">
        <v>2017</v>
      </c>
      <c r="C3098" s="9">
        <v>42679</v>
      </c>
      <c r="D3098" t="s">
        <v>138</v>
      </c>
      <c r="E3098" t="s">
        <v>115</v>
      </c>
      <c r="F3098">
        <v>4</v>
      </c>
      <c r="G3098">
        <v>2</v>
      </c>
      <c r="H3098" t="s">
        <v>43</v>
      </c>
      <c r="I3098" t="s">
        <v>44</v>
      </c>
      <c r="J3098">
        <v>10009176281</v>
      </c>
      <c r="K3098" s="10">
        <f>(C3098-VLOOKUP(H3098,Riders!$A$2:$E$8001,4,FALSE))/365</f>
        <v>20.717808219178082</v>
      </c>
    </row>
    <row r="3099" spans="1:11">
      <c r="A3099" t="s">
        <v>63</v>
      </c>
      <c r="B3099">
        <v>2017</v>
      </c>
      <c r="C3099" s="9">
        <v>42679</v>
      </c>
      <c r="D3099" t="s">
        <v>138</v>
      </c>
      <c r="E3099" t="s">
        <v>115</v>
      </c>
      <c r="F3099">
        <v>4</v>
      </c>
      <c r="G3099">
        <v>3</v>
      </c>
      <c r="H3099" t="s">
        <v>209</v>
      </c>
      <c r="I3099" t="s">
        <v>210</v>
      </c>
      <c r="J3099">
        <v>10010608447</v>
      </c>
      <c r="K3099" s="10">
        <f>(C3099-VLOOKUP(H3099,Riders!$A$2:$E$8001,4,FALSE))/365</f>
        <v>19.364383561643837</v>
      </c>
    </row>
    <row r="3100" spans="1:11">
      <c r="A3100" t="s">
        <v>63</v>
      </c>
      <c r="B3100">
        <v>2017</v>
      </c>
      <c r="C3100" s="9">
        <v>42679</v>
      </c>
      <c r="D3100" t="s">
        <v>138</v>
      </c>
      <c r="E3100" t="s">
        <v>115</v>
      </c>
      <c r="F3100">
        <v>4</v>
      </c>
      <c r="G3100">
        <v>4</v>
      </c>
      <c r="H3100" t="s">
        <v>317</v>
      </c>
      <c r="I3100" t="s">
        <v>24</v>
      </c>
      <c r="J3100">
        <v>10007508083</v>
      </c>
      <c r="K3100" s="10">
        <f>(C3100-VLOOKUP(H3100,Riders!$A$2:$E$8001,4,FALSE))/365</f>
        <v>23.18082191780822</v>
      </c>
    </row>
    <row r="3101" spans="1:11">
      <c r="A3101" t="s">
        <v>63</v>
      </c>
      <c r="B3101">
        <v>2017</v>
      </c>
      <c r="C3101" s="9">
        <v>42679</v>
      </c>
      <c r="D3101" t="s">
        <v>138</v>
      </c>
      <c r="E3101" t="s">
        <v>119</v>
      </c>
      <c r="F3101">
        <v>1</v>
      </c>
      <c r="G3101">
        <v>1</v>
      </c>
      <c r="H3101" t="s">
        <v>52</v>
      </c>
      <c r="I3101" t="s">
        <v>40</v>
      </c>
      <c r="J3101">
        <v>10004612534</v>
      </c>
      <c r="K3101" s="10">
        <f>(C3101-VLOOKUP(H3101,Riders!$A$2:$E$8001,4,FALSE))/365</f>
        <v>29.443835616438356</v>
      </c>
    </row>
    <row r="3102" spans="1:11">
      <c r="A3102" t="s">
        <v>63</v>
      </c>
      <c r="B3102">
        <v>2017</v>
      </c>
      <c r="C3102" s="9">
        <v>42679</v>
      </c>
      <c r="D3102" t="s">
        <v>138</v>
      </c>
      <c r="E3102" t="s">
        <v>119</v>
      </c>
      <c r="F3102">
        <v>1</v>
      </c>
      <c r="G3102">
        <v>2</v>
      </c>
      <c r="H3102" t="s">
        <v>141</v>
      </c>
      <c r="I3102" t="s">
        <v>93</v>
      </c>
      <c r="J3102">
        <v>10009181234</v>
      </c>
      <c r="K3102" s="10">
        <f>(C3102-VLOOKUP(H3102,Riders!$A$2:$E$8001,4,FALSE))/365</f>
        <v>21.591780821917808</v>
      </c>
    </row>
    <row r="3103" spans="1:11">
      <c r="A3103" t="s">
        <v>63</v>
      </c>
      <c r="B3103">
        <v>2017</v>
      </c>
      <c r="C3103" s="9">
        <v>42679</v>
      </c>
      <c r="D3103" t="s">
        <v>138</v>
      </c>
      <c r="E3103" t="s">
        <v>119</v>
      </c>
      <c r="F3103">
        <v>1</v>
      </c>
      <c r="G3103">
        <v>3</v>
      </c>
      <c r="H3103" t="s">
        <v>304</v>
      </c>
      <c r="I3103" t="s">
        <v>111</v>
      </c>
      <c r="J3103">
        <v>10006898300</v>
      </c>
      <c r="K3103" s="10">
        <f>(C3103-VLOOKUP(H3103,Riders!$A$2:$E$8001,4,FALSE))/365</f>
        <v>24.219178082191782</v>
      </c>
    </row>
    <row r="3104" spans="1:11">
      <c r="A3104" t="s">
        <v>63</v>
      </c>
      <c r="B3104">
        <v>2017</v>
      </c>
      <c r="C3104" s="9">
        <v>42679</v>
      </c>
      <c r="D3104" t="s">
        <v>138</v>
      </c>
      <c r="E3104" t="s">
        <v>119</v>
      </c>
      <c r="F3104">
        <v>1</v>
      </c>
      <c r="G3104">
        <v>4</v>
      </c>
      <c r="H3104" t="s">
        <v>191</v>
      </c>
      <c r="I3104" t="s">
        <v>30</v>
      </c>
      <c r="J3104">
        <v>10005727327</v>
      </c>
      <c r="K3104" s="10">
        <f>(C3104-VLOOKUP(H3104,Riders!$A$2:$E$8001,4,FALSE))/365</f>
        <v>30.8</v>
      </c>
    </row>
    <row r="3105" spans="1:11">
      <c r="A3105" t="s">
        <v>63</v>
      </c>
      <c r="B3105">
        <v>2017</v>
      </c>
      <c r="C3105" s="9">
        <v>42679</v>
      </c>
      <c r="D3105" t="s">
        <v>138</v>
      </c>
      <c r="E3105" t="s">
        <v>119</v>
      </c>
      <c r="F3105">
        <v>1</v>
      </c>
      <c r="G3105">
        <v>5</v>
      </c>
      <c r="H3105" t="s">
        <v>38</v>
      </c>
      <c r="I3105" t="s">
        <v>28</v>
      </c>
      <c r="J3105">
        <v>10009178002</v>
      </c>
      <c r="K3105" s="10">
        <f>(C3105-VLOOKUP(H3105,Riders!$A$2:$E$8001,4,FALSE))/365</f>
        <v>20.805479452054794</v>
      </c>
    </row>
    <row r="3106" spans="1:11">
      <c r="A3106" t="s">
        <v>63</v>
      </c>
      <c r="B3106">
        <v>2017</v>
      </c>
      <c r="C3106" s="9">
        <v>42679</v>
      </c>
      <c r="D3106" t="s">
        <v>138</v>
      </c>
      <c r="E3106" t="s">
        <v>119</v>
      </c>
      <c r="F3106">
        <v>1</v>
      </c>
      <c r="G3106">
        <v>6</v>
      </c>
      <c r="H3106" t="s">
        <v>207</v>
      </c>
      <c r="I3106" t="s">
        <v>196</v>
      </c>
      <c r="J3106">
        <v>10007772108</v>
      </c>
      <c r="K3106" s="10">
        <f>(C3106-VLOOKUP(H3106,Riders!$A$2:$E$8001,4,FALSE))/365</f>
        <v>21.726027397260275</v>
      </c>
    </row>
    <row r="3107" spans="1:11">
      <c r="A3107" t="s">
        <v>63</v>
      </c>
      <c r="B3107">
        <v>2017</v>
      </c>
      <c r="C3107" s="9">
        <v>42679</v>
      </c>
      <c r="D3107" t="s">
        <v>138</v>
      </c>
      <c r="E3107" t="s">
        <v>119</v>
      </c>
      <c r="F3107">
        <v>2</v>
      </c>
      <c r="G3107">
        <v>1</v>
      </c>
      <c r="H3107" t="s">
        <v>287</v>
      </c>
      <c r="I3107" t="s">
        <v>205</v>
      </c>
      <c r="J3107">
        <v>10002418415</v>
      </c>
      <c r="K3107" s="10">
        <f>(C3107-VLOOKUP(H3107,Riders!$A$2:$E$8001,4,FALSE))/365</f>
        <v>34.252054794520546</v>
      </c>
    </row>
    <row r="3108" spans="1:11">
      <c r="A3108" t="s">
        <v>63</v>
      </c>
      <c r="B3108">
        <v>2017</v>
      </c>
      <c r="C3108" s="9">
        <v>42679</v>
      </c>
      <c r="D3108" t="s">
        <v>138</v>
      </c>
      <c r="E3108" t="s">
        <v>119</v>
      </c>
      <c r="F3108">
        <v>2</v>
      </c>
      <c r="G3108">
        <v>2</v>
      </c>
      <c r="H3108" t="s">
        <v>91</v>
      </c>
      <c r="I3108" t="s">
        <v>50</v>
      </c>
      <c r="J3108">
        <v>10009150215</v>
      </c>
      <c r="K3108" s="10">
        <f>(C3108-VLOOKUP(H3108,Riders!$A$2:$E$8001,4,FALSE))/365</f>
        <v>20.958904109589042</v>
      </c>
    </row>
    <row r="3109" spans="1:11">
      <c r="A3109" t="s">
        <v>63</v>
      </c>
      <c r="B3109">
        <v>2017</v>
      </c>
      <c r="C3109" s="9">
        <v>42679</v>
      </c>
      <c r="D3109" t="s">
        <v>138</v>
      </c>
      <c r="E3109" t="s">
        <v>119</v>
      </c>
      <c r="F3109">
        <v>2</v>
      </c>
      <c r="G3109">
        <v>3</v>
      </c>
      <c r="H3109" t="s">
        <v>97</v>
      </c>
      <c r="I3109" t="s">
        <v>26</v>
      </c>
      <c r="J3109">
        <v>10010678569</v>
      </c>
      <c r="K3109" s="10">
        <f>(C3109-VLOOKUP(H3109,Riders!$A$2:$E$8001,4,FALSE))/365</f>
        <v>19.564383561643837</v>
      </c>
    </row>
    <row r="3110" spans="1:11">
      <c r="A3110" t="s">
        <v>63</v>
      </c>
      <c r="B3110">
        <v>2017</v>
      </c>
      <c r="C3110" s="9">
        <v>42679</v>
      </c>
      <c r="D3110" t="s">
        <v>138</v>
      </c>
      <c r="E3110" t="s">
        <v>119</v>
      </c>
      <c r="F3110">
        <v>2</v>
      </c>
      <c r="G3110">
        <v>4</v>
      </c>
      <c r="H3110" t="s">
        <v>246</v>
      </c>
      <c r="I3110" t="s">
        <v>33</v>
      </c>
      <c r="J3110">
        <v>10008997641</v>
      </c>
      <c r="K3110" s="10">
        <f>(C3110-VLOOKUP(H3110,Riders!$A$2:$E$8001,4,FALSE))/365</f>
        <v>21.30958904109589</v>
      </c>
    </row>
    <row r="3111" spans="1:11">
      <c r="A3111" t="s">
        <v>63</v>
      </c>
      <c r="B3111">
        <v>2017</v>
      </c>
      <c r="C3111" s="9">
        <v>42679</v>
      </c>
      <c r="D3111" t="s">
        <v>138</v>
      </c>
      <c r="E3111" t="s">
        <v>119</v>
      </c>
      <c r="F3111">
        <v>2</v>
      </c>
      <c r="G3111">
        <v>5</v>
      </c>
      <c r="H3111" t="s">
        <v>219</v>
      </c>
      <c r="I3111" t="s">
        <v>30</v>
      </c>
      <c r="J3111">
        <v>10008098470</v>
      </c>
      <c r="K3111" s="10">
        <f>(C3111-VLOOKUP(H3111,Riders!$A$2:$E$8001,4,FALSE))/365</f>
        <v>31.764383561643836</v>
      </c>
    </row>
    <row r="3112" spans="1:11">
      <c r="A3112" t="s">
        <v>63</v>
      </c>
      <c r="B3112">
        <v>2017</v>
      </c>
      <c r="C3112" s="9">
        <v>42679</v>
      </c>
      <c r="D3112" t="s">
        <v>138</v>
      </c>
      <c r="E3112" t="s">
        <v>119</v>
      </c>
      <c r="F3112">
        <v>2</v>
      </c>
      <c r="G3112">
        <v>6</v>
      </c>
      <c r="H3112" t="s">
        <v>229</v>
      </c>
      <c r="I3112" t="s">
        <v>100</v>
      </c>
      <c r="J3112">
        <v>10009009260</v>
      </c>
      <c r="K3112" s="10">
        <f>(C3112-VLOOKUP(H3112,Riders!$A$2:$E$8001,4,FALSE))/365</f>
        <v>21.6</v>
      </c>
    </row>
    <row r="3113" spans="1:11">
      <c r="A3113" t="s">
        <v>336</v>
      </c>
      <c r="B3113">
        <v>2016</v>
      </c>
      <c r="C3113" s="9">
        <v>42598</v>
      </c>
      <c r="D3113" t="s">
        <v>189</v>
      </c>
      <c r="E3113" t="s">
        <v>89</v>
      </c>
      <c r="F3113">
        <v>1</v>
      </c>
      <c r="G3113">
        <v>1</v>
      </c>
      <c r="H3113" t="s">
        <v>337</v>
      </c>
      <c r="I3113" t="s">
        <v>26</v>
      </c>
      <c r="J3113">
        <v>10004618796</v>
      </c>
      <c r="K3113" s="10">
        <f>(C3113-VLOOKUP(H3113,Riders!$A$2:$E$8001,4,FALSE))/365</f>
        <v>28.972602739726028</v>
      </c>
    </row>
    <row r="3114" spans="1:11">
      <c r="A3114" t="s">
        <v>336</v>
      </c>
      <c r="B3114">
        <v>2016</v>
      </c>
      <c r="C3114" s="9">
        <v>42598</v>
      </c>
      <c r="D3114" t="s">
        <v>189</v>
      </c>
      <c r="E3114" t="s">
        <v>89</v>
      </c>
      <c r="F3114">
        <v>1</v>
      </c>
      <c r="G3114">
        <v>2</v>
      </c>
      <c r="H3114" t="s">
        <v>66</v>
      </c>
      <c r="I3114" t="s">
        <v>28</v>
      </c>
      <c r="J3114">
        <v>10006379247</v>
      </c>
      <c r="K3114" s="10">
        <f>(C3114-VLOOKUP(H3114,Riders!$A$2:$E$8001,4,FALSE))/365</f>
        <v>26.391780821917809</v>
      </c>
    </row>
    <row r="3115" spans="1:11">
      <c r="A3115" t="s">
        <v>336</v>
      </c>
      <c r="B3115">
        <v>2016</v>
      </c>
      <c r="C3115" s="9">
        <v>42598</v>
      </c>
      <c r="D3115" t="s">
        <v>189</v>
      </c>
      <c r="E3115" t="s">
        <v>89</v>
      </c>
      <c r="F3115">
        <v>1</v>
      </c>
      <c r="G3115">
        <v>3</v>
      </c>
      <c r="H3115" t="s">
        <v>217</v>
      </c>
      <c r="I3115" t="s">
        <v>22</v>
      </c>
      <c r="J3115">
        <v>10050887493</v>
      </c>
      <c r="K3115" s="10">
        <f>(C3115-VLOOKUP(H3115,Riders!$A$2:$E$8001,4,FALSE))/365</f>
        <v>33.008219178082193</v>
      </c>
    </row>
    <row r="3116" spans="1:11">
      <c r="A3116" t="s">
        <v>336</v>
      </c>
      <c r="B3116">
        <v>2016</v>
      </c>
      <c r="C3116" s="9">
        <v>42598</v>
      </c>
      <c r="D3116" t="s">
        <v>189</v>
      </c>
      <c r="E3116" t="s">
        <v>89</v>
      </c>
      <c r="F3116">
        <v>1</v>
      </c>
      <c r="G3116">
        <v>4</v>
      </c>
      <c r="H3116" t="s">
        <v>338</v>
      </c>
      <c r="I3116" t="s">
        <v>140</v>
      </c>
      <c r="J3116">
        <v>10004633247</v>
      </c>
      <c r="K3116" s="10">
        <f>(C3116-VLOOKUP(H3116,Riders!$A$2:$E$8001,4,FALSE))/365</f>
        <v>28.413698630136988</v>
      </c>
    </row>
    <row r="3117" spans="1:11">
      <c r="A3117" t="s">
        <v>336</v>
      </c>
      <c r="B3117">
        <v>2016</v>
      </c>
      <c r="C3117" s="9">
        <v>42598</v>
      </c>
      <c r="D3117" t="s">
        <v>189</v>
      </c>
      <c r="E3117" t="s">
        <v>89</v>
      </c>
      <c r="F3117">
        <v>1</v>
      </c>
      <c r="G3117">
        <v>5</v>
      </c>
      <c r="H3117" t="s">
        <v>263</v>
      </c>
      <c r="I3117" t="s">
        <v>100</v>
      </c>
      <c r="J3117">
        <v>10009009462</v>
      </c>
      <c r="K3117" s="10">
        <f>(C3117-VLOOKUP(H3117,Riders!$A$2:$E$8001,4,FALSE))/365</f>
        <v>21.104109589041094</v>
      </c>
    </row>
    <row r="3118" spans="1:11">
      <c r="A3118" t="s">
        <v>336</v>
      </c>
      <c r="B3118">
        <v>2016</v>
      </c>
      <c r="C3118" s="9">
        <v>42598</v>
      </c>
      <c r="D3118" t="s">
        <v>189</v>
      </c>
      <c r="E3118" t="s">
        <v>89</v>
      </c>
      <c r="F3118">
        <v>1</v>
      </c>
      <c r="G3118">
        <v>6</v>
      </c>
      <c r="H3118" t="s">
        <v>326</v>
      </c>
      <c r="I3118" t="s">
        <v>254</v>
      </c>
      <c r="J3118">
        <v>10007787464</v>
      </c>
      <c r="K3118" s="10">
        <f>(C3118-VLOOKUP(H3118,Riders!$A$2:$E$8001,4,FALSE))/365</f>
        <v>24.816438356164383</v>
      </c>
    </row>
    <row r="3119" spans="1:11">
      <c r="A3119" t="s">
        <v>336</v>
      </c>
      <c r="B3119">
        <v>2016</v>
      </c>
      <c r="C3119" s="9">
        <v>42598</v>
      </c>
      <c r="D3119" t="s">
        <v>189</v>
      </c>
      <c r="E3119" t="s">
        <v>89</v>
      </c>
      <c r="F3119">
        <v>2</v>
      </c>
      <c r="G3119">
        <v>1</v>
      </c>
      <c r="H3119" t="s">
        <v>339</v>
      </c>
      <c r="I3119" t="s">
        <v>44</v>
      </c>
      <c r="J3119">
        <v>10002260888</v>
      </c>
      <c r="K3119" s="10">
        <f>(C3119-VLOOKUP(H3119,Riders!$A$2:$E$8001,4,FALSE))/365</f>
        <v>34.728767123287675</v>
      </c>
    </row>
    <row r="3120" spans="1:11">
      <c r="A3120" t="s">
        <v>336</v>
      </c>
      <c r="B3120">
        <v>2016</v>
      </c>
      <c r="C3120" s="9">
        <v>42598</v>
      </c>
      <c r="D3120" t="s">
        <v>189</v>
      </c>
      <c r="E3120" t="s">
        <v>89</v>
      </c>
      <c r="F3120">
        <v>2</v>
      </c>
      <c r="G3120">
        <v>2</v>
      </c>
      <c r="H3120" t="s">
        <v>104</v>
      </c>
      <c r="I3120" t="s">
        <v>100</v>
      </c>
      <c r="J3120">
        <v>10006894559</v>
      </c>
      <c r="K3120" s="10">
        <f>(C3120-VLOOKUP(H3120,Riders!$A$2:$E$8001,4,FALSE))/365</f>
        <v>23.994520547945207</v>
      </c>
    </row>
    <row r="3121" spans="1:11">
      <c r="A3121" t="s">
        <v>336</v>
      </c>
      <c r="B3121">
        <v>2016</v>
      </c>
      <c r="C3121" s="9">
        <v>42598</v>
      </c>
      <c r="D3121" t="s">
        <v>189</v>
      </c>
      <c r="E3121" t="s">
        <v>89</v>
      </c>
      <c r="F3121">
        <v>2</v>
      </c>
      <c r="G3121">
        <v>3</v>
      </c>
      <c r="H3121" t="s">
        <v>340</v>
      </c>
      <c r="I3121" t="s">
        <v>341</v>
      </c>
      <c r="J3121">
        <v>10004601218</v>
      </c>
      <c r="K3121" s="10">
        <f>(C3121-VLOOKUP(H3121,Riders!$A$2:$E$8001,4,FALSE))/365</f>
        <v>28.668493150684931</v>
      </c>
    </row>
    <row r="3122" spans="1:11">
      <c r="A3122" t="s">
        <v>336</v>
      </c>
      <c r="B3122">
        <v>2016</v>
      </c>
      <c r="C3122" s="9">
        <v>42598</v>
      </c>
      <c r="D3122" t="s">
        <v>189</v>
      </c>
      <c r="E3122" t="s">
        <v>89</v>
      </c>
      <c r="F3122">
        <v>2</v>
      </c>
      <c r="G3122">
        <v>4</v>
      </c>
      <c r="H3122" t="s">
        <v>218</v>
      </c>
      <c r="I3122" t="s">
        <v>33</v>
      </c>
      <c r="J3122">
        <v>10005782695</v>
      </c>
      <c r="K3122" s="10">
        <f>(C3122-VLOOKUP(H3122,Riders!$A$2:$E$8001,4,FALSE))/365</f>
        <v>27.117808219178084</v>
      </c>
    </row>
    <row r="3123" spans="1:11">
      <c r="A3123" t="s">
        <v>336</v>
      </c>
      <c r="B3123">
        <v>2016</v>
      </c>
      <c r="C3123" s="9">
        <v>42598</v>
      </c>
      <c r="D3123" t="s">
        <v>189</v>
      </c>
      <c r="E3123" t="s">
        <v>89</v>
      </c>
      <c r="F3123">
        <v>2</v>
      </c>
      <c r="G3123">
        <v>5</v>
      </c>
      <c r="H3123" t="s">
        <v>285</v>
      </c>
      <c r="I3123" t="s">
        <v>30</v>
      </c>
      <c r="J3123">
        <v>10003349716</v>
      </c>
      <c r="K3123" s="10">
        <f>(C3123-VLOOKUP(H3123,Riders!$A$2:$E$8001,4,FALSE))/365</f>
        <v>33.035616438356165</v>
      </c>
    </row>
    <row r="3124" spans="1:11">
      <c r="A3124" t="s">
        <v>336</v>
      </c>
      <c r="B3124">
        <v>2016</v>
      </c>
      <c r="C3124" s="9">
        <v>42598</v>
      </c>
      <c r="D3124" t="s">
        <v>189</v>
      </c>
      <c r="E3124" t="s">
        <v>89</v>
      </c>
      <c r="F3124">
        <v>2</v>
      </c>
      <c r="G3124">
        <v>6</v>
      </c>
      <c r="H3124" t="s">
        <v>211</v>
      </c>
      <c r="I3124" t="s">
        <v>40</v>
      </c>
      <c r="J3124">
        <v>10006422895</v>
      </c>
      <c r="K3124" s="10">
        <f>(C3124-VLOOKUP(H3124,Riders!$A$2:$E$8001,4,FALSE))/365</f>
        <v>25.238356164383561</v>
      </c>
    </row>
    <row r="3125" spans="1:11">
      <c r="A3125" t="s">
        <v>336</v>
      </c>
      <c r="B3125">
        <v>2016</v>
      </c>
      <c r="C3125" s="9">
        <v>42598</v>
      </c>
      <c r="D3125" t="s">
        <v>189</v>
      </c>
      <c r="E3125" t="s">
        <v>89</v>
      </c>
      <c r="F3125">
        <v>2</v>
      </c>
      <c r="G3125">
        <v>7</v>
      </c>
      <c r="H3125" t="s">
        <v>195</v>
      </c>
      <c r="I3125" t="s">
        <v>196</v>
      </c>
      <c r="J3125">
        <v>10003100142</v>
      </c>
      <c r="K3125" s="10">
        <f>(C3125-VLOOKUP(H3125,Riders!$A$2:$E$8001,4,FALSE))/365</f>
        <v>30.421917808219177</v>
      </c>
    </row>
    <row r="3126" spans="1:11">
      <c r="A3126" t="s">
        <v>336</v>
      </c>
      <c r="B3126">
        <v>2016</v>
      </c>
      <c r="C3126" s="9">
        <v>42598</v>
      </c>
      <c r="D3126" t="s">
        <v>189</v>
      </c>
      <c r="E3126" t="s">
        <v>89</v>
      </c>
      <c r="F3126">
        <v>3</v>
      </c>
      <c r="G3126">
        <v>1</v>
      </c>
      <c r="H3126" t="s">
        <v>127</v>
      </c>
      <c r="I3126" t="s">
        <v>33</v>
      </c>
      <c r="J3126">
        <v>10006184742</v>
      </c>
      <c r="K3126" s="10">
        <f>(C3126-VLOOKUP(H3126,Riders!$A$2:$E$8001,4,FALSE))/365</f>
        <v>25.104109589041094</v>
      </c>
    </row>
    <row r="3127" spans="1:11">
      <c r="A3127" t="s">
        <v>336</v>
      </c>
      <c r="B3127">
        <v>2016</v>
      </c>
      <c r="C3127" s="9">
        <v>42598</v>
      </c>
      <c r="D3127" t="s">
        <v>189</v>
      </c>
      <c r="E3127" t="s">
        <v>89</v>
      </c>
      <c r="F3127">
        <v>3</v>
      </c>
      <c r="G3127">
        <v>2</v>
      </c>
      <c r="H3127" t="s">
        <v>198</v>
      </c>
      <c r="I3127" t="s">
        <v>22</v>
      </c>
      <c r="J3127">
        <v>10006900421</v>
      </c>
      <c r="K3127" s="10">
        <f>(C3127-VLOOKUP(H3127,Riders!$A$2:$E$8001,4,FALSE))/365</f>
        <v>23.69041095890411</v>
      </c>
    </row>
    <row r="3128" spans="1:11">
      <c r="A3128" t="s">
        <v>336</v>
      </c>
      <c r="B3128">
        <v>2016</v>
      </c>
      <c r="C3128" s="9">
        <v>42598</v>
      </c>
      <c r="D3128" t="s">
        <v>189</v>
      </c>
      <c r="E3128" t="s">
        <v>89</v>
      </c>
      <c r="F3128">
        <v>3</v>
      </c>
      <c r="G3128">
        <v>3</v>
      </c>
      <c r="H3128" t="s">
        <v>292</v>
      </c>
      <c r="I3128" t="s">
        <v>26</v>
      </c>
      <c r="J3128">
        <v>10003011125</v>
      </c>
      <c r="K3128" s="10">
        <f>(C3128-VLOOKUP(H3128,Riders!$A$2:$E$8001,4,FALSE))/365</f>
        <v>31.854794520547944</v>
      </c>
    </row>
    <row r="3129" spans="1:11">
      <c r="A3129" t="s">
        <v>336</v>
      </c>
      <c r="B3129">
        <v>2016</v>
      </c>
      <c r="C3129" s="9">
        <v>42598</v>
      </c>
      <c r="D3129" t="s">
        <v>189</v>
      </c>
      <c r="E3129" t="s">
        <v>89</v>
      </c>
      <c r="F3129">
        <v>3</v>
      </c>
      <c r="G3129">
        <v>4</v>
      </c>
      <c r="H3129" t="s">
        <v>216</v>
      </c>
      <c r="I3129" t="s">
        <v>44</v>
      </c>
      <c r="J3129">
        <v>10006902239</v>
      </c>
      <c r="K3129" s="10">
        <f>(C3129-VLOOKUP(H3129,Riders!$A$2:$E$8001,4,FALSE))/365</f>
        <v>25.136986301369863</v>
      </c>
    </row>
    <row r="3130" spans="1:11">
      <c r="A3130" t="s">
        <v>336</v>
      </c>
      <c r="B3130">
        <v>2016</v>
      </c>
      <c r="C3130" s="9">
        <v>42598</v>
      </c>
      <c r="D3130" t="s">
        <v>189</v>
      </c>
      <c r="E3130" t="s">
        <v>89</v>
      </c>
      <c r="F3130">
        <v>3</v>
      </c>
      <c r="G3130">
        <v>5</v>
      </c>
      <c r="H3130" t="s">
        <v>194</v>
      </c>
      <c r="I3130" t="s">
        <v>50</v>
      </c>
      <c r="J3130">
        <v>10004868370</v>
      </c>
      <c r="K3130" s="10">
        <f>(C3130-VLOOKUP(H3130,Riders!$A$2:$E$8001,4,FALSE))/365</f>
        <v>28.632876712328766</v>
      </c>
    </row>
    <row r="3131" spans="1:11">
      <c r="A3131" t="s">
        <v>336</v>
      </c>
      <c r="B3131">
        <v>2016</v>
      </c>
      <c r="C3131" s="9">
        <v>42598</v>
      </c>
      <c r="D3131" t="s">
        <v>189</v>
      </c>
      <c r="E3131" t="s">
        <v>89</v>
      </c>
      <c r="F3131">
        <v>3</v>
      </c>
      <c r="G3131">
        <v>6</v>
      </c>
      <c r="H3131" t="s">
        <v>301</v>
      </c>
      <c r="I3131" t="s">
        <v>111</v>
      </c>
      <c r="J3131">
        <v>10006898296</v>
      </c>
      <c r="K3131" s="10">
        <f>(C3131-VLOOKUP(H3131,Riders!$A$2:$E$8001,4,FALSE))/365</f>
        <v>24.005479452054793</v>
      </c>
    </row>
    <row r="3132" spans="1:11">
      <c r="A3132" t="s">
        <v>336</v>
      </c>
      <c r="B3132">
        <v>2016</v>
      </c>
      <c r="C3132" s="9">
        <v>42598</v>
      </c>
      <c r="D3132" t="s">
        <v>189</v>
      </c>
      <c r="E3132" t="s">
        <v>89</v>
      </c>
      <c r="F3132">
        <v>3</v>
      </c>
      <c r="G3132">
        <v>7</v>
      </c>
      <c r="H3132" t="s">
        <v>342</v>
      </c>
      <c r="I3132" t="s">
        <v>152</v>
      </c>
      <c r="J3132">
        <v>10005511301</v>
      </c>
      <c r="K3132" s="10" t="e">
        <f>(C3132-VLOOKUP(H3132,Riders!$A$2:$E$8001,4,FALSE))/365</f>
        <v>#N/A</v>
      </c>
    </row>
    <row r="3133" spans="1:11">
      <c r="A3133" t="s">
        <v>336</v>
      </c>
      <c r="B3133">
        <v>2016</v>
      </c>
      <c r="C3133" s="9">
        <v>42598</v>
      </c>
      <c r="D3133" t="s">
        <v>189</v>
      </c>
      <c r="E3133" t="s">
        <v>89</v>
      </c>
      <c r="F3133">
        <v>4</v>
      </c>
      <c r="G3133">
        <v>1</v>
      </c>
      <c r="H3133" t="s">
        <v>190</v>
      </c>
      <c r="I3133" t="s">
        <v>111</v>
      </c>
      <c r="J3133">
        <v>10004599194</v>
      </c>
      <c r="K3133" s="10">
        <f>(C3133-VLOOKUP(H3133,Riders!$A$2:$E$8001,4,FALSE))/365</f>
        <v>28.419178082191781</v>
      </c>
    </row>
    <row r="3134" spans="1:11">
      <c r="A3134" t="s">
        <v>336</v>
      </c>
      <c r="B3134">
        <v>2016</v>
      </c>
      <c r="C3134" s="9">
        <v>42598</v>
      </c>
      <c r="D3134" t="s">
        <v>189</v>
      </c>
      <c r="E3134" t="s">
        <v>89</v>
      </c>
      <c r="F3134">
        <v>4</v>
      </c>
      <c r="G3134">
        <v>2</v>
      </c>
      <c r="H3134" t="s">
        <v>312</v>
      </c>
      <c r="I3134" t="s">
        <v>42</v>
      </c>
      <c r="J3134">
        <v>10006904360</v>
      </c>
      <c r="K3134" s="10">
        <f>(C3134-VLOOKUP(H3134,Riders!$A$2:$E$8001,4,FALSE))/365</f>
        <v>25.115068493150684</v>
      </c>
    </row>
    <row r="3135" spans="1:11">
      <c r="A3135" t="s">
        <v>336</v>
      </c>
      <c r="B3135">
        <v>2016</v>
      </c>
      <c r="C3135" s="9">
        <v>42598</v>
      </c>
      <c r="D3135" t="s">
        <v>189</v>
      </c>
      <c r="E3135" t="s">
        <v>89</v>
      </c>
      <c r="F3135">
        <v>4</v>
      </c>
      <c r="G3135">
        <v>3</v>
      </c>
      <c r="H3135" t="s">
        <v>192</v>
      </c>
      <c r="I3135" t="s">
        <v>28</v>
      </c>
      <c r="J3135">
        <v>10004601723</v>
      </c>
      <c r="K3135" s="10">
        <f>(C3135-VLOOKUP(H3135,Riders!$A$2:$E$8001,4,FALSE))/365</f>
        <v>29.161643835616438</v>
      </c>
    </row>
    <row r="3136" spans="1:11">
      <c r="A3136" t="s">
        <v>336</v>
      </c>
      <c r="B3136">
        <v>2016</v>
      </c>
      <c r="C3136" s="9">
        <v>42598</v>
      </c>
      <c r="D3136" t="s">
        <v>189</v>
      </c>
      <c r="E3136" t="s">
        <v>89</v>
      </c>
      <c r="F3136">
        <v>4</v>
      </c>
      <c r="G3136">
        <v>4</v>
      </c>
      <c r="H3136" t="s">
        <v>181</v>
      </c>
      <c r="I3136" t="s">
        <v>32</v>
      </c>
      <c r="J3136">
        <v>10007212639</v>
      </c>
      <c r="K3136" s="10">
        <f>(C3136-VLOOKUP(H3136,Riders!$A$2:$E$8001,4,FALSE))/365</f>
        <v>25.136986301369863</v>
      </c>
    </row>
    <row r="3137" spans="1:11">
      <c r="A3137" t="s">
        <v>336</v>
      </c>
      <c r="B3137">
        <v>2016</v>
      </c>
      <c r="C3137" s="9">
        <v>42598</v>
      </c>
      <c r="D3137" t="s">
        <v>189</v>
      </c>
      <c r="E3137" t="s">
        <v>89</v>
      </c>
      <c r="F3137">
        <v>4</v>
      </c>
      <c r="G3137">
        <v>5</v>
      </c>
      <c r="H3137" t="s">
        <v>343</v>
      </c>
      <c r="I3137" t="s">
        <v>344</v>
      </c>
      <c r="J3137">
        <v>10007500407</v>
      </c>
      <c r="K3137" s="10">
        <f>(C3137-VLOOKUP(H3137,Riders!$A$2:$E$8001,4,FALSE))/365</f>
        <v>23.07123287671233</v>
      </c>
    </row>
    <row r="3138" spans="1:11">
      <c r="A3138" t="s">
        <v>336</v>
      </c>
      <c r="B3138">
        <v>2016</v>
      </c>
      <c r="C3138" s="9">
        <v>42598</v>
      </c>
      <c r="D3138" t="s">
        <v>189</v>
      </c>
      <c r="E3138" t="s">
        <v>89</v>
      </c>
      <c r="F3138">
        <v>4</v>
      </c>
      <c r="G3138">
        <v>6</v>
      </c>
      <c r="H3138" t="s">
        <v>193</v>
      </c>
      <c r="I3138" t="s">
        <v>30</v>
      </c>
      <c r="J3138">
        <v>10005964470</v>
      </c>
      <c r="K3138" s="10">
        <f>(C3138-VLOOKUP(H3138,Riders!$A$2:$E$8001,4,FALSE))/365</f>
        <v>27.424657534246574</v>
      </c>
    </row>
    <row r="3139" spans="1:11">
      <c r="A3139" t="s">
        <v>336</v>
      </c>
      <c r="B3139">
        <v>2016</v>
      </c>
      <c r="C3139" s="9">
        <v>42598</v>
      </c>
      <c r="D3139" t="s">
        <v>189</v>
      </c>
      <c r="E3139" t="s">
        <v>89</v>
      </c>
      <c r="F3139">
        <v>4</v>
      </c>
      <c r="G3139">
        <v>7</v>
      </c>
      <c r="H3139" t="s">
        <v>151</v>
      </c>
      <c r="I3139" t="s">
        <v>152</v>
      </c>
      <c r="J3139">
        <v>10004717719</v>
      </c>
      <c r="K3139" s="10">
        <f>(C3139-VLOOKUP(H3139,Riders!$A$2:$E$8001,4,FALSE))/365</f>
        <v>27.706849315068492</v>
      </c>
    </row>
    <row r="3140" spans="1:11">
      <c r="A3140" t="s">
        <v>336</v>
      </c>
      <c r="B3140">
        <v>2016</v>
      </c>
      <c r="C3140" s="9">
        <v>42598</v>
      </c>
      <c r="D3140" t="s">
        <v>189</v>
      </c>
      <c r="E3140" t="s">
        <v>115</v>
      </c>
      <c r="F3140">
        <v>1</v>
      </c>
      <c r="G3140">
        <v>1</v>
      </c>
      <c r="H3140" t="s">
        <v>194</v>
      </c>
      <c r="I3140" t="s">
        <v>50</v>
      </c>
      <c r="J3140">
        <v>10004868370</v>
      </c>
      <c r="K3140" s="10">
        <f>(C3140-VLOOKUP(H3140,Riders!$A$2:$E$8001,4,FALSE))/365</f>
        <v>28.632876712328766</v>
      </c>
    </row>
    <row r="3141" spans="1:11">
      <c r="A3141" t="s">
        <v>336</v>
      </c>
      <c r="B3141">
        <v>2016</v>
      </c>
      <c r="C3141" s="9">
        <v>42598</v>
      </c>
      <c r="D3141" t="s">
        <v>189</v>
      </c>
      <c r="E3141" t="s">
        <v>115</v>
      </c>
      <c r="F3141">
        <v>1</v>
      </c>
      <c r="G3141">
        <v>2</v>
      </c>
      <c r="H3141" t="s">
        <v>181</v>
      </c>
      <c r="I3141" t="s">
        <v>32</v>
      </c>
      <c r="J3141">
        <v>10007212639</v>
      </c>
      <c r="K3141" s="10">
        <f>(C3141-VLOOKUP(H3141,Riders!$A$2:$E$8001,4,FALSE))/365</f>
        <v>25.136986301369863</v>
      </c>
    </row>
    <row r="3142" spans="1:11">
      <c r="A3142" t="s">
        <v>336</v>
      </c>
      <c r="B3142">
        <v>2016</v>
      </c>
      <c r="C3142" s="9">
        <v>42598</v>
      </c>
      <c r="D3142" t="s">
        <v>189</v>
      </c>
      <c r="E3142" t="s">
        <v>115</v>
      </c>
      <c r="F3142">
        <v>1</v>
      </c>
      <c r="G3142">
        <v>3</v>
      </c>
      <c r="H3142" t="s">
        <v>217</v>
      </c>
      <c r="I3142" t="s">
        <v>22</v>
      </c>
      <c r="J3142">
        <v>10050887493</v>
      </c>
      <c r="K3142" s="10">
        <f>(C3142-VLOOKUP(H3142,Riders!$A$2:$E$8001,4,FALSE))/365</f>
        <v>33.008219178082193</v>
      </c>
    </row>
    <row r="3143" spans="1:11">
      <c r="A3143" t="s">
        <v>336</v>
      </c>
      <c r="B3143">
        <v>2016</v>
      </c>
      <c r="C3143" s="9">
        <v>42598</v>
      </c>
      <c r="D3143" t="s">
        <v>189</v>
      </c>
      <c r="E3143" t="s">
        <v>115</v>
      </c>
      <c r="F3143">
        <v>1</v>
      </c>
      <c r="G3143">
        <v>4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25.238356164383561</v>
      </c>
    </row>
    <row r="3144" spans="1:11">
      <c r="A3144" t="s">
        <v>336</v>
      </c>
      <c r="B3144">
        <v>2016</v>
      </c>
      <c r="C3144" s="9">
        <v>42598</v>
      </c>
      <c r="D3144" t="s">
        <v>189</v>
      </c>
      <c r="E3144" t="s">
        <v>115</v>
      </c>
      <c r="F3144">
        <v>2</v>
      </c>
      <c r="G3144">
        <v>1</v>
      </c>
      <c r="H3144" t="s">
        <v>216</v>
      </c>
      <c r="I3144" t="s">
        <v>44</v>
      </c>
      <c r="J3144">
        <v>10006902239</v>
      </c>
      <c r="K3144" s="10">
        <f>(C3144-VLOOKUP(H3144,Riders!$A$2:$E$8001,4,FALSE))/365</f>
        <v>25.136986301369863</v>
      </c>
    </row>
    <row r="3145" spans="1:11">
      <c r="A3145" t="s">
        <v>336</v>
      </c>
      <c r="B3145">
        <v>2016</v>
      </c>
      <c r="C3145" s="9">
        <v>42598</v>
      </c>
      <c r="D3145" t="s">
        <v>189</v>
      </c>
      <c r="E3145" t="s">
        <v>115</v>
      </c>
      <c r="F3145">
        <v>2</v>
      </c>
      <c r="G3145">
        <v>2</v>
      </c>
      <c r="H3145" t="s">
        <v>326</v>
      </c>
      <c r="I3145" t="s">
        <v>254</v>
      </c>
      <c r="J3145">
        <v>10007787464</v>
      </c>
      <c r="K3145" s="10">
        <f>(C3145-VLOOKUP(H3145,Riders!$A$2:$E$8001,4,FALSE))/365</f>
        <v>24.816438356164383</v>
      </c>
    </row>
    <row r="3146" spans="1:11">
      <c r="A3146" t="s">
        <v>336</v>
      </c>
      <c r="B3146">
        <v>2016</v>
      </c>
      <c r="C3146" s="9">
        <v>42598</v>
      </c>
      <c r="D3146" t="s">
        <v>189</v>
      </c>
      <c r="E3146" t="s">
        <v>115</v>
      </c>
      <c r="F3146">
        <v>2</v>
      </c>
      <c r="G3146">
        <v>3</v>
      </c>
      <c r="H3146" t="s">
        <v>340</v>
      </c>
      <c r="I3146" t="s">
        <v>341</v>
      </c>
      <c r="J3146">
        <v>10004601218</v>
      </c>
      <c r="K3146" s="10">
        <f>(C3146-VLOOKUP(H3146,Riders!$A$2:$E$8001,4,FALSE))/365</f>
        <v>28.668493150684931</v>
      </c>
    </row>
    <row r="3147" spans="1:11">
      <c r="A3147" t="s">
        <v>336</v>
      </c>
      <c r="B3147">
        <v>2016</v>
      </c>
      <c r="C3147" s="9">
        <v>42598</v>
      </c>
      <c r="D3147" t="s">
        <v>189</v>
      </c>
      <c r="E3147" t="s">
        <v>115</v>
      </c>
      <c r="F3147">
        <v>2</v>
      </c>
      <c r="G3147">
        <v>4</v>
      </c>
      <c r="H3147" t="s">
        <v>285</v>
      </c>
      <c r="I3147" t="s">
        <v>30</v>
      </c>
      <c r="J3147">
        <v>10003349716</v>
      </c>
      <c r="K3147" s="10">
        <f>(C3147-VLOOKUP(H3147,Riders!$A$2:$E$8001,4,FALSE))/365</f>
        <v>33.035616438356165</v>
      </c>
    </row>
    <row r="3148" spans="1:11">
      <c r="A3148" t="s">
        <v>336</v>
      </c>
      <c r="B3148">
        <v>2016</v>
      </c>
      <c r="C3148" s="9">
        <v>42598</v>
      </c>
      <c r="D3148" t="s">
        <v>189</v>
      </c>
      <c r="E3148" t="s">
        <v>115</v>
      </c>
      <c r="F3148">
        <v>2</v>
      </c>
      <c r="G3148">
        <v>5</v>
      </c>
      <c r="H3148" t="s">
        <v>151</v>
      </c>
      <c r="I3148" t="s">
        <v>152</v>
      </c>
      <c r="J3148">
        <v>10004717719</v>
      </c>
      <c r="K3148" s="10">
        <f>(C3148-VLOOKUP(H3148,Riders!$A$2:$E$8001,4,FALSE))/365</f>
        <v>27.706849315068492</v>
      </c>
    </row>
    <row r="3149" spans="1:11">
      <c r="A3149" t="s">
        <v>336</v>
      </c>
      <c r="B3149">
        <v>2016</v>
      </c>
      <c r="C3149" s="9">
        <v>42598</v>
      </c>
      <c r="D3149" t="s">
        <v>189</v>
      </c>
      <c r="E3149" t="s">
        <v>115</v>
      </c>
      <c r="F3149">
        <v>3</v>
      </c>
      <c r="G3149">
        <v>1</v>
      </c>
      <c r="H3149" t="s">
        <v>292</v>
      </c>
      <c r="I3149" t="s">
        <v>26</v>
      </c>
      <c r="J3149">
        <v>10003011125</v>
      </c>
      <c r="K3149" s="10">
        <f>(C3149-VLOOKUP(H3149,Riders!$A$2:$E$8001,4,FALSE))/365</f>
        <v>31.854794520547944</v>
      </c>
    </row>
    <row r="3150" spans="1:11">
      <c r="A3150" t="s">
        <v>336</v>
      </c>
      <c r="B3150">
        <v>2016</v>
      </c>
      <c r="C3150" s="9">
        <v>42598</v>
      </c>
      <c r="D3150" t="s">
        <v>189</v>
      </c>
      <c r="E3150" t="s">
        <v>115</v>
      </c>
      <c r="F3150">
        <v>3</v>
      </c>
      <c r="G3150">
        <v>2</v>
      </c>
      <c r="H3150" t="s">
        <v>193</v>
      </c>
      <c r="I3150" t="s">
        <v>30</v>
      </c>
      <c r="J3150">
        <v>10005964470</v>
      </c>
      <c r="K3150" s="10">
        <f>(C3150-VLOOKUP(H3150,Riders!$A$2:$E$8001,4,FALSE))/365</f>
        <v>27.424657534246574</v>
      </c>
    </row>
    <row r="3151" spans="1:11">
      <c r="A3151" t="s">
        <v>336</v>
      </c>
      <c r="B3151">
        <v>2016</v>
      </c>
      <c r="C3151" s="9">
        <v>42598</v>
      </c>
      <c r="D3151" t="s">
        <v>189</v>
      </c>
      <c r="E3151" t="s">
        <v>115</v>
      </c>
      <c r="F3151">
        <v>3</v>
      </c>
      <c r="G3151">
        <v>3</v>
      </c>
      <c r="H3151" t="s">
        <v>218</v>
      </c>
      <c r="I3151" t="s">
        <v>33</v>
      </c>
      <c r="J3151">
        <v>10005782695</v>
      </c>
      <c r="K3151" s="10">
        <f>(C3151-VLOOKUP(H3151,Riders!$A$2:$E$8001,4,FALSE))/365</f>
        <v>27.117808219178084</v>
      </c>
    </row>
    <row r="3152" spans="1:11">
      <c r="A3152" t="s">
        <v>336</v>
      </c>
      <c r="B3152">
        <v>2016</v>
      </c>
      <c r="C3152" s="9">
        <v>42598</v>
      </c>
      <c r="D3152" t="s">
        <v>189</v>
      </c>
      <c r="E3152" t="s">
        <v>115</v>
      </c>
      <c r="F3152">
        <v>3</v>
      </c>
      <c r="G3152">
        <v>4</v>
      </c>
      <c r="H3152" t="s">
        <v>342</v>
      </c>
      <c r="I3152" t="s">
        <v>152</v>
      </c>
      <c r="J3152">
        <v>10005511301</v>
      </c>
      <c r="K3152" s="10" t="e">
        <f>(C3152-VLOOKUP(H3152,Riders!$A$2:$E$8001,4,FALSE))/365</f>
        <v>#N/A</v>
      </c>
    </row>
    <row r="3153" spans="1:11">
      <c r="A3153" t="s">
        <v>336</v>
      </c>
      <c r="B3153">
        <v>2016</v>
      </c>
      <c r="C3153" s="9">
        <v>42598</v>
      </c>
      <c r="D3153" t="s">
        <v>189</v>
      </c>
      <c r="E3153" t="s">
        <v>115</v>
      </c>
      <c r="F3153">
        <v>3</v>
      </c>
      <c r="G3153">
        <v>5</v>
      </c>
      <c r="H3153" t="s">
        <v>263</v>
      </c>
      <c r="I3153" t="s">
        <v>100</v>
      </c>
      <c r="J3153">
        <v>10009009462</v>
      </c>
      <c r="K3153" s="10">
        <f>(C3153-VLOOKUP(H3153,Riders!$A$2:$E$8001,4,FALSE))/365</f>
        <v>21.104109589041094</v>
      </c>
    </row>
    <row r="3154" spans="1:11">
      <c r="A3154" t="s">
        <v>336</v>
      </c>
      <c r="B3154">
        <v>2016</v>
      </c>
      <c r="C3154" s="9">
        <v>42598</v>
      </c>
      <c r="D3154" t="s">
        <v>189</v>
      </c>
      <c r="E3154" t="s">
        <v>115</v>
      </c>
      <c r="F3154">
        <v>4</v>
      </c>
      <c r="G3154">
        <v>1</v>
      </c>
      <c r="H3154" t="s">
        <v>338</v>
      </c>
      <c r="I3154" t="s">
        <v>140</v>
      </c>
      <c r="J3154">
        <v>10004633247</v>
      </c>
      <c r="K3154" s="10">
        <f>(C3154-VLOOKUP(H3154,Riders!$A$2:$E$8001,4,FALSE))/365</f>
        <v>28.413698630136988</v>
      </c>
    </row>
    <row r="3155" spans="1:11">
      <c r="A3155" t="s">
        <v>336</v>
      </c>
      <c r="B3155">
        <v>2016</v>
      </c>
      <c r="C3155" s="9">
        <v>42598</v>
      </c>
      <c r="D3155" t="s">
        <v>189</v>
      </c>
      <c r="E3155" t="s">
        <v>115</v>
      </c>
      <c r="F3155">
        <v>4</v>
      </c>
      <c r="G3155">
        <v>2</v>
      </c>
      <c r="H3155" t="s">
        <v>195</v>
      </c>
      <c r="I3155" t="s">
        <v>196</v>
      </c>
      <c r="J3155">
        <v>10003100142</v>
      </c>
      <c r="K3155" s="10">
        <f>(C3155-VLOOKUP(H3155,Riders!$A$2:$E$8001,4,FALSE))/365</f>
        <v>30.421917808219177</v>
      </c>
    </row>
    <row r="3156" spans="1:11">
      <c r="A3156" t="s">
        <v>336</v>
      </c>
      <c r="B3156">
        <v>2016</v>
      </c>
      <c r="C3156" s="9">
        <v>42598</v>
      </c>
      <c r="D3156" t="s">
        <v>189</v>
      </c>
      <c r="E3156" t="s">
        <v>115</v>
      </c>
      <c r="F3156">
        <v>4</v>
      </c>
      <c r="G3156">
        <v>3</v>
      </c>
      <c r="H3156" t="s">
        <v>343</v>
      </c>
      <c r="I3156" t="s">
        <v>344</v>
      </c>
      <c r="J3156">
        <v>10007500407</v>
      </c>
      <c r="K3156" s="10">
        <f>(C3156-VLOOKUP(H3156,Riders!$A$2:$E$8001,4,FALSE))/365</f>
        <v>23.07123287671233</v>
      </c>
    </row>
    <row r="3157" spans="1:11">
      <c r="A3157" t="s">
        <v>336</v>
      </c>
      <c r="B3157">
        <v>2016</v>
      </c>
      <c r="C3157" s="9">
        <v>42598</v>
      </c>
      <c r="D3157" t="s">
        <v>189</v>
      </c>
      <c r="E3157" t="s">
        <v>115</v>
      </c>
      <c r="F3157">
        <v>4</v>
      </c>
      <c r="G3157">
        <v>4</v>
      </c>
      <c r="H3157" t="s">
        <v>192</v>
      </c>
      <c r="I3157" t="s">
        <v>28</v>
      </c>
      <c r="J3157">
        <v>10004601723</v>
      </c>
      <c r="K3157" s="10">
        <f>(C3157-VLOOKUP(H3157,Riders!$A$2:$E$8001,4,FALSE))/365</f>
        <v>29.161643835616438</v>
      </c>
    </row>
    <row r="3158" spans="1:11">
      <c r="A3158" t="s">
        <v>336</v>
      </c>
      <c r="B3158">
        <v>2016</v>
      </c>
      <c r="C3158" s="9">
        <v>42598</v>
      </c>
      <c r="D3158" t="s">
        <v>189</v>
      </c>
      <c r="E3158" t="s">
        <v>115</v>
      </c>
      <c r="F3158">
        <v>4</v>
      </c>
      <c r="G3158">
        <v>5</v>
      </c>
      <c r="H3158" t="s">
        <v>301</v>
      </c>
      <c r="I3158" t="s">
        <v>111</v>
      </c>
      <c r="J3158">
        <v>10006898296</v>
      </c>
      <c r="K3158" s="10">
        <f>(C3158-VLOOKUP(H3158,Riders!$A$2:$E$8001,4,FALSE))/365</f>
        <v>24.005479452054793</v>
      </c>
    </row>
    <row r="3159" spans="1:11">
      <c r="A3159" t="s">
        <v>336</v>
      </c>
      <c r="B3159">
        <v>2016</v>
      </c>
      <c r="C3159" s="9">
        <v>42598</v>
      </c>
      <c r="D3159" t="s">
        <v>189</v>
      </c>
      <c r="E3159" t="s">
        <v>117</v>
      </c>
      <c r="F3159">
        <v>1</v>
      </c>
      <c r="G3159">
        <v>1</v>
      </c>
      <c r="H3159" t="s">
        <v>190</v>
      </c>
      <c r="I3159" t="s">
        <v>111</v>
      </c>
      <c r="J3159">
        <v>10004599194</v>
      </c>
      <c r="K3159" s="10">
        <f>(C3159-VLOOKUP(H3159,Riders!$A$2:$E$8001,4,FALSE))/365</f>
        <v>28.419178082191781</v>
      </c>
    </row>
    <row r="3160" spans="1:11">
      <c r="A3160" t="s">
        <v>336</v>
      </c>
      <c r="B3160">
        <v>2016</v>
      </c>
      <c r="C3160" s="9">
        <v>42598</v>
      </c>
      <c r="D3160" t="s">
        <v>189</v>
      </c>
      <c r="E3160" t="s">
        <v>117</v>
      </c>
      <c r="F3160">
        <v>1</v>
      </c>
      <c r="G3160">
        <v>2</v>
      </c>
      <c r="H3160" t="s">
        <v>198</v>
      </c>
      <c r="I3160" t="s">
        <v>22</v>
      </c>
      <c r="J3160">
        <v>10006900421</v>
      </c>
      <c r="K3160" s="10">
        <f>(C3160-VLOOKUP(H3160,Riders!$A$2:$E$8001,4,FALSE))/365</f>
        <v>23.69041095890411</v>
      </c>
    </row>
    <row r="3161" spans="1:11">
      <c r="A3161" t="s">
        <v>336</v>
      </c>
      <c r="B3161">
        <v>2016</v>
      </c>
      <c r="C3161" s="9">
        <v>42598</v>
      </c>
      <c r="D3161" t="s">
        <v>189</v>
      </c>
      <c r="E3161" t="s">
        <v>117</v>
      </c>
      <c r="F3161">
        <v>1</v>
      </c>
      <c r="G3161">
        <v>3</v>
      </c>
      <c r="H3161" t="s">
        <v>194</v>
      </c>
      <c r="I3161" t="s">
        <v>50</v>
      </c>
      <c r="J3161">
        <v>10004868370</v>
      </c>
      <c r="K3161" s="10">
        <f>(C3161-VLOOKUP(H3161,Riders!$A$2:$E$8001,4,FALSE))/365</f>
        <v>28.632876712328766</v>
      </c>
    </row>
    <row r="3162" spans="1:11">
      <c r="A3162" t="s">
        <v>336</v>
      </c>
      <c r="B3162">
        <v>2016</v>
      </c>
      <c r="C3162" s="9">
        <v>42598</v>
      </c>
      <c r="D3162" t="s">
        <v>189</v>
      </c>
      <c r="E3162" t="s">
        <v>117</v>
      </c>
      <c r="F3162">
        <v>1</v>
      </c>
      <c r="G3162">
        <v>4</v>
      </c>
      <c r="H3162" t="s">
        <v>104</v>
      </c>
      <c r="I3162" t="s">
        <v>100</v>
      </c>
      <c r="J3162">
        <v>10006894559</v>
      </c>
      <c r="K3162" s="10">
        <f>(C3162-VLOOKUP(H3162,Riders!$A$2:$E$8001,4,FALSE))/365</f>
        <v>23.994520547945207</v>
      </c>
    </row>
    <row r="3163" spans="1:11">
      <c r="A3163" t="s">
        <v>336</v>
      </c>
      <c r="B3163">
        <v>2016</v>
      </c>
      <c r="C3163" s="9">
        <v>42598</v>
      </c>
      <c r="D3163" t="s">
        <v>189</v>
      </c>
      <c r="E3163" t="s">
        <v>117</v>
      </c>
      <c r="F3163">
        <v>1</v>
      </c>
      <c r="G3163">
        <v>5</v>
      </c>
      <c r="H3163" t="s">
        <v>338</v>
      </c>
      <c r="I3163" t="s">
        <v>140</v>
      </c>
      <c r="J3163">
        <v>10004633247</v>
      </c>
      <c r="K3163" s="10">
        <f>(C3163-VLOOKUP(H3163,Riders!$A$2:$E$8001,4,FALSE))/365</f>
        <v>28.413698630136988</v>
      </c>
    </row>
    <row r="3164" spans="1:11">
      <c r="A3164" t="s">
        <v>336</v>
      </c>
      <c r="B3164">
        <v>2016</v>
      </c>
      <c r="C3164" s="9">
        <v>42598</v>
      </c>
      <c r="D3164" t="s">
        <v>189</v>
      </c>
      <c r="E3164" t="s">
        <v>117</v>
      </c>
      <c r="F3164">
        <v>1</v>
      </c>
      <c r="G3164">
        <v>6</v>
      </c>
      <c r="H3164" t="s">
        <v>337</v>
      </c>
      <c r="I3164" t="s">
        <v>26</v>
      </c>
      <c r="J3164">
        <v>10004618796</v>
      </c>
      <c r="K3164" s="10">
        <f>(C3164-VLOOKUP(H3164,Riders!$A$2:$E$8001,4,FALSE))/365</f>
        <v>28.972602739726028</v>
      </c>
    </row>
    <row r="3165" spans="1:11">
      <c r="A3165" t="s">
        <v>336</v>
      </c>
      <c r="B3165">
        <v>2016</v>
      </c>
      <c r="C3165" s="9">
        <v>42598</v>
      </c>
      <c r="D3165" t="s">
        <v>189</v>
      </c>
      <c r="E3165" t="s">
        <v>117</v>
      </c>
      <c r="F3165">
        <v>2</v>
      </c>
      <c r="G3165">
        <v>1</v>
      </c>
      <c r="H3165" t="s">
        <v>66</v>
      </c>
      <c r="I3165" t="s">
        <v>28</v>
      </c>
      <c r="J3165">
        <v>10006379247</v>
      </c>
      <c r="K3165" s="10">
        <f>(C3165-VLOOKUP(H3165,Riders!$A$2:$E$8001,4,FALSE))/365</f>
        <v>26.391780821917809</v>
      </c>
    </row>
    <row r="3166" spans="1:11">
      <c r="A3166" t="s">
        <v>336</v>
      </c>
      <c r="B3166">
        <v>2016</v>
      </c>
      <c r="C3166" s="9">
        <v>42598</v>
      </c>
      <c r="D3166" t="s">
        <v>189</v>
      </c>
      <c r="E3166" t="s">
        <v>117</v>
      </c>
      <c r="F3166">
        <v>2</v>
      </c>
      <c r="G3166">
        <v>2</v>
      </c>
      <c r="H3166" t="s">
        <v>339</v>
      </c>
      <c r="I3166" t="s">
        <v>44</v>
      </c>
      <c r="J3166">
        <v>10002260888</v>
      </c>
      <c r="K3166" s="10">
        <f>(C3166-VLOOKUP(H3166,Riders!$A$2:$E$8001,4,FALSE))/365</f>
        <v>34.728767123287675</v>
      </c>
    </row>
    <row r="3167" spans="1:11">
      <c r="A3167" t="s">
        <v>336</v>
      </c>
      <c r="B3167">
        <v>2016</v>
      </c>
      <c r="C3167" s="9">
        <v>42598</v>
      </c>
      <c r="D3167" t="s">
        <v>189</v>
      </c>
      <c r="E3167" t="s">
        <v>117</v>
      </c>
      <c r="F3167">
        <v>2</v>
      </c>
      <c r="G3167">
        <v>3</v>
      </c>
      <c r="H3167" t="s">
        <v>312</v>
      </c>
      <c r="I3167" t="s">
        <v>42</v>
      </c>
      <c r="J3167">
        <v>10006904360</v>
      </c>
      <c r="K3167" s="10">
        <f>(C3167-VLOOKUP(H3167,Riders!$A$2:$E$8001,4,FALSE))/365</f>
        <v>25.115068493150684</v>
      </c>
    </row>
    <row r="3168" spans="1:11">
      <c r="A3168" t="s">
        <v>336</v>
      </c>
      <c r="B3168">
        <v>2016</v>
      </c>
      <c r="C3168" s="9">
        <v>42598</v>
      </c>
      <c r="D3168" t="s">
        <v>189</v>
      </c>
      <c r="E3168" t="s">
        <v>117</v>
      </c>
      <c r="F3168">
        <v>2</v>
      </c>
      <c r="G3168">
        <v>4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25.136986301369863</v>
      </c>
    </row>
    <row r="3169" spans="1:11">
      <c r="A3169" t="s">
        <v>336</v>
      </c>
      <c r="B3169">
        <v>2016</v>
      </c>
      <c r="C3169" s="9">
        <v>42598</v>
      </c>
      <c r="D3169" t="s">
        <v>189</v>
      </c>
      <c r="E3169" t="s">
        <v>117</v>
      </c>
      <c r="F3169">
        <v>2</v>
      </c>
      <c r="G3169">
        <v>5</v>
      </c>
      <c r="H3169" t="s">
        <v>292</v>
      </c>
      <c r="I3169" t="s">
        <v>26</v>
      </c>
      <c r="J3169">
        <v>10003011125</v>
      </c>
      <c r="K3169" s="10">
        <f>(C3169-VLOOKUP(H3169,Riders!$A$2:$E$8001,4,FALSE))/365</f>
        <v>31.854794520547944</v>
      </c>
    </row>
    <row r="3170" spans="1:11">
      <c r="A3170" t="s">
        <v>336</v>
      </c>
      <c r="B3170">
        <v>2016</v>
      </c>
      <c r="C3170" s="9">
        <v>42598</v>
      </c>
      <c r="D3170" t="s">
        <v>189</v>
      </c>
      <c r="E3170" t="s">
        <v>117</v>
      </c>
      <c r="F3170">
        <v>2</v>
      </c>
      <c r="G3170">
        <v>6</v>
      </c>
      <c r="H3170" t="s">
        <v>127</v>
      </c>
      <c r="I3170" t="s">
        <v>33</v>
      </c>
      <c r="J3170">
        <v>10006184742</v>
      </c>
      <c r="K3170" s="10">
        <f>(C3170-VLOOKUP(H3170,Riders!$A$2:$E$8001,4,FALSE))/365</f>
        <v>25.104109589041094</v>
      </c>
    </row>
    <row r="3171" spans="1:11">
      <c r="A3171" t="s">
        <v>336</v>
      </c>
      <c r="B3171">
        <v>2016</v>
      </c>
      <c r="C3171" s="9">
        <v>42598</v>
      </c>
      <c r="D3171" t="s">
        <v>189</v>
      </c>
      <c r="E3171" t="s">
        <v>119</v>
      </c>
      <c r="F3171">
        <v>1</v>
      </c>
      <c r="G3171">
        <v>1</v>
      </c>
      <c r="H3171" t="s">
        <v>190</v>
      </c>
      <c r="I3171" t="s">
        <v>111</v>
      </c>
      <c r="J3171">
        <v>10004599194</v>
      </c>
      <c r="K3171" s="10">
        <f>(C3171-VLOOKUP(H3171,Riders!$A$2:$E$8001,4,FALSE))/365</f>
        <v>28.419178082191781</v>
      </c>
    </row>
    <row r="3172" spans="1:11">
      <c r="A3172" t="s">
        <v>336</v>
      </c>
      <c r="B3172">
        <v>2016</v>
      </c>
      <c r="C3172" s="9">
        <v>42598</v>
      </c>
      <c r="D3172" t="s">
        <v>189</v>
      </c>
      <c r="E3172" t="s">
        <v>119</v>
      </c>
      <c r="F3172">
        <v>1</v>
      </c>
      <c r="G3172">
        <v>2</v>
      </c>
      <c r="H3172" t="s">
        <v>198</v>
      </c>
      <c r="I3172" t="s">
        <v>22</v>
      </c>
      <c r="J3172">
        <v>10006900421</v>
      </c>
      <c r="K3172" s="10">
        <f>(C3172-VLOOKUP(H3172,Riders!$A$2:$E$8001,4,FALSE))/365</f>
        <v>23.69041095890411</v>
      </c>
    </row>
    <row r="3173" spans="1:11">
      <c r="A3173" t="s">
        <v>336</v>
      </c>
      <c r="B3173">
        <v>2016</v>
      </c>
      <c r="C3173" s="9">
        <v>42598</v>
      </c>
      <c r="D3173" t="s">
        <v>189</v>
      </c>
      <c r="E3173" t="s">
        <v>119</v>
      </c>
      <c r="F3173">
        <v>1</v>
      </c>
      <c r="G3173">
        <v>3</v>
      </c>
      <c r="H3173" t="s">
        <v>194</v>
      </c>
      <c r="I3173" t="s">
        <v>50</v>
      </c>
      <c r="J3173">
        <v>10004868370</v>
      </c>
      <c r="K3173" s="10">
        <f>(C3173-VLOOKUP(H3173,Riders!$A$2:$E$8001,4,FALSE))/365</f>
        <v>28.632876712328766</v>
      </c>
    </row>
    <row r="3174" spans="1:11">
      <c r="A3174" t="s">
        <v>336</v>
      </c>
      <c r="B3174">
        <v>2016</v>
      </c>
      <c r="C3174" s="9">
        <v>42598</v>
      </c>
      <c r="D3174" t="s">
        <v>189</v>
      </c>
      <c r="E3174" t="s">
        <v>119</v>
      </c>
      <c r="F3174">
        <v>1</v>
      </c>
      <c r="G3174">
        <v>4</v>
      </c>
      <c r="H3174" t="s">
        <v>66</v>
      </c>
      <c r="I3174" t="s">
        <v>28</v>
      </c>
      <c r="J3174">
        <v>10006379247</v>
      </c>
      <c r="K3174" s="10">
        <f>(C3174-VLOOKUP(H3174,Riders!$A$2:$E$8001,4,FALSE))/365</f>
        <v>26.391780821917809</v>
      </c>
    </row>
    <row r="3175" spans="1:11">
      <c r="A3175" t="s">
        <v>336</v>
      </c>
      <c r="B3175">
        <v>2016</v>
      </c>
      <c r="C3175" s="9">
        <v>42598</v>
      </c>
      <c r="D3175" t="s">
        <v>189</v>
      </c>
      <c r="E3175" t="s">
        <v>119</v>
      </c>
      <c r="F3175">
        <v>1</v>
      </c>
      <c r="G3175">
        <v>5</v>
      </c>
      <c r="H3175" t="s">
        <v>312</v>
      </c>
      <c r="I3175" t="s">
        <v>42</v>
      </c>
      <c r="J3175">
        <v>10006904360</v>
      </c>
      <c r="K3175" s="10">
        <f>(C3175-VLOOKUP(H3175,Riders!$A$2:$E$8001,4,FALSE))/365</f>
        <v>25.115068493150684</v>
      </c>
    </row>
    <row r="3176" spans="1:11">
      <c r="A3176" t="s">
        <v>336</v>
      </c>
      <c r="B3176">
        <v>2016</v>
      </c>
      <c r="C3176" s="9">
        <v>42598</v>
      </c>
      <c r="D3176" t="s">
        <v>189</v>
      </c>
      <c r="E3176" t="s">
        <v>119</v>
      </c>
      <c r="F3176">
        <v>1</v>
      </c>
      <c r="G3176">
        <v>6</v>
      </c>
      <c r="H3176" t="s">
        <v>339</v>
      </c>
      <c r="I3176" t="s">
        <v>44</v>
      </c>
      <c r="J3176">
        <v>10002260888</v>
      </c>
      <c r="K3176" s="10">
        <f>(C3176-VLOOKUP(H3176,Riders!$A$2:$E$8001,4,FALSE))/365</f>
        <v>34.728767123287675</v>
      </c>
    </row>
    <row r="3177" spans="1:11">
      <c r="A3177" t="s">
        <v>336</v>
      </c>
      <c r="B3177">
        <v>2016</v>
      </c>
      <c r="C3177" s="9">
        <v>42598</v>
      </c>
      <c r="D3177" t="s">
        <v>189</v>
      </c>
      <c r="E3177" t="s">
        <v>119</v>
      </c>
      <c r="F3177">
        <v>2</v>
      </c>
      <c r="G3177">
        <v>1</v>
      </c>
      <c r="H3177" t="s">
        <v>127</v>
      </c>
      <c r="I3177" t="s">
        <v>33</v>
      </c>
      <c r="J3177">
        <v>10006184742</v>
      </c>
      <c r="K3177" s="10">
        <f>(C3177-VLOOKUP(H3177,Riders!$A$2:$E$8001,4,FALSE))/365</f>
        <v>25.104109589041094</v>
      </c>
    </row>
    <row r="3178" spans="1:11">
      <c r="A3178" t="s">
        <v>336</v>
      </c>
      <c r="B3178">
        <v>2016</v>
      </c>
      <c r="C3178" s="9">
        <v>42598</v>
      </c>
      <c r="D3178" t="s">
        <v>189</v>
      </c>
      <c r="E3178" t="s">
        <v>119</v>
      </c>
      <c r="F3178">
        <v>2</v>
      </c>
      <c r="G3178">
        <v>2</v>
      </c>
      <c r="H3178" t="s">
        <v>337</v>
      </c>
      <c r="I3178" t="s">
        <v>26</v>
      </c>
      <c r="J3178">
        <v>10004618796</v>
      </c>
      <c r="K3178" s="10">
        <f>(C3178-VLOOKUP(H3178,Riders!$A$2:$E$8001,4,FALSE))/365</f>
        <v>28.972602739726028</v>
      </c>
    </row>
    <row r="3179" spans="1:11">
      <c r="A3179" t="s">
        <v>336</v>
      </c>
      <c r="B3179">
        <v>2016</v>
      </c>
      <c r="C3179" s="9">
        <v>42598</v>
      </c>
      <c r="D3179" t="s">
        <v>189</v>
      </c>
      <c r="E3179" t="s">
        <v>119</v>
      </c>
      <c r="F3179">
        <v>2</v>
      </c>
      <c r="G3179">
        <v>3</v>
      </c>
      <c r="H3179" t="s">
        <v>216</v>
      </c>
      <c r="I3179" t="s">
        <v>44</v>
      </c>
      <c r="J3179">
        <v>10006902239</v>
      </c>
      <c r="K3179" s="10">
        <f>(C3179-VLOOKUP(H3179,Riders!$A$2:$E$8001,4,FALSE))/365</f>
        <v>25.136986301369863</v>
      </c>
    </row>
    <row r="3180" spans="1:11">
      <c r="A3180" t="s">
        <v>336</v>
      </c>
      <c r="B3180">
        <v>2016</v>
      </c>
      <c r="C3180" s="9">
        <v>42598</v>
      </c>
      <c r="D3180" t="s">
        <v>189</v>
      </c>
      <c r="E3180" t="s">
        <v>119</v>
      </c>
      <c r="F3180">
        <v>2</v>
      </c>
      <c r="G3180">
        <v>4</v>
      </c>
      <c r="H3180" t="s">
        <v>104</v>
      </c>
      <c r="I3180" t="s">
        <v>100</v>
      </c>
      <c r="J3180">
        <v>10006894559</v>
      </c>
      <c r="K3180" s="10">
        <f>(C3180-VLOOKUP(H3180,Riders!$A$2:$E$8001,4,FALSE))/365</f>
        <v>23.994520547945207</v>
      </c>
    </row>
    <row r="3181" spans="1:11">
      <c r="A3181" t="s">
        <v>336</v>
      </c>
      <c r="B3181">
        <v>2016</v>
      </c>
      <c r="C3181" s="9">
        <v>42598</v>
      </c>
      <c r="D3181" t="s">
        <v>189</v>
      </c>
      <c r="E3181" t="s">
        <v>119</v>
      </c>
      <c r="F3181">
        <v>2</v>
      </c>
      <c r="G3181">
        <v>5</v>
      </c>
      <c r="H3181" t="s">
        <v>292</v>
      </c>
      <c r="I3181" t="s">
        <v>26</v>
      </c>
      <c r="J3181">
        <v>10003011125</v>
      </c>
      <c r="K3181" s="10">
        <f>(C3181-VLOOKUP(H3181,Riders!$A$2:$E$8001,4,FALSE))/365</f>
        <v>31.854794520547944</v>
      </c>
    </row>
    <row r="3182" spans="1:11">
      <c r="A3182" t="s">
        <v>336</v>
      </c>
      <c r="B3182">
        <v>2016</v>
      </c>
      <c r="C3182" s="9">
        <v>42598</v>
      </c>
      <c r="D3182" t="s">
        <v>189</v>
      </c>
      <c r="E3182" t="s">
        <v>119</v>
      </c>
      <c r="F3182">
        <v>2</v>
      </c>
      <c r="G3182">
        <v>6</v>
      </c>
      <c r="H3182" t="s">
        <v>338</v>
      </c>
      <c r="I3182" t="s">
        <v>140</v>
      </c>
      <c r="J3182">
        <v>10004633247</v>
      </c>
      <c r="K3182" s="10">
        <f>(C3182-VLOOKUP(H3182,Riders!$A$2:$E$8001,4,FALSE))/365</f>
        <v>28.413698630136988</v>
      </c>
    </row>
    <row r="3183" spans="1:11">
      <c r="A3183" t="s">
        <v>286</v>
      </c>
      <c r="B3183">
        <v>2016</v>
      </c>
      <c r="C3183" s="9">
        <v>42435</v>
      </c>
      <c r="D3183" t="s">
        <v>19</v>
      </c>
      <c r="E3183" t="s">
        <v>89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24.657534246575342</v>
      </c>
    </row>
    <row r="3184" spans="1:11">
      <c r="A3184" t="s">
        <v>286</v>
      </c>
      <c r="B3184">
        <v>2016</v>
      </c>
      <c r="C3184" s="9">
        <v>42435</v>
      </c>
      <c r="D3184" t="s">
        <v>19</v>
      </c>
      <c r="E3184" t="s">
        <v>89</v>
      </c>
      <c r="F3184">
        <v>1</v>
      </c>
      <c r="G3184">
        <v>2</v>
      </c>
      <c r="H3184" t="s">
        <v>326</v>
      </c>
      <c r="I3184" t="s">
        <v>254</v>
      </c>
      <c r="J3184">
        <v>10007787464</v>
      </c>
      <c r="K3184" s="10">
        <f>(C3184-VLOOKUP(H3184,Riders!$A$2:$E$8001,4,FALSE))/365</f>
        <v>24.36986301369863</v>
      </c>
    </row>
    <row r="3185" spans="1:11">
      <c r="A3185" t="s">
        <v>286</v>
      </c>
      <c r="B3185">
        <v>2016</v>
      </c>
      <c r="C3185" s="9">
        <v>42435</v>
      </c>
      <c r="D3185" t="s">
        <v>19</v>
      </c>
      <c r="E3185" t="s">
        <v>89</v>
      </c>
      <c r="F3185">
        <v>1</v>
      </c>
      <c r="G3185">
        <v>3</v>
      </c>
      <c r="H3185" t="s">
        <v>345</v>
      </c>
      <c r="I3185" t="s">
        <v>346</v>
      </c>
      <c r="J3185">
        <v>10004722668</v>
      </c>
      <c r="K3185" s="10">
        <f>(C3185-VLOOKUP(H3185,Riders!$A$2:$E$8001,4,FALSE))/365</f>
        <v>30.273972602739725</v>
      </c>
    </row>
    <row r="3186" spans="1:11">
      <c r="A3186" t="s">
        <v>286</v>
      </c>
      <c r="B3186">
        <v>2016</v>
      </c>
      <c r="C3186" s="9">
        <v>42435</v>
      </c>
      <c r="D3186" t="s">
        <v>19</v>
      </c>
      <c r="E3186" t="s">
        <v>89</v>
      </c>
      <c r="F3186">
        <v>1</v>
      </c>
      <c r="G3186">
        <v>4</v>
      </c>
      <c r="H3186" t="s">
        <v>325</v>
      </c>
      <c r="I3186" t="s">
        <v>196</v>
      </c>
      <c r="J3186">
        <v>10007271546</v>
      </c>
      <c r="K3186" s="10">
        <f>(C3186-VLOOKUP(H3186,Riders!$A$2:$E$8001,4,FALSE))/365</f>
        <v>22.926027397260274</v>
      </c>
    </row>
    <row r="3187" spans="1:11">
      <c r="A3187" t="s">
        <v>286</v>
      </c>
      <c r="B3187">
        <v>2016</v>
      </c>
      <c r="C3187" s="9">
        <v>42435</v>
      </c>
      <c r="D3187" t="s">
        <v>19</v>
      </c>
      <c r="E3187" t="s">
        <v>89</v>
      </c>
      <c r="F3187">
        <v>1</v>
      </c>
      <c r="G3187">
        <v>5</v>
      </c>
      <c r="H3187" t="s">
        <v>151</v>
      </c>
      <c r="I3187" t="s">
        <v>152</v>
      </c>
      <c r="J3187">
        <v>10004717719</v>
      </c>
      <c r="K3187" s="10">
        <f>(C3187-VLOOKUP(H3187,Riders!$A$2:$E$8001,4,FALSE))/365</f>
        <v>27.260273972602739</v>
      </c>
    </row>
    <row r="3188" spans="1:11">
      <c r="A3188" t="s">
        <v>286</v>
      </c>
      <c r="B3188">
        <v>2016</v>
      </c>
      <c r="C3188" s="9">
        <v>42435</v>
      </c>
      <c r="D3188" t="s">
        <v>19</v>
      </c>
      <c r="E3188" t="s">
        <v>89</v>
      </c>
      <c r="F3188">
        <v>1</v>
      </c>
      <c r="G3188">
        <v>6</v>
      </c>
      <c r="H3188" t="s">
        <v>292</v>
      </c>
      <c r="I3188" t="s">
        <v>26</v>
      </c>
      <c r="J3188">
        <v>10003011125</v>
      </c>
      <c r="K3188" s="10">
        <f>(C3188-VLOOKUP(H3188,Riders!$A$2:$E$8001,4,FALSE))/365</f>
        <v>31.408219178082192</v>
      </c>
    </row>
    <row r="3189" spans="1:11">
      <c r="A3189" t="s">
        <v>286</v>
      </c>
      <c r="B3189">
        <v>2016</v>
      </c>
      <c r="C3189" s="9">
        <v>42435</v>
      </c>
      <c r="D3189" t="s">
        <v>19</v>
      </c>
      <c r="E3189" t="s">
        <v>89</v>
      </c>
      <c r="F3189">
        <v>2</v>
      </c>
      <c r="G3189">
        <v>1</v>
      </c>
      <c r="H3189" t="s">
        <v>193</v>
      </c>
      <c r="I3189" t="s">
        <v>30</v>
      </c>
      <c r="J3189">
        <v>10005964470</v>
      </c>
      <c r="K3189" s="10">
        <f>(C3189-VLOOKUP(H3189,Riders!$A$2:$E$8001,4,FALSE))/365</f>
        <v>26.978082191780821</v>
      </c>
    </row>
    <row r="3190" spans="1:11">
      <c r="A3190" t="s">
        <v>286</v>
      </c>
      <c r="B3190">
        <v>2016</v>
      </c>
      <c r="C3190" s="9">
        <v>42435</v>
      </c>
      <c r="D3190" t="s">
        <v>19</v>
      </c>
      <c r="E3190" t="s">
        <v>89</v>
      </c>
      <c r="F3190">
        <v>2</v>
      </c>
      <c r="G3190">
        <v>2</v>
      </c>
      <c r="H3190" t="s">
        <v>218</v>
      </c>
      <c r="I3190" t="s">
        <v>33</v>
      </c>
      <c r="J3190">
        <v>10005782695</v>
      </c>
      <c r="K3190" s="10">
        <f>(C3190-VLOOKUP(H3190,Riders!$A$2:$E$8001,4,FALSE))/365</f>
        <v>26.671232876712327</v>
      </c>
    </row>
    <row r="3191" spans="1:11">
      <c r="A3191" t="s">
        <v>286</v>
      </c>
      <c r="B3191">
        <v>2016</v>
      </c>
      <c r="C3191" s="9">
        <v>42435</v>
      </c>
      <c r="D3191" t="s">
        <v>19</v>
      </c>
      <c r="E3191" t="s">
        <v>89</v>
      </c>
      <c r="F3191">
        <v>2</v>
      </c>
      <c r="G3191">
        <v>3</v>
      </c>
      <c r="H3191" t="s">
        <v>181</v>
      </c>
      <c r="I3191" t="s">
        <v>32</v>
      </c>
      <c r="J3191">
        <v>10007212639</v>
      </c>
      <c r="K3191" s="10">
        <f>(C3191-VLOOKUP(H3191,Riders!$A$2:$E$8001,4,FALSE))/365</f>
        <v>24.69041095890411</v>
      </c>
    </row>
    <row r="3192" spans="1:11">
      <c r="A3192" t="s">
        <v>286</v>
      </c>
      <c r="B3192">
        <v>2016</v>
      </c>
      <c r="C3192" s="9">
        <v>42435</v>
      </c>
      <c r="D3192" t="s">
        <v>19</v>
      </c>
      <c r="E3192" t="s">
        <v>89</v>
      </c>
      <c r="F3192">
        <v>2</v>
      </c>
      <c r="G3192">
        <v>4</v>
      </c>
      <c r="H3192" t="s">
        <v>284</v>
      </c>
      <c r="I3192" t="s">
        <v>100</v>
      </c>
      <c r="J3192">
        <v>10007811817</v>
      </c>
      <c r="K3192" s="10">
        <f>(C3192-VLOOKUP(H3192,Riders!$A$2:$E$8001,4,FALSE))/365</f>
        <v>22.145205479452056</v>
      </c>
    </row>
    <row r="3193" spans="1:11">
      <c r="A3193" t="s">
        <v>286</v>
      </c>
      <c r="B3193">
        <v>2016</v>
      </c>
      <c r="C3193" s="9">
        <v>42435</v>
      </c>
      <c r="D3193" t="s">
        <v>19</v>
      </c>
      <c r="E3193" t="s">
        <v>89</v>
      </c>
      <c r="F3193">
        <v>2</v>
      </c>
      <c r="G3193">
        <v>5</v>
      </c>
      <c r="H3193" t="s">
        <v>232</v>
      </c>
      <c r="I3193" t="s">
        <v>24</v>
      </c>
      <c r="J3193">
        <v>10006073493</v>
      </c>
      <c r="K3193" s="10">
        <f>(C3193-VLOOKUP(H3193,Riders!$A$2:$E$8001,4,FALSE))/365</f>
        <v>26.232876712328768</v>
      </c>
    </row>
    <row r="3194" spans="1:11">
      <c r="A3194" t="s">
        <v>286</v>
      </c>
      <c r="B3194">
        <v>2016</v>
      </c>
      <c r="C3194" s="9">
        <v>42435</v>
      </c>
      <c r="D3194" t="s">
        <v>19</v>
      </c>
      <c r="E3194" t="s">
        <v>89</v>
      </c>
      <c r="F3194">
        <v>2</v>
      </c>
      <c r="G3194">
        <v>6</v>
      </c>
      <c r="H3194" t="s">
        <v>199</v>
      </c>
      <c r="I3194" t="s">
        <v>37</v>
      </c>
      <c r="J3194">
        <v>10007947011</v>
      </c>
      <c r="K3194" s="10">
        <f>(C3194-VLOOKUP(H3194,Riders!$A$2:$E$8001,4,FALSE))/365</f>
        <v>21.347945205479451</v>
      </c>
    </row>
    <row r="3195" spans="1:11">
      <c r="A3195" t="s">
        <v>286</v>
      </c>
      <c r="B3195">
        <v>2016</v>
      </c>
      <c r="C3195" s="9">
        <v>42435</v>
      </c>
      <c r="D3195" t="s">
        <v>19</v>
      </c>
      <c r="E3195" t="s">
        <v>89</v>
      </c>
      <c r="F3195">
        <v>3</v>
      </c>
      <c r="G3195">
        <v>1</v>
      </c>
      <c r="H3195" t="s">
        <v>192</v>
      </c>
      <c r="I3195" t="s">
        <v>28</v>
      </c>
      <c r="J3195">
        <v>10004601723</v>
      </c>
      <c r="K3195" s="10">
        <f>(C3195-VLOOKUP(H3195,Riders!$A$2:$E$8001,4,FALSE))/365</f>
        <v>28.715068493150685</v>
      </c>
    </row>
    <row r="3196" spans="1:11">
      <c r="A3196" t="s">
        <v>286</v>
      </c>
      <c r="B3196">
        <v>2016</v>
      </c>
      <c r="C3196" s="9">
        <v>42435</v>
      </c>
      <c r="D3196" t="s">
        <v>19</v>
      </c>
      <c r="E3196" t="s">
        <v>89</v>
      </c>
      <c r="F3196">
        <v>3</v>
      </c>
      <c r="G3196">
        <v>2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27.972602739726028</v>
      </c>
    </row>
    <row r="3197" spans="1:11">
      <c r="A3197" t="s">
        <v>286</v>
      </c>
      <c r="B3197">
        <v>2016</v>
      </c>
      <c r="C3197" s="9">
        <v>42435</v>
      </c>
      <c r="D3197" t="s">
        <v>19</v>
      </c>
      <c r="E3197" t="s">
        <v>89</v>
      </c>
      <c r="F3197">
        <v>3</v>
      </c>
      <c r="G3197">
        <v>3</v>
      </c>
      <c r="H3197" t="s">
        <v>194</v>
      </c>
      <c r="I3197" t="s">
        <v>50</v>
      </c>
      <c r="J3197">
        <v>10004868370</v>
      </c>
      <c r="K3197" s="10">
        <f>(C3197-VLOOKUP(H3197,Riders!$A$2:$E$8001,4,FALSE))/365</f>
        <v>28.186301369863013</v>
      </c>
    </row>
    <row r="3198" spans="1:11">
      <c r="A3198" t="s">
        <v>286</v>
      </c>
      <c r="B3198">
        <v>2016</v>
      </c>
      <c r="C3198" s="9">
        <v>42435</v>
      </c>
      <c r="D3198" t="s">
        <v>19</v>
      </c>
      <c r="E3198" t="s">
        <v>89</v>
      </c>
      <c r="F3198">
        <v>3</v>
      </c>
      <c r="G3198">
        <v>4</v>
      </c>
      <c r="H3198" t="s">
        <v>165</v>
      </c>
      <c r="I3198" t="s">
        <v>44</v>
      </c>
      <c r="J3198">
        <v>10005953154</v>
      </c>
      <c r="K3198" s="10">
        <f>(C3198-VLOOKUP(H3198,Riders!$A$2:$E$8001,4,FALSE))/365</f>
        <v>26.175342465753424</v>
      </c>
    </row>
    <row r="3199" spans="1:11">
      <c r="A3199" t="s">
        <v>286</v>
      </c>
      <c r="B3199">
        <v>2016</v>
      </c>
      <c r="C3199" s="9">
        <v>42435</v>
      </c>
      <c r="D3199" t="s">
        <v>19</v>
      </c>
      <c r="E3199" t="s">
        <v>89</v>
      </c>
      <c r="F3199">
        <v>3</v>
      </c>
      <c r="G3199">
        <v>5</v>
      </c>
      <c r="H3199" t="s">
        <v>198</v>
      </c>
      <c r="I3199" t="s">
        <v>22</v>
      </c>
      <c r="J3199">
        <v>10006900421</v>
      </c>
      <c r="K3199" s="10">
        <f>(C3199-VLOOKUP(H3199,Riders!$A$2:$E$8001,4,FALSE))/365</f>
        <v>23.243835616438357</v>
      </c>
    </row>
    <row r="3200" spans="1:11">
      <c r="A3200" t="s">
        <v>286</v>
      </c>
      <c r="B3200">
        <v>2016</v>
      </c>
      <c r="C3200" s="9">
        <v>42435</v>
      </c>
      <c r="D3200" t="s">
        <v>19</v>
      </c>
      <c r="E3200" t="s">
        <v>89</v>
      </c>
      <c r="F3200">
        <v>3</v>
      </c>
      <c r="G3200">
        <v>6</v>
      </c>
      <c r="H3200" t="s">
        <v>343</v>
      </c>
      <c r="I3200" t="s">
        <v>344</v>
      </c>
      <c r="J3200">
        <v>10007500407</v>
      </c>
      <c r="K3200" s="10">
        <f>(C3200-VLOOKUP(H3200,Riders!$A$2:$E$8001,4,FALSE))/365</f>
        <v>22.624657534246577</v>
      </c>
    </row>
    <row r="3201" spans="1:11">
      <c r="A3201" t="s">
        <v>286</v>
      </c>
      <c r="B3201">
        <v>2016</v>
      </c>
      <c r="C3201" s="9">
        <v>42435</v>
      </c>
      <c r="D3201" t="s">
        <v>19</v>
      </c>
      <c r="E3201" t="s">
        <v>89</v>
      </c>
      <c r="F3201">
        <v>4</v>
      </c>
      <c r="G3201">
        <v>1</v>
      </c>
      <c r="H3201" t="s">
        <v>66</v>
      </c>
      <c r="I3201" t="s">
        <v>28</v>
      </c>
      <c r="J3201">
        <v>10006379247</v>
      </c>
      <c r="K3201" s="10">
        <f>(C3201-VLOOKUP(H3201,Riders!$A$2:$E$8001,4,FALSE))/365</f>
        <v>25.945205479452056</v>
      </c>
    </row>
    <row r="3202" spans="1:11">
      <c r="A3202" t="s">
        <v>286</v>
      </c>
      <c r="B3202">
        <v>2016</v>
      </c>
      <c r="C3202" s="9">
        <v>42435</v>
      </c>
      <c r="D3202" t="s">
        <v>19</v>
      </c>
      <c r="E3202" t="s">
        <v>89</v>
      </c>
      <c r="F3202">
        <v>4</v>
      </c>
      <c r="G3202">
        <v>2</v>
      </c>
      <c r="H3202" t="s">
        <v>281</v>
      </c>
      <c r="I3202" t="s">
        <v>282</v>
      </c>
      <c r="J3202">
        <v>10006319633</v>
      </c>
      <c r="K3202" s="10">
        <f>(C3202-VLOOKUP(H3202,Riders!$A$2:$E$8001,4,FALSE))/365</f>
        <v>26.290410958904111</v>
      </c>
    </row>
    <row r="3203" spans="1:11">
      <c r="A3203" t="s">
        <v>286</v>
      </c>
      <c r="B3203">
        <v>2016</v>
      </c>
      <c r="C3203" s="9">
        <v>42435</v>
      </c>
      <c r="D3203" t="s">
        <v>19</v>
      </c>
      <c r="E3203" t="s">
        <v>89</v>
      </c>
      <c r="F3203">
        <v>4</v>
      </c>
      <c r="G3203">
        <v>3</v>
      </c>
      <c r="H3203" t="s">
        <v>312</v>
      </c>
      <c r="I3203" t="s">
        <v>42</v>
      </c>
      <c r="J3203">
        <v>10006904360</v>
      </c>
      <c r="K3203" s="10">
        <f>(C3203-VLOOKUP(H3203,Riders!$A$2:$E$8001,4,FALSE))/365</f>
        <v>24.668493150684931</v>
      </c>
    </row>
    <row r="3204" spans="1:11">
      <c r="A3204" t="s">
        <v>286</v>
      </c>
      <c r="B3204">
        <v>2016</v>
      </c>
      <c r="C3204" s="9">
        <v>42435</v>
      </c>
      <c r="D3204" t="s">
        <v>19</v>
      </c>
      <c r="E3204" t="s">
        <v>89</v>
      </c>
      <c r="F3204">
        <v>4</v>
      </c>
      <c r="G3204">
        <v>4</v>
      </c>
      <c r="H3204" t="s">
        <v>211</v>
      </c>
      <c r="I3204" t="s">
        <v>40</v>
      </c>
      <c r="J3204">
        <v>10006422895</v>
      </c>
      <c r="K3204" s="10">
        <f>(C3204-VLOOKUP(H3204,Riders!$A$2:$E$8001,4,FALSE))/365</f>
        <v>24.791780821917808</v>
      </c>
    </row>
    <row r="3205" spans="1:11">
      <c r="A3205" t="s">
        <v>286</v>
      </c>
      <c r="B3205">
        <v>2016</v>
      </c>
      <c r="C3205" s="9">
        <v>42435</v>
      </c>
      <c r="D3205" t="s">
        <v>19</v>
      </c>
      <c r="E3205" t="s">
        <v>89</v>
      </c>
      <c r="F3205">
        <v>4</v>
      </c>
      <c r="G3205">
        <v>5</v>
      </c>
      <c r="H3205" t="s">
        <v>104</v>
      </c>
      <c r="I3205" t="s">
        <v>100</v>
      </c>
      <c r="J3205">
        <v>10006894559</v>
      </c>
      <c r="K3205" s="10">
        <f>(C3205-VLOOKUP(H3205,Riders!$A$2:$E$8001,4,FALSE))/365</f>
        <v>23.547945205479451</v>
      </c>
    </row>
    <row r="3206" spans="1:11">
      <c r="A3206" t="s">
        <v>286</v>
      </c>
      <c r="B3206">
        <v>2016</v>
      </c>
      <c r="C3206" s="9">
        <v>42435</v>
      </c>
      <c r="D3206" t="s">
        <v>19</v>
      </c>
      <c r="E3206" t="s">
        <v>89</v>
      </c>
      <c r="F3206">
        <v>4</v>
      </c>
      <c r="G3206">
        <v>6</v>
      </c>
      <c r="H3206" t="s">
        <v>287</v>
      </c>
      <c r="I3206" t="s">
        <v>205</v>
      </c>
      <c r="J3206">
        <v>10002418415</v>
      </c>
      <c r="K3206" s="10">
        <f>(C3206-VLOOKUP(H3206,Riders!$A$2:$E$8001,4,FALSE))/365</f>
        <v>33.583561643835615</v>
      </c>
    </row>
    <row r="3207" spans="1:11">
      <c r="A3207" t="s">
        <v>286</v>
      </c>
      <c r="B3207">
        <v>2016</v>
      </c>
      <c r="C3207" s="9">
        <v>42435</v>
      </c>
      <c r="D3207" t="s">
        <v>19</v>
      </c>
      <c r="E3207" t="s">
        <v>89</v>
      </c>
      <c r="F3207">
        <v>4</v>
      </c>
      <c r="G3207">
        <v>7</v>
      </c>
      <c r="H3207" t="s">
        <v>337</v>
      </c>
      <c r="I3207" t="s">
        <v>26</v>
      </c>
      <c r="J3207">
        <v>10004618796</v>
      </c>
      <c r="K3207" s="10">
        <f>(C3207-VLOOKUP(H3207,Riders!$A$2:$E$8001,4,FALSE))/365</f>
        <v>28.526027397260275</v>
      </c>
    </row>
    <row r="3208" spans="1:11">
      <c r="A3208" t="s">
        <v>286</v>
      </c>
      <c r="B3208">
        <v>2016</v>
      </c>
      <c r="C3208" s="9">
        <v>42435</v>
      </c>
      <c r="D3208" t="s">
        <v>19</v>
      </c>
      <c r="E3208" t="s">
        <v>115</v>
      </c>
      <c r="F3208">
        <v>1</v>
      </c>
      <c r="G3208">
        <v>1</v>
      </c>
      <c r="H3208" t="s">
        <v>211</v>
      </c>
      <c r="I3208" t="s">
        <v>40</v>
      </c>
      <c r="J3208">
        <v>10006422895</v>
      </c>
      <c r="K3208" s="10">
        <f>(C3208-VLOOKUP(H3208,Riders!$A$2:$E$8001,4,FALSE))/365</f>
        <v>24.791780821917808</v>
      </c>
    </row>
    <row r="3209" spans="1:11">
      <c r="A3209" t="s">
        <v>286</v>
      </c>
      <c r="B3209">
        <v>2016</v>
      </c>
      <c r="C3209" s="9">
        <v>42435</v>
      </c>
      <c r="D3209" t="s">
        <v>19</v>
      </c>
      <c r="E3209" t="s">
        <v>115</v>
      </c>
      <c r="F3209">
        <v>1</v>
      </c>
      <c r="G3209">
        <v>2</v>
      </c>
      <c r="H3209" t="s">
        <v>199</v>
      </c>
      <c r="I3209" t="s">
        <v>37</v>
      </c>
      <c r="J3209">
        <v>10007947011</v>
      </c>
      <c r="K3209" s="10">
        <f>(C3209-VLOOKUP(H3209,Riders!$A$2:$E$8001,4,FALSE))/365</f>
        <v>21.347945205479451</v>
      </c>
    </row>
    <row r="3210" spans="1:11">
      <c r="A3210" t="s">
        <v>286</v>
      </c>
      <c r="B3210">
        <v>2016</v>
      </c>
      <c r="C3210" s="9">
        <v>42435</v>
      </c>
      <c r="D3210" t="s">
        <v>19</v>
      </c>
      <c r="E3210" t="s">
        <v>115</v>
      </c>
      <c r="F3210">
        <v>1</v>
      </c>
      <c r="G3210">
        <v>3</v>
      </c>
      <c r="H3210" t="s">
        <v>198</v>
      </c>
      <c r="I3210" t="s">
        <v>22</v>
      </c>
      <c r="J3210">
        <v>10006900421</v>
      </c>
      <c r="K3210" s="10">
        <f>(C3210-VLOOKUP(H3210,Riders!$A$2:$E$8001,4,FALSE))/365</f>
        <v>23.243835616438357</v>
      </c>
    </row>
    <row r="3211" spans="1:11">
      <c r="A3211" t="s">
        <v>286</v>
      </c>
      <c r="B3211">
        <v>2016</v>
      </c>
      <c r="C3211" s="9">
        <v>42435</v>
      </c>
      <c r="D3211" t="s">
        <v>19</v>
      </c>
      <c r="E3211" t="s">
        <v>115</v>
      </c>
      <c r="F3211">
        <v>1</v>
      </c>
      <c r="G3211">
        <v>9</v>
      </c>
      <c r="H3211" t="s">
        <v>345</v>
      </c>
      <c r="I3211" t="s">
        <v>346</v>
      </c>
      <c r="J3211">
        <v>10004722668</v>
      </c>
      <c r="K3211" s="10">
        <f>(C3211-VLOOKUP(H3211,Riders!$A$2:$E$8001,4,FALSE))/365</f>
        <v>30.273972602739725</v>
      </c>
    </row>
    <row r="3212" spans="1:11">
      <c r="A3212" t="s">
        <v>286</v>
      </c>
      <c r="B3212">
        <v>2016</v>
      </c>
      <c r="C3212" s="9">
        <v>42435</v>
      </c>
      <c r="D3212" t="s">
        <v>19</v>
      </c>
      <c r="E3212" t="s">
        <v>115</v>
      </c>
      <c r="F3212">
        <v>2</v>
      </c>
      <c r="G3212">
        <v>1</v>
      </c>
      <c r="H3212" t="s">
        <v>292</v>
      </c>
      <c r="I3212" t="s">
        <v>26</v>
      </c>
      <c r="J3212">
        <v>10003011125</v>
      </c>
      <c r="K3212" s="10">
        <f>(C3212-VLOOKUP(H3212,Riders!$A$2:$E$8001,4,FALSE))/365</f>
        <v>31.408219178082192</v>
      </c>
    </row>
    <row r="3213" spans="1:11">
      <c r="A3213" t="s">
        <v>286</v>
      </c>
      <c r="B3213">
        <v>2016</v>
      </c>
      <c r="C3213" s="9">
        <v>42435</v>
      </c>
      <c r="D3213" t="s">
        <v>19</v>
      </c>
      <c r="E3213" t="s">
        <v>115</v>
      </c>
      <c r="F3213">
        <v>2</v>
      </c>
      <c r="G3213">
        <v>2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26.232876712328768</v>
      </c>
    </row>
    <row r="3214" spans="1:11">
      <c r="A3214" t="s">
        <v>286</v>
      </c>
      <c r="B3214">
        <v>2016</v>
      </c>
      <c r="C3214" s="9">
        <v>42435</v>
      </c>
      <c r="D3214" t="s">
        <v>19</v>
      </c>
      <c r="E3214" t="s">
        <v>115</v>
      </c>
      <c r="F3214">
        <v>2</v>
      </c>
      <c r="G3214">
        <v>3</v>
      </c>
      <c r="H3214" t="s">
        <v>165</v>
      </c>
      <c r="I3214" t="s">
        <v>44</v>
      </c>
      <c r="J3214">
        <v>10005953154</v>
      </c>
      <c r="K3214" s="10">
        <f>(C3214-VLOOKUP(H3214,Riders!$A$2:$E$8001,4,FALSE))/365</f>
        <v>26.175342465753424</v>
      </c>
    </row>
    <row r="3215" spans="1:11">
      <c r="A3215" t="s">
        <v>286</v>
      </c>
      <c r="B3215">
        <v>2016</v>
      </c>
      <c r="C3215" s="9">
        <v>42435</v>
      </c>
      <c r="D3215" t="s">
        <v>19</v>
      </c>
      <c r="E3215" t="s">
        <v>115</v>
      </c>
      <c r="F3215">
        <v>2</v>
      </c>
      <c r="G3215">
        <v>4</v>
      </c>
      <c r="H3215" t="s">
        <v>181</v>
      </c>
      <c r="I3215" t="s">
        <v>32</v>
      </c>
      <c r="J3215">
        <v>10007212639</v>
      </c>
      <c r="K3215" s="10">
        <f>(C3215-VLOOKUP(H3215,Riders!$A$2:$E$8001,4,FALSE))/365</f>
        <v>24.69041095890411</v>
      </c>
    </row>
    <row r="3216" spans="1:11">
      <c r="A3216" t="s">
        <v>286</v>
      </c>
      <c r="B3216">
        <v>2016</v>
      </c>
      <c r="C3216" s="9">
        <v>42435</v>
      </c>
      <c r="D3216" t="s">
        <v>19</v>
      </c>
      <c r="E3216" t="s">
        <v>115</v>
      </c>
      <c r="F3216">
        <v>3</v>
      </c>
      <c r="G3216">
        <v>1</v>
      </c>
      <c r="H3216" t="s">
        <v>194</v>
      </c>
      <c r="I3216" t="s">
        <v>50</v>
      </c>
      <c r="J3216">
        <v>10004868370</v>
      </c>
      <c r="K3216" s="10">
        <f>(C3216-VLOOKUP(H3216,Riders!$A$2:$E$8001,4,FALSE))/365</f>
        <v>28.186301369863013</v>
      </c>
    </row>
    <row r="3217" spans="1:11">
      <c r="A3217" t="s">
        <v>286</v>
      </c>
      <c r="B3217">
        <v>2016</v>
      </c>
      <c r="C3217" s="9">
        <v>42435</v>
      </c>
      <c r="D3217" t="s">
        <v>19</v>
      </c>
      <c r="E3217" t="s">
        <v>115</v>
      </c>
      <c r="F3217">
        <v>3</v>
      </c>
      <c r="G3217">
        <v>2</v>
      </c>
      <c r="H3217" t="s">
        <v>287</v>
      </c>
      <c r="I3217" t="s">
        <v>205</v>
      </c>
      <c r="J3217">
        <v>10002418415</v>
      </c>
      <c r="K3217" s="10">
        <f>(C3217-VLOOKUP(H3217,Riders!$A$2:$E$8001,4,FALSE))/365</f>
        <v>33.583561643835615</v>
      </c>
    </row>
    <row r="3218" spans="1:11">
      <c r="A3218" t="s">
        <v>286</v>
      </c>
      <c r="B3218">
        <v>2016</v>
      </c>
      <c r="C3218" s="9">
        <v>42435</v>
      </c>
      <c r="D3218" t="s">
        <v>19</v>
      </c>
      <c r="E3218" t="s">
        <v>115</v>
      </c>
      <c r="F3218">
        <v>3</v>
      </c>
      <c r="G3218">
        <v>3</v>
      </c>
      <c r="H3218" t="s">
        <v>284</v>
      </c>
      <c r="I3218" t="s">
        <v>100</v>
      </c>
      <c r="J3218">
        <v>10007811817</v>
      </c>
      <c r="K3218" s="10">
        <f>(C3218-VLOOKUP(H3218,Riders!$A$2:$E$8001,4,FALSE))/365</f>
        <v>22.145205479452056</v>
      </c>
    </row>
    <row r="3219" spans="1:11">
      <c r="A3219" t="s">
        <v>286</v>
      </c>
      <c r="B3219">
        <v>2016</v>
      </c>
      <c r="C3219" s="9">
        <v>42435</v>
      </c>
      <c r="D3219" t="s">
        <v>19</v>
      </c>
      <c r="E3219" t="s">
        <v>115</v>
      </c>
      <c r="F3219">
        <v>3</v>
      </c>
      <c r="G3219">
        <v>4</v>
      </c>
      <c r="H3219" t="s">
        <v>151</v>
      </c>
      <c r="I3219" t="s">
        <v>152</v>
      </c>
      <c r="J3219">
        <v>10004717719</v>
      </c>
      <c r="K3219" s="10">
        <f>(C3219-VLOOKUP(H3219,Riders!$A$2:$E$8001,4,FALSE))/365</f>
        <v>27.260273972602739</v>
      </c>
    </row>
    <row r="3220" spans="1:11">
      <c r="A3220" t="s">
        <v>286</v>
      </c>
      <c r="B3220">
        <v>2016</v>
      </c>
      <c r="C3220" s="9">
        <v>42435</v>
      </c>
      <c r="D3220" t="s">
        <v>19</v>
      </c>
      <c r="E3220" t="s">
        <v>115</v>
      </c>
      <c r="F3220">
        <v>4</v>
      </c>
      <c r="G3220">
        <v>1</v>
      </c>
      <c r="H3220" t="s">
        <v>325</v>
      </c>
      <c r="I3220" t="s">
        <v>196</v>
      </c>
      <c r="J3220">
        <v>10007271546</v>
      </c>
      <c r="K3220" s="10">
        <f>(C3220-VLOOKUP(H3220,Riders!$A$2:$E$8001,4,FALSE))/365</f>
        <v>22.926027397260274</v>
      </c>
    </row>
    <row r="3221" spans="1:11">
      <c r="A3221" t="s">
        <v>286</v>
      </c>
      <c r="B3221">
        <v>2016</v>
      </c>
      <c r="C3221" s="9">
        <v>42435</v>
      </c>
      <c r="D3221" t="s">
        <v>19</v>
      </c>
      <c r="E3221" t="s">
        <v>115</v>
      </c>
      <c r="F3221">
        <v>4</v>
      </c>
      <c r="G3221">
        <v>2</v>
      </c>
      <c r="H3221" t="s">
        <v>104</v>
      </c>
      <c r="I3221" t="s">
        <v>100</v>
      </c>
      <c r="J3221">
        <v>10006894559</v>
      </c>
      <c r="K3221" s="10">
        <f>(C3221-VLOOKUP(H3221,Riders!$A$2:$E$8001,4,FALSE))/365</f>
        <v>23.547945205479451</v>
      </c>
    </row>
    <row r="3222" spans="1:11">
      <c r="A3222" t="s">
        <v>286</v>
      </c>
      <c r="B3222">
        <v>2016</v>
      </c>
      <c r="C3222" s="9">
        <v>42435</v>
      </c>
      <c r="D3222" t="s">
        <v>19</v>
      </c>
      <c r="E3222" t="s">
        <v>115</v>
      </c>
      <c r="F3222">
        <v>4</v>
      </c>
      <c r="G3222">
        <v>3</v>
      </c>
      <c r="H3222" t="s">
        <v>312</v>
      </c>
      <c r="I3222" t="s">
        <v>42</v>
      </c>
      <c r="J3222">
        <v>10006904360</v>
      </c>
      <c r="K3222" s="10">
        <f>(C3222-VLOOKUP(H3222,Riders!$A$2:$E$8001,4,FALSE))/365</f>
        <v>24.668493150684931</v>
      </c>
    </row>
    <row r="3223" spans="1:11">
      <c r="A3223" t="s">
        <v>286</v>
      </c>
      <c r="B3223">
        <v>2016</v>
      </c>
      <c r="C3223" s="9">
        <v>42435</v>
      </c>
      <c r="D3223" t="s">
        <v>19</v>
      </c>
      <c r="E3223" t="s">
        <v>115</v>
      </c>
      <c r="F3223">
        <v>4</v>
      </c>
      <c r="G3223">
        <v>4</v>
      </c>
      <c r="H3223" t="s">
        <v>337</v>
      </c>
      <c r="I3223" t="s">
        <v>26</v>
      </c>
      <c r="J3223">
        <v>10004618796</v>
      </c>
      <c r="K3223" s="10">
        <f>(C3223-VLOOKUP(H3223,Riders!$A$2:$E$8001,4,FALSE))/365</f>
        <v>28.526027397260275</v>
      </c>
    </row>
    <row r="3224" spans="1:11">
      <c r="A3224" t="s">
        <v>286</v>
      </c>
      <c r="B3224">
        <v>2016</v>
      </c>
      <c r="C3224" s="9">
        <v>42435</v>
      </c>
      <c r="D3224" t="s">
        <v>19</v>
      </c>
      <c r="E3224" t="s">
        <v>115</v>
      </c>
      <c r="F3224">
        <v>4</v>
      </c>
      <c r="G3224">
        <v>5</v>
      </c>
      <c r="H3224" t="s">
        <v>343</v>
      </c>
      <c r="I3224" t="s">
        <v>344</v>
      </c>
      <c r="J3224">
        <v>10007500407</v>
      </c>
      <c r="K3224" s="10">
        <f>(C3224-VLOOKUP(H3224,Riders!$A$2:$E$8001,4,FALSE))/365</f>
        <v>22.624657534246577</v>
      </c>
    </row>
    <row r="3225" spans="1:11">
      <c r="A3225" t="s">
        <v>286</v>
      </c>
      <c r="B3225">
        <v>2016</v>
      </c>
      <c r="C3225" s="9">
        <v>42435</v>
      </c>
      <c r="D3225" t="s">
        <v>19</v>
      </c>
      <c r="E3225" t="s">
        <v>117</v>
      </c>
      <c r="F3225">
        <v>1</v>
      </c>
      <c r="G3225">
        <v>1</v>
      </c>
      <c r="H3225" t="s">
        <v>66</v>
      </c>
      <c r="I3225" t="s">
        <v>28</v>
      </c>
      <c r="J3225">
        <v>10006379247</v>
      </c>
      <c r="K3225" s="10">
        <f>(C3225-VLOOKUP(H3225,Riders!$A$2:$E$8001,4,FALSE))/365</f>
        <v>25.945205479452056</v>
      </c>
    </row>
    <row r="3226" spans="1:11">
      <c r="A3226" t="s">
        <v>286</v>
      </c>
      <c r="B3226">
        <v>2016</v>
      </c>
      <c r="C3226" s="9">
        <v>42435</v>
      </c>
      <c r="D3226" t="s">
        <v>19</v>
      </c>
      <c r="E3226" t="s">
        <v>117</v>
      </c>
      <c r="F3226">
        <v>1</v>
      </c>
      <c r="G3226">
        <v>2</v>
      </c>
      <c r="H3226" t="s">
        <v>218</v>
      </c>
      <c r="I3226" t="s">
        <v>33</v>
      </c>
      <c r="J3226">
        <v>10005782695</v>
      </c>
      <c r="K3226" s="10">
        <f>(C3226-VLOOKUP(H3226,Riders!$A$2:$E$8001,4,FALSE))/365</f>
        <v>26.671232876712327</v>
      </c>
    </row>
    <row r="3227" spans="1:11">
      <c r="A3227" t="s">
        <v>286</v>
      </c>
      <c r="B3227">
        <v>2016</v>
      </c>
      <c r="C3227" s="9">
        <v>42435</v>
      </c>
      <c r="D3227" t="s">
        <v>19</v>
      </c>
      <c r="E3227" t="s">
        <v>117</v>
      </c>
      <c r="F3227">
        <v>1</v>
      </c>
      <c r="G3227">
        <v>3</v>
      </c>
      <c r="H3227" t="s">
        <v>190</v>
      </c>
      <c r="I3227" t="s">
        <v>111</v>
      </c>
      <c r="J3227">
        <v>10004599194</v>
      </c>
      <c r="K3227" s="10">
        <f>(C3227-VLOOKUP(H3227,Riders!$A$2:$E$8001,4,FALSE))/365</f>
        <v>27.972602739726028</v>
      </c>
    </row>
    <row r="3228" spans="1:11">
      <c r="A3228" t="s">
        <v>286</v>
      </c>
      <c r="B3228">
        <v>2016</v>
      </c>
      <c r="C3228" s="9">
        <v>42435</v>
      </c>
      <c r="D3228" t="s">
        <v>19</v>
      </c>
      <c r="E3228" t="s">
        <v>117</v>
      </c>
      <c r="F3228">
        <v>1</v>
      </c>
      <c r="G3228">
        <v>4</v>
      </c>
      <c r="H3228" t="s">
        <v>325</v>
      </c>
      <c r="I3228" t="s">
        <v>196</v>
      </c>
      <c r="J3228">
        <v>10007271546</v>
      </c>
      <c r="K3228" s="10">
        <f>(C3228-VLOOKUP(H3228,Riders!$A$2:$E$8001,4,FALSE))/365</f>
        <v>22.926027397260274</v>
      </c>
    </row>
    <row r="3229" spans="1:11">
      <c r="A3229" t="s">
        <v>286</v>
      </c>
      <c r="B3229">
        <v>2016</v>
      </c>
      <c r="C3229" s="9">
        <v>42435</v>
      </c>
      <c r="D3229" t="s">
        <v>19</v>
      </c>
      <c r="E3229" t="s">
        <v>117</v>
      </c>
      <c r="F3229">
        <v>1</v>
      </c>
      <c r="G3229">
        <v>5</v>
      </c>
      <c r="H3229" t="s">
        <v>211</v>
      </c>
      <c r="I3229" t="s">
        <v>40</v>
      </c>
      <c r="J3229">
        <v>10006422895</v>
      </c>
      <c r="K3229" s="10">
        <f>(C3229-VLOOKUP(H3229,Riders!$A$2:$E$8001,4,FALSE))/365</f>
        <v>24.791780821917808</v>
      </c>
    </row>
    <row r="3230" spans="1:11">
      <c r="A3230" t="s">
        <v>286</v>
      </c>
      <c r="B3230">
        <v>2016</v>
      </c>
      <c r="C3230" s="9">
        <v>42435</v>
      </c>
      <c r="D3230" t="s">
        <v>19</v>
      </c>
      <c r="E3230" t="s">
        <v>117</v>
      </c>
      <c r="F3230">
        <v>1</v>
      </c>
      <c r="G3230">
        <v>6</v>
      </c>
      <c r="H3230" t="s">
        <v>127</v>
      </c>
      <c r="I3230" t="s">
        <v>33</v>
      </c>
      <c r="J3230">
        <v>10006184742</v>
      </c>
      <c r="K3230" s="10">
        <f>(C3230-VLOOKUP(H3230,Riders!$A$2:$E$8001,4,FALSE))/365</f>
        <v>24.657534246575342</v>
      </c>
    </row>
    <row r="3231" spans="1:11">
      <c r="A3231" t="s">
        <v>286</v>
      </c>
      <c r="B3231">
        <v>2016</v>
      </c>
      <c r="C3231" s="9">
        <v>42435</v>
      </c>
      <c r="D3231" t="s">
        <v>19</v>
      </c>
      <c r="E3231" t="s">
        <v>117</v>
      </c>
      <c r="F3231">
        <v>2</v>
      </c>
      <c r="G3231">
        <v>1</v>
      </c>
      <c r="H3231" t="s">
        <v>192</v>
      </c>
      <c r="I3231" t="s">
        <v>28</v>
      </c>
      <c r="J3231">
        <v>10004601723</v>
      </c>
      <c r="K3231" s="10">
        <f>(C3231-VLOOKUP(H3231,Riders!$A$2:$E$8001,4,FALSE))/365</f>
        <v>28.715068493150685</v>
      </c>
    </row>
    <row r="3232" spans="1:11">
      <c r="A3232" t="s">
        <v>286</v>
      </c>
      <c r="B3232">
        <v>2016</v>
      </c>
      <c r="C3232" s="9">
        <v>42435</v>
      </c>
      <c r="D3232" t="s">
        <v>19</v>
      </c>
      <c r="E3232" t="s">
        <v>117</v>
      </c>
      <c r="F3232">
        <v>2</v>
      </c>
      <c r="G3232">
        <v>2</v>
      </c>
      <c r="H3232" t="s">
        <v>194</v>
      </c>
      <c r="I3232" t="s">
        <v>50</v>
      </c>
      <c r="J3232">
        <v>10004868370</v>
      </c>
      <c r="K3232" s="10">
        <f>(C3232-VLOOKUP(H3232,Riders!$A$2:$E$8001,4,FALSE))/365</f>
        <v>28.186301369863013</v>
      </c>
    </row>
    <row r="3233" spans="1:11">
      <c r="A3233" t="s">
        <v>286</v>
      </c>
      <c r="B3233">
        <v>2016</v>
      </c>
      <c r="C3233" s="9">
        <v>42435</v>
      </c>
      <c r="D3233" t="s">
        <v>19</v>
      </c>
      <c r="E3233" t="s">
        <v>117</v>
      </c>
      <c r="F3233">
        <v>2</v>
      </c>
      <c r="G3233">
        <v>3</v>
      </c>
      <c r="H3233" t="s">
        <v>193</v>
      </c>
      <c r="I3233" t="s">
        <v>30</v>
      </c>
      <c r="J3233">
        <v>10005964470</v>
      </c>
      <c r="K3233" s="10">
        <f>(C3233-VLOOKUP(H3233,Riders!$A$2:$E$8001,4,FALSE))/365</f>
        <v>26.978082191780821</v>
      </c>
    </row>
    <row r="3234" spans="1:11">
      <c r="A3234" t="s">
        <v>286</v>
      </c>
      <c r="B3234">
        <v>2016</v>
      </c>
      <c r="C3234" s="9">
        <v>42435</v>
      </c>
      <c r="D3234" t="s">
        <v>19</v>
      </c>
      <c r="E3234" t="s">
        <v>117</v>
      </c>
      <c r="F3234">
        <v>2</v>
      </c>
      <c r="G3234">
        <v>4</v>
      </c>
      <c r="H3234" t="s">
        <v>292</v>
      </c>
      <c r="I3234" t="s">
        <v>26</v>
      </c>
      <c r="J3234">
        <v>10003011125</v>
      </c>
      <c r="K3234" s="10">
        <f>(C3234-VLOOKUP(H3234,Riders!$A$2:$E$8001,4,FALSE))/365</f>
        <v>31.408219178082192</v>
      </c>
    </row>
    <row r="3235" spans="1:11">
      <c r="A3235" t="s">
        <v>286</v>
      </c>
      <c r="B3235">
        <v>2016</v>
      </c>
      <c r="C3235" s="9">
        <v>42435</v>
      </c>
      <c r="D3235" t="s">
        <v>19</v>
      </c>
      <c r="E3235" t="s">
        <v>117</v>
      </c>
      <c r="F3235">
        <v>2</v>
      </c>
      <c r="G3235">
        <v>5</v>
      </c>
      <c r="H3235" t="s">
        <v>281</v>
      </c>
      <c r="I3235" t="s">
        <v>282</v>
      </c>
      <c r="J3235">
        <v>10006319633</v>
      </c>
      <c r="K3235" s="10">
        <f>(C3235-VLOOKUP(H3235,Riders!$A$2:$E$8001,4,FALSE))/365</f>
        <v>26.290410958904111</v>
      </c>
    </row>
    <row r="3236" spans="1:11">
      <c r="A3236" t="s">
        <v>286</v>
      </c>
      <c r="B3236">
        <v>2016</v>
      </c>
      <c r="C3236" s="9">
        <v>42435</v>
      </c>
      <c r="D3236" t="s">
        <v>19</v>
      </c>
      <c r="E3236" t="s">
        <v>117</v>
      </c>
      <c r="F3236">
        <v>2</v>
      </c>
      <c r="G3236">
        <v>6</v>
      </c>
      <c r="H3236" t="s">
        <v>326</v>
      </c>
      <c r="I3236" t="s">
        <v>254</v>
      </c>
      <c r="J3236">
        <v>10007787464</v>
      </c>
      <c r="K3236" s="10">
        <f>(C3236-VLOOKUP(H3236,Riders!$A$2:$E$8001,4,FALSE))/365</f>
        <v>24.36986301369863</v>
      </c>
    </row>
    <row r="3237" spans="1:11">
      <c r="A3237" t="s">
        <v>286</v>
      </c>
      <c r="B3237">
        <v>2016</v>
      </c>
      <c r="C3237" s="9">
        <v>42435</v>
      </c>
      <c r="D3237" t="s">
        <v>19</v>
      </c>
      <c r="E3237" t="s">
        <v>119</v>
      </c>
      <c r="F3237">
        <v>1</v>
      </c>
      <c r="G3237">
        <v>1</v>
      </c>
      <c r="H3237" t="s">
        <v>66</v>
      </c>
      <c r="I3237" t="s">
        <v>28</v>
      </c>
      <c r="J3237">
        <v>10006379247</v>
      </c>
      <c r="K3237" s="10">
        <f>(C3237-VLOOKUP(H3237,Riders!$A$2:$E$8001,4,FALSE))/365</f>
        <v>25.945205479452056</v>
      </c>
    </row>
    <row r="3238" spans="1:11">
      <c r="A3238" t="s">
        <v>286</v>
      </c>
      <c r="B3238">
        <v>2016</v>
      </c>
      <c r="C3238" s="9">
        <v>42435</v>
      </c>
      <c r="D3238" t="s">
        <v>19</v>
      </c>
      <c r="E3238" t="s">
        <v>119</v>
      </c>
      <c r="F3238">
        <v>1</v>
      </c>
      <c r="G3238">
        <v>2</v>
      </c>
      <c r="H3238" t="s">
        <v>218</v>
      </c>
      <c r="I3238" t="s">
        <v>33</v>
      </c>
      <c r="J3238">
        <v>10005782695</v>
      </c>
      <c r="K3238" s="10">
        <f>(C3238-VLOOKUP(H3238,Riders!$A$2:$E$8001,4,FALSE))/365</f>
        <v>26.671232876712327</v>
      </c>
    </row>
    <row r="3239" spans="1:11">
      <c r="A3239" t="s">
        <v>286</v>
      </c>
      <c r="B3239">
        <v>2016</v>
      </c>
      <c r="C3239" s="9">
        <v>42435</v>
      </c>
      <c r="D3239" t="s">
        <v>19</v>
      </c>
      <c r="E3239" t="s">
        <v>119</v>
      </c>
      <c r="F3239">
        <v>1</v>
      </c>
      <c r="G3239">
        <v>3</v>
      </c>
      <c r="H3239" t="s">
        <v>194</v>
      </c>
      <c r="I3239" t="s">
        <v>50</v>
      </c>
      <c r="J3239">
        <v>10004868370</v>
      </c>
      <c r="K3239" s="10">
        <f>(C3239-VLOOKUP(H3239,Riders!$A$2:$E$8001,4,FALSE))/365</f>
        <v>28.186301369863013</v>
      </c>
    </row>
    <row r="3240" spans="1:11">
      <c r="A3240" t="s">
        <v>286</v>
      </c>
      <c r="B3240">
        <v>2016</v>
      </c>
      <c r="C3240" s="9">
        <v>42435</v>
      </c>
      <c r="D3240" t="s">
        <v>19</v>
      </c>
      <c r="E3240" t="s">
        <v>119</v>
      </c>
      <c r="F3240">
        <v>1</v>
      </c>
      <c r="G3240">
        <v>4</v>
      </c>
      <c r="H3240" t="s">
        <v>192</v>
      </c>
      <c r="I3240" t="s">
        <v>28</v>
      </c>
      <c r="J3240">
        <v>10004601723</v>
      </c>
      <c r="K3240" s="10">
        <f>(C3240-VLOOKUP(H3240,Riders!$A$2:$E$8001,4,FALSE))/365</f>
        <v>28.715068493150685</v>
      </c>
    </row>
    <row r="3241" spans="1:11">
      <c r="A3241" t="s">
        <v>286</v>
      </c>
      <c r="B3241">
        <v>2016</v>
      </c>
      <c r="C3241" s="9">
        <v>42435</v>
      </c>
      <c r="D3241" t="s">
        <v>19</v>
      </c>
      <c r="E3241" t="s">
        <v>119</v>
      </c>
      <c r="F3241">
        <v>1</v>
      </c>
      <c r="G3241">
        <v>5</v>
      </c>
      <c r="H3241" t="s">
        <v>193</v>
      </c>
      <c r="I3241" t="s">
        <v>30</v>
      </c>
      <c r="J3241">
        <v>10005964470</v>
      </c>
      <c r="K3241" s="10">
        <f>(C3241-VLOOKUP(H3241,Riders!$A$2:$E$8001,4,FALSE))/365</f>
        <v>26.978082191780821</v>
      </c>
    </row>
    <row r="3242" spans="1:11">
      <c r="A3242" t="s">
        <v>286</v>
      </c>
      <c r="B3242">
        <v>2016</v>
      </c>
      <c r="C3242" s="9">
        <v>42435</v>
      </c>
      <c r="D3242" t="s">
        <v>19</v>
      </c>
      <c r="E3242" t="s">
        <v>119</v>
      </c>
      <c r="F3242">
        <v>1</v>
      </c>
      <c r="G3242">
        <v>6</v>
      </c>
      <c r="H3242" t="s">
        <v>190</v>
      </c>
      <c r="I3242" t="s">
        <v>111</v>
      </c>
      <c r="J3242">
        <v>10004599194</v>
      </c>
      <c r="K3242" s="10">
        <f>(C3242-VLOOKUP(H3242,Riders!$A$2:$E$8001,4,FALSE))/365</f>
        <v>27.972602739726028</v>
      </c>
    </row>
    <row r="3243" spans="1:11">
      <c r="A3243" t="s">
        <v>286</v>
      </c>
      <c r="B3243">
        <v>2016</v>
      </c>
      <c r="C3243" s="9">
        <v>42435</v>
      </c>
      <c r="D3243" t="s">
        <v>19</v>
      </c>
      <c r="E3243" t="s">
        <v>119</v>
      </c>
      <c r="F3243">
        <v>2</v>
      </c>
      <c r="G3243">
        <v>1</v>
      </c>
      <c r="H3243" t="s">
        <v>281</v>
      </c>
      <c r="I3243" t="s">
        <v>282</v>
      </c>
      <c r="J3243">
        <v>10006319633</v>
      </c>
      <c r="K3243" s="10">
        <f>(C3243-VLOOKUP(H3243,Riders!$A$2:$E$8001,4,FALSE))/365</f>
        <v>26.290410958904111</v>
      </c>
    </row>
    <row r="3244" spans="1:11">
      <c r="A3244" t="s">
        <v>286</v>
      </c>
      <c r="B3244">
        <v>2016</v>
      </c>
      <c r="C3244" s="9">
        <v>42435</v>
      </c>
      <c r="D3244" t="s">
        <v>19</v>
      </c>
      <c r="E3244" t="s">
        <v>119</v>
      </c>
      <c r="F3244">
        <v>2</v>
      </c>
      <c r="G3244">
        <v>2</v>
      </c>
      <c r="H3244" t="s">
        <v>325</v>
      </c>
      <c r="I3244" t="s">
        <v>196</v>
      </c>
      <c r="J3244">
        <v>10007271546</v>
      </c>
      <c r="K3244" s="10">
        <f>(C3244-VLOOKUP(H3244,Riders!$A$2:$E$8001,4,FALSE))/365</f>
        <v>22.926027397260274</v>
      </c>
    </row>
    <row r="3245" spans="1:11">
      <c r="A3245" t="s">
        <v>286</v>
      </c>
      <c r="B3245">
        <v>2016</v>
      </c>
      <c r="C3245" s="9">
        <v>42435</v>
      </c>
      <c r="D3245" t="s">
        <v>19</v>
      </c>
      <c r="E3245" t="s">
        <v>119</v>
      </c>
      <c r="F3245">
        <v>2</v>
      </c>
      <c r="G3245">
        <v>3</v>
      </c>
      <c r="H3245" t="s">
        <v>326</v>
      </c>
      <c r="I3245" t="s">
        <v>254</v>
      </c>
      <c r="J3245">
        <v>10007787464</v>
      </c>
      <c r="K3245" s="10">
        <f>(C3245-VLOOKUP(H3245,Riders!$A$2:$E$8001,4,FALSE))/365</f>
        <v>24.36986301369863</v>
      </c>
    </row>
    <row r="3246" spans="1:11">
      <c r="A3246" t="s">
        <v>286</v>
      </c>
      <c r="B3246">
        <v>2016</v>
      </c>
      <c r="C3246" s="9">
        <v>42435</v>
      </c>
      <c r="D3246" t="s">
        <v>19</v>
      </c>
      <c r="E3246" t="s">
        <v>119</v>
      </c>
      <c r="F3246">
        <v>2</v>
      </c>
      <c r="G3246">
        <v>4</v>
      </c>
      <c r="H3246" t="s">
        <v>127</v>
      </c>
      <c r="I3246" t="s">
        <v>33</v>
      </c>
      <c r="J3246">
        <v>10006184742</v>
      </c>
      <c r="K3246" s="10">
        <f>(C3246-VLOOKUP(H3246,Riders!$A$2:$E$8001,4,FALSE))/365</f>
        <v>24.657534246575342</v>
      </c>
    </row>
    <row r="3247" spans="1:11">
      <c r="A3247" t="s">
        <v>286</v>
      </c>
      <c r="B3247">
        <v>2016</v>
      </c>
      <c r="C3247" s="9">
        <v>42435</v>
      </c>
      <c r="D3247" t="s">
        <v>19</v>
      </c>
      <c r="E3247" t="s">
        <v>119</v>
      </c>
      <c r="F3247">
        <v>2</v>
      </c>
      <c r="G3247">
        <v>5</v>
      </c>
      <c r="H3247" t="s">
        <v>211</v>
      </c>
      <c r="I3247" t="s">
        <v>40</v>
      </c>
      <c r="J3247">
        <v>10006422895</v>
      </c>
      <c r="K3247" s="10">
        <f>(C3247-VLOOKUP(H3247,Riders!$A$2:$E$8001,4,FALSE))/365</f>
        <v>24.791780821917808</v>
      </c>
    </row>
    <row r="3248" spans="1:11">
      <c r="A3248" t="s">
        <v>286</v>
      </c>
      <c r="B3248">
        <v>2016</v>
      </c>
      <c r="C3248" s="9">
        <v>42435</v>
      </c>
      <c r="D3248" t="s">
        <v>19</v>
      </c>
      <c r="E3248" t="s">
        <v>119</v>
      </c>
      <c r="F3248">
        <v>2</v>
      </c>
      <c r="G3248">
        <v>6</v>
      </c>
      <c r="H3248" t="s">
        <v>292</v>
      </c>
      <c r="I3248" t="s">
        <v>26</v>
      </c>
      <c r="J3248">
        <v>10003011125</v>
      </c>
      <c r="K3248" s="10">
        <f>(C3248-VLOOKUP(H3248,Riders!$A$2:$E$8001,4,FALSE))/365</f>
        <v>31.408219178082192</v>
      </c>
    </row>
    <row r="3249" spans="1:11">
      <c r="A3249" t="s">
        <v>224</v>
      </c>
      <c r="B3249">
        <v>2016</v>
      </c>
      <c r="C3249" s="9">
        <v>42385</v>
      </c>
      <c r="D3249" t="s">
        <v>138</v>
      </c>
      <c r="E3249" t="s">
        <v>89</v>
      </c>
      <c r="F3249">
        <v>1</v>
      </c>
      <c r="G3249">
        <v>1</v>
      </c>
      <c r="H3249" t="s">
        <v>195</v>
      </c>
      <c r="I3249" t="s">
        <v>196</v>
      </c>
      <c r="J3249">
        <v>10003100142</v>
      </c>
      <c r="K3249" s="10">
        <f>(C3249-VLOOKUP(H3249,Riders!$A$2:$E$8001,4,FALSE))/365</f>
        <v>29.838356164383562</v>
      </c>
    </row>
    <row r="3250" spans="1:11">
      <c r="A3250" t="s">
        <v>224</v>
      </c>
      <c r="B3250">
        <v>2016</v>
      </c>
      <c r="C3250" s="9">
        <v>42385</v>
      </c>
      <c r="D3250" t="s">
        <v>138</v>
      </c>
      <c r="E3250" t="s">
        <v>89</v>
      </c>
      <c r="F3250">
        <v>1</v>
      </c>
      <c r="G3250">
        <v>2</v>
      </c>
      <c r="H3250" t="s">
        <v>281</v>
      </c>
      <c r="I3250" t="s">
        <v>282</v>
      </c>
      <c r="J3250">
        <v>10006319633</v>
      </c>
      <c r="K3250" s="10">
        <f>(C3250-VLOOKUP(H3250,Riders!$A$2:$E$8001,4,FALSE))/365</f>
        <v>26.153424657534245</v>
      </c>
    </row>
    <row r="3251" spans="1:11">
      <c r="A3251" t="s">
        <v>224</v>
      </c>
      <c r="B3251">
        <v>2016</v>
      </c>
      <c r="C3251" s="9">
        <v>42385</v>
      </c>
      <c r="D3251" t="s">
        <v>138</v>
      </c>
      <c r="E3251" t="s">
        <v>89</v>
      </c>
      <c r="F3251">
        <v>1</v>
      </c>
      <c r="G3251">
        <v>3</v>
      </c>
      <c r="H3251" t="s">
        <v>326</v>
      </c>
      <c r="I3251" t="s">
        <v>254</v>
      </c>
      <c r="J3251">
        <v>10007787464</v>
      </c>
      <c r="K3251" s="10">
        <f>(C3251-VLOOKUP(H3251,Riders!$A$2:$E$8001,4,FALSE))/365</f>
        <v>24.232876712328768</v>
      </c>
    </row>
    <row r="3252" spans="1:11">
      <c r="A3252" t="s">
        <v>224</v>
      </c>
      <c r="B3252">
        <v>2016</v>
      </c>
      <c r="C3252" s="9">
        <v>42385</v>
      </c>
      <c r="D3252" t="s">
        <v>138</v>
      </c>
      <c r="E3252" t="s">
        <v>89</v>
      </c>
      <c r="F3252">
        <v>1</v>
      </c>
      <c r="G3252">
        <v>4</v>
      </c>
      <c r="H3252" t="s">
        <v>232</v>
      </c>
      <c r="I3252" t="s">
        <v>24</v>
      </c>
      <c r="J3252">
        <v>10006073493</v>
      </c>
      <c r="K3252" s="10">
        <f>(C3252-VLOOKUP(H3252,Riders!$A$2:$E$8001,4,FALSE))/365</f>
        <v>26.095890410958905</v>
      </c>
    </row>
    <row r="3253" spans="1:11">
      <c r="A3253" t="s">
        <v>224</v>
      </c>
      <c r="B3253">
        <v>2016</v>
      </c>
      <c r="C3253" s="9">
        <v>42385</v>
      </c>
      <c r="D3253" t="s">
        <v>138</v>
      </c>
      <c r="E3253" t="s">
        <v>89</v>
      </c>
      <c r="F3253">
        <v>1</v>
      </c>
      <c r="G3253">
        <v>5</v>
      </c>
      <c r="H3253" t="s">
        <v>312</v>
      </c>
      <c r="I3253" t="s">
        <v>42</v>
      </c>
      <c r="J3253">
        <v>10006904360</v>
      </c>
      <c r="K3253" s="10">
        <f>(C3253-VLOOKUP(H3253,Riders!$A$2:$E$8001,4,FALSE))/365</f>
        <v>24.531506849315068</v>
      </c>
    </row>
    <row r="3254" spans="1:11">
      <c r="A3254" t="s">
        <v>224</v>
      </c>
      <c r="B3254">
        <v>2016</v>
      </c>
      <c r="C3254" s="9">
        <v>42385</v>
      </c>
      <c r="D3254" t="s">
        <v>138</v>
      </c>
      <c r="E3254" t="s">
        <v>89</v>
      </c>
      <c r="F3254">
        <v>1</v>
      </c>
      <c r="G3254">
        <v>6</v>
      </c>
      <c r="H3254" t="s">
        <v>91</v>
      </c>
      <c r="I3254" t="s">
        <v>50</v>
      </c>
      <c r="J3254">
        <v>10009150215</v>
      </c>
      <c r="K3254" s="10">
        <f>(C3254-VLOOKUP(H3254,Riders!$A$2:$E$8001,4,FALSE))/365</f>
        <v>20.153424657534245</v>
      </c>
    </row>
    <row r="3255" spans="1:11">
      <c r="A3255" t="s">
        <v>224</v>
      </c>
      <c r="B3255">
        <v>2016</v>
      </c>
      <c r="C3255" s="9">
        <v>42385</v>
      </c>
      <c r="D3255" t="s">
        <v>138</v>
      </c>
      <c r="E3255" t="s">
        <v>89</v>
      </c>
      <c r="F3255">
        <v>1</v>
      </c>
      <c r="G3255">
        <v>7</v>
      </c>
      <c r="H3255" t="s">
        <v>347</v>
      </c>
      <c r="I3255" t="s">
        <v>267</v>
      </c>
      <c r="J3255">
        <v>10006182924</v>
      </c>
      <c r="K3255" s="10">
        <f>(C3255-VLOOKUP(H3255,Riders!$A$2:$E$8001,4,FALSE))/365</f>
        <v>25.972602739726028</v>
      </c>
    </row>
    <row r="3256" spans="1:11">
      <c r="A3256" t="s">
        <v>224</v>
      </c>
      <c r="B3256">
        <v>2016</v>
      </c>
      <c r="C3256" s="9">
        <v>42385</v>
      </c>
      <c r="D3256" t="s">
        <v>138</v>
      </c>
      <c r="E3256" t="s">
        <v>89</v>
      </c>
      <c r="F3256">
        <v>2</v>
      </c>
      <c r="G3256">
        <v>1</v>
      </c>
      <c r="H3256" t="s">
        <v>333</v>
      </c>
      <c r="I3256" t="s">
        <v>28</v>
      </c>
      <c r="J3256">
        <v>10036244537</v>
      </c>
      <c r="K3256" s="10">
        <f>(C3256-VLOOKUP(H3256,Riders!$A$2:$E$8001,4,FALSE))/365</f>
        <v>27.471232876712328</v>
      </c>
    </row>
    <row r="3257" spans="1:11">
      <c r="A3257" t="s">
        <v>224</v>
      </c>
      <c r="B3257">
        <v>2016</v>
      </c>
      <c r="C3257" s="9">
        <v>42385</v>
      </c>
      <c r="D3257" t="s">
        <v>138</v>
      </c>
      <c r="E3257" t="s">
        <v>89</v>
      </c>
      <c r="F3257">
        <v>2</v>
      </c>
      <c r="G3257">
        <v>2</v>
      </c>
      <c r="H3257" t="s">
        <v>246</v>
      </c>
      <c r="I3257" t="s">
        <v>33</v>
      </c>
      <c r="J3257">
        <v>10008997641</v>
      </c>
      <c r="K3257" s="10">
        <f>(C3257-VLOOKUP(H3257,Riders!$A$2:$E$8001,4,FALSE))/365</f>
        <v>20.504109589041096</v>
      </c>
    </row>
    <row r="3258" spans="1:11">
      <c r="A3258" t="s">
        <v>224</v>
      </c>
      <c r="B3258">
        <v>2016</v>
      </c>
      <c r="C3258" s="9">
        <v>42385</v>
      </c>
      <c r="D3258" t="s">
        <v>138</v>
      </c>
      <c r="E3258" t="s">
        <v>89</v>
      </c>
      <c r="F3258">
        <v>2</v>
      </c>
      <c r="G3258">
        <v>3</v>
      </c>
      <c r="H3258" t="s">
        <v>194</v>
      </c>
      <c r="I3258" t="s">
        <v>50</v>
      </c>
      <c r="J3258">
        <v>10004868370</v>
      </c>
      <c r="K3258" s="10">
        <f>(C3258-VLOOKUP(H3258,Riders!$A$2:$E$8001,4,FALSE))/365</f>
        <v>28.049315068493151</v>
      </c>
    </row>
    <row r="3259" spans="1:11">
      <c r="A3259" t="s">
        <v>224</v>
      </c>
      <c r="B3259">
        <v>2016</v>
      </c>
      <c r="C3259" s="9">
        <v>42385</v>
      </c>
      <c r="D3259" t="s">
        <v>138</v>
      </c>
      <c r="E3259" t="s">
        <v>89</v>
      </c>
      <c r="F3259">
        <v>2</v>
      </c>
      <c r="G3259">
        <v>4</v>
      </c>
      <c r="H3259" t="s">
        <v>198</v>
      </c>
      <c r="I3259" t="s">
        <v>22</v>
      </c>
      <c r="J3259">
        <v>10006900421</v>
      </c>
      <c r="K3259" s="10">
        <f>(C3259-VLOOKUP(H3259,Riders!$A$2:$E$8001,4,FALSE))/365</f>
        <v>23.106849315068494</v>
      </c>
    </row>
    <row r="3260" spans="1:11">
      <c r="A3260" t="s">
        <v>224</v>
      </c>
      <c r="B3260">
        <v>2016</v>
      </c>
      <c r="C3260" s="9">
        <v>42385</v>
      </c>
      <c r="D3260" t="s">
        <v>138</v>
      </c>
      <c r="E3260" t="s">
        <v>89</v>
      </c>
      <c r="F3260">
        <v>2</v>
      </c>
      <c r="G3260">
        <v>5</v>
      </c>
      <c r="H3260" t="s">
        <v>348</v>
      </c>
      <c r="I3260" t="s">
        <v>222</v>
      </c>
      <c r="J3260">
        <v>10007165755</v>
      </c>
      <c r="K3260" s="10">
        <f>(C3260-VLOOKUP(H3260,Riders!$A$2:$E$8001,4,FALSE))/365</f>
        <v>25.994520547945207</v>
      </c>
    </row>
    <row r="3261" spans="1:11">
      <c r="A3261" t="s">
        <v>224</v>
      </c>
      <c r="B3261">
        <v>2016</v>
      </c>
      <c r="C3261" s="9">
        <v>42385</v>
      </c>
      <c r="D3261" t="s">
        <v>138</v>
      </c>
      <c r="E3261" t="s">
        <v>89</v>
      </c>
      <c r="F3261">
        <v>2</v>
      </c>
      <c r="G3261">
        <v>6</v>
      </c>
      <c r="H3261" t="s">
        <v>285</v>
      </c>
      <c r="I3261" t="s">
        <v>30</v>
      </c>
      <c r="J3261">
        <v>10003349716</v>
      </c>
      <c r="K3261" s="10">
        <f>(C3261-VLOOKUP(H3261,Riders!$A$2:$E$8001,4,FALSE))/365</f>
        <v>32.452054794520549</v>
      </c>
    </row>
    <row r="3262" spans="1:11">
      <c r="A3262" t="s">
        <v>224</v>
      </c>
      <c r="B3262">
        <v>2016</v>
      </c>
      <c r="C3262" s="9">
        <v>42385</v>
      </c>
      <c r="D3262" t="s">
        <v>138</v>
      </c>
      <c r="E3262" t="s">
        <v>89</v>
      </c>
      <c r="F3262">
        <v>2</v>
      </c>
      <c r="G3262">
        <v>7</v>
      </c>
      <c r="H3262" t="s">
        <v>169</v>
      </c>
      <c r="I3262" t="s">
        <v>80</v>
      </c>
      <c r="J3262">
        <v>10007073506</v>
      </c>
      <c r="K3262" s="10">
        <f>(C3262-VLOOKUP(H3262,Riders!$A$2:$E$8001,4,FALSE))/365</f>
        <v>25.556164383561644</v>
      </c>
    </row>
    <row r="3263" spans="1:11">
      <c r="A3263" t="s">
        <v>224</v>
      </c>
      <c r="B3263">
        <v>2016</v>
      </c>
      <c r="C3263" s="9">
        <v>42385</v>
      </c>
      <c r="D3263" t="s">
        <v>138</v>
      </c>
      <c r="E3263" t="s">
        <v>89</v>
      </c>
      <c r="F3263">
        <v>3</v>
      </c>
      <c r="G3263">
        <v>1</v>
      </c>
      <c r="H3263" t="s">
        <v>181</v>
      </c>
      <c r="I3263" t="s">
        <v>32</v>
      </c>
      <c r="J3263">
        <v>10007212639</v>
      </c>
      <c r="K3263" s="10">
        <f>(C3263-VLOOKUP(H3263,Riders!$A$2:$E$8001,4,FALSE))/365</f>
        <v>24.553424657534247</v>
      </c>
    </row>
    <row r="3264" spans="1:11">
      <c r="A3264" t="s">
        <v>224</v>
      </c>
      <c r="B3264">
        <v>2016</v>
      </c>
      <c r="C3264" s="9">
        <v>42385</v>
      </c>
      <c r="D3264" t="s">
        <v>138</v>
      </c>
      <c r="E3264" t="s">
        <v>89</v>
      </c>
      <c r="F3264">
        <v>3</v>
      </c>
      <c r="G3264">
        <v>2</v>
      </c>
      <c r="H3264" t="s">
        <v>211</v>
      </c>
      <c r="I3264" t="s">
        <v>40</v>
      </c>
      <c r="J3264">
        <v>10006422895</v>
      </c>
      <c r="K3264" s="10">
        <f>(C3264-VLOOKUP(H3264,Riders!$A$2:$E$8001,4,FALSE))/365</f>
        <v>24.654794520547945</v>
      </c>
    </row>
    <row r="3265" spans="1:11">
      <c r="A3265" t="s">
        <v>224</v>
      </c>
      <c r="B3265">
        <v>2016</v>
      </c>
      <c r="C3265" s="9">
        <v>42385</v>
      </c>
      <c r="D3265" t="s">
        <v>138</v>
      </c>
      <c r="E3265" t="s">
        <v>89</v>
      </c>
      <c r="F3265">
        <v>3</v>
      </c>
      <c r="G3265">
        <v>3</v>
      </c>
      <c r="H3265" t="s">
        <v>199</v>
      </c>
      <c r="I3265" t="s">
        <v>37</v>
      </c>
      <c r="J3265">
        <v>10007947011</v>
      </c>
      <c r="K3265" s="10">
        <f>(C3265-VLOOKUP(H3265,Riders!$A$2:$E$8001,4,FALSE))/365</f>
        <v>21.210958904109589</v>
      </c>
    </row>
    <row r="3266" spans="1:11">
      <c r="A3266" t="s">
        <v>224</v>
      </c>
      <c r="B3266">
        <v>2016</v>
      </c>
      <c r="C3266" s="9">
        <v>42385</v>
      </c>
      <c r="D3266" t="s">
        <v>138</v>
      </c>
      <c r="E3266" t="s">
        <v>89</v>
      </c>
      <c r="F3266">
        <v>3</v>
      </c>
      <c r="G3266">
        <v>4</v>
      </c>
      <c r="H3266" t="s">
        <v>349</v>
      </c>
      <c r="I3266" t="s">
        <v>26</v>
      </c>
      <c r="J3266">
        <v>10006584159</v>
      </c>
      <c r="K3266" s="10">
        <f>(C3266-VLOOKUP(H3266,Riders!$A$2:$E$8001,4,FALSE))/365</f>
        <v>22.909589041095892</v>
      </c>
    </row>
    <row r="3267" spans="1:11">
      <c r="A3267" t="s">
        <v>224</v>
      </c>
      <c r="B3267">
        <v>2016</v>
      </c>
      <c r="C3267" s="9">
        <v>42385</v>
      </c>
      <c r="D3267" t="s">
        <v>138</v>
      </c>
      <c r="E3267" t="s">
        <v>89</v>
      </c>
      <c r="F3267">
        <v>3</v>
      </c>
      <c r="G3267">
        <v>5</v>
      </c>
      <c r="H3267" t="s">
        <v>350</v>
      </c>
      <c r="I3267" t="s">
        <v>351</v>
      </c>
      <c r="J3267">
        <v>10003292122</v>
      </c>
      <c r="K3267" s="10">
        <f>(C3267-VLOOKUP(H3267,Riders!$A$2:$E$8001,4,FALSE))/365</f>
        <v>29.671232876712327</v>
      </c>
    </row>
    <row r="3268" spans="1:11">
      <c r="A3268" t="s">
        <v>224</v>
      </c>
      <c r="B3268">
        <v>2016</v>
      </c>
      <c r="C3268" s="9">
        <v>42385</v>
      </c>
      <c r="D3268" t="s">
        <v>138</v>
      </c>
      <c r="E3268" t="s">
        <v>89</v>
      </c>
      <c r="F3268">
        <v>3</v>
      </c>
      <c r="G3268">
        <v>6</v>
      </c>
      <c r="H3268" t="s">
        <v>141</v>
      </c>
      <c r="I3268" t="s">
        <v>93</v>
      </c>
      <c r="J3268">
        <v>10009181234</v>
      </c>
      <c r="K3268" s="10">
        <f>(C3268-VLOOKUP(H3268,Riders!$A$2:$E$8001,4,FALSE))/365</f>
        <v>20.786301369863015</v>
      </c>
    </row>
    <row r="3269" spans="1:11">
      <c r="A3269" t="s">
        <v>224</v>
      </c>
      <c r="B3269">
        <v>2016</v>
      </c>
      <c r="C3269" s="9">
        <v>42385</v>
      </c>
      <c r="D3269" t="s">
        <v>138</v>
      </c>
      <c r="E3269" t="s">
        <v>89</v>
      </c>
      <c r="F3269">
        <v>3</v>
      </c>
      <c r="G3269">
        <v>7</v>
      </c>
      <c r="H3269" t="s">
        <v>343</v>
      </c>
      <c r="I3269" t="s">
        <v>344</v>
      </c>
      <c r="J3269">
        <v>10007500407</v>
      </c>
      <c r="K3269" s="10">
        <f>(C3269-VLOOKUP(H3269,Riders!$A$2:$E$8001,4,FALSE))/365</f>
        <v>22.487671232876714</v>
      </c>
    </row>
    <row r="3270" spans="1:11">
      <c r="A3270" t="s">
        <v>224</v>
      </c>
      <c r="B3270">
        <v>2016</v>
      </c>
      <c r="C3270" s="9">
        <v>42385</v>
      </c>
      <c r="D3270" t="s">
        <v>138</v>
      </c>
      <c r="E3270" t="s">
        <v>89</v>
      </c>
      <c r="F3270">
        <v>4</v>
      </c>
      <c r="G3270">
        <v>1</v>
      </c>
      <c r="H3270" t="s">
        <v>193</v>
      </c>
      <c r="I3270" t="s">
        <v>30</v>
      </c>
      <c r="J3270">
        <v>10005964470</v>
      </c>
      <c r="K3270" s="10">
        <f>(C3270-VLOOKUP(H3270,Riders!$A$2:$E$8001,4,FALSE))/365</f>
        <v>26.841095890410958</v>
      </c>
    </row>
    <row r="3271" spans="1:11">
      <c r="A3271" t="s">
        <v>224</v>
      </c>
      <c r="B3271">
        <v>2016</v>
      </c>
      <c r="C3271" s="9">
        <v>42385</v>
      </c>
      <c r="D3271" t="s">
        <v>138</v>
      </c>
      <c r="E3271" t="s">
        <v>89</v>
      </c>
      <c r="F3271">
        <v>4</v>
      </c>
      <c r="G3271">
        <v>2</v>
      </c>
      <c r="H3271" t="s">
        <v>352</v>
      </c>
      <c r="I3271" t="s">
        <v>28</v>
      </c>
      <c r="J3271">
        <v>10006665496</v>
      </c>
      <c r="K3271" s="10">
        <f>(C3271-VLOOKUP(H3271,Riders!$A$2:$E$8001,4,FALSE))/365</f>
        <v>24.336986301369862</v>
      </c>
    </row>
    <row r="3272" spans="1:11">
      <c r="A3272" t="s">
        <v>224</v>
      </c>
      <c r="B3272">
        <v>2016</v>
      </c>
      <c r="C3272" s="9">
        <v>42385</v>
      </c>
      <c r="D3272" t="s">
        <v>138</v>
      </c>
      <c r="E3272" t="s">
        <v>89</v>
      </c>
      <c r="F3272">
        <v>4</v>
      </c>
      <c r="G3272">
        <v>3</v>
      </c>
      <c r="H3272" t="s">
        <v>287</v>
      </c>
      <c r="I3272" t="s">
        <v>205</v>
      </c>
      <c r="J3272">
        <v>10002418415</v>
      </c>
      <c r="K3272" s="10">
        <f>(C3272-VLOOKUP(H3272,Riders!$A$2:$E$8001,4,FALSE))/365</f>
        <v>33.446575342465756</v>
      </c>
    </row>
    <row r="3273" spans="1:11">
      <c r="A3273" t="s">
        <v>224</v>
      </c>
      <c r="B3273">
        <v>2016</v>
      </c>
      <c r="C3273" s="9">
        <v>42385</v>
      </c>
      <c r="D3273" t="s">
        <v>138</v>
      </c>
      <c r="E3273" t="s">
        <v>89</v>
      </c>
      <c r="F3273">
        <v>4</v>
      </c>
      <c r="G3273">
        <v>4</v>
      </c>
      <c r="H3273" t="s">
        <v>310</v>
      </c>
      <c r="I3273" t="s">
        <v>102</v>
      </c>
      <c r="J3273">
        <v>10006898401</v>
      </c>
      <c r="K3273" s="10">
        <f>(C3273-VLOOKUP(H3273,Riders!$A$2:$E$8001,4,FALSE))/365</f>
        <v>24.652054794520549</v>
      </c>
    </row>
    <row r="3274" spans="1:11">
      <c r="A3274" t="s">
        <v>224</v>
      </c>
      <c r="B3274">
        <v>2016</v>
      </c>
      <c r="C3274" s="9">
        <v>42385</v>
      </c>
      <c r="D3274" t="s">
        <v>138</v>
      </c>
      <c r="E3274" t="s">
        <v>89</v>
      </c>
      <c r="F3274">
        <v>4</v>
      </c>
      <c r="G3274">
        <v>5</v>
      </c>
      <c r="H3274" t="s">
        <v>206</v>
      </c>
      <c r="I3274" t="s">
        <v>56</v>
      </c>
      <c r="J3274">
        <v>10007828183</v>
      </c>
      <c r="K3274" s="10">
        <f>(C3274-VLOOKUP(H3274,Riders!$A$2:$E$8001,4,FALSE))/365</f>
        <v>22.315068493150687</v>
      </c>
    </row>
    <row r="3275" spans="1:11">
      <c r="A3275" t="s">
        <v>224</v>
      </c>
      <c r="B3275">
        <v>2016</v>
      </c>
      <c r="C3275" s="9">
        <v>42385</v>
      </c>
      <c r="D3275" t="s">
        <v>138</v>
      </c>
      <c r="E3275" t="s">
        <v>89</v>
      </c>
      <c r="F3275">
        <v>4</v>
      </c>
      <c r="G3275">
        <v>6</v>
      </c>
      <c r="H3275" t="s">
        <v>289</v>
      </c>
      <c r="I3275" t="s">
        <v>44</v>
      </c>
      <c r="J3275">
        <v>10007891437</v>
      </c>
      <c r="K3275" s="10">
        <f>(C3275-VLOOKUP(H3275,Riders!$A$2:$E$8001,4,FALSE))/365</f>
        <v>21.205479452054796</v>
      </c>
    </row>
    <row r="3276" spans="1:11">
      <c r="A3276" t="s">
        <v>224</v>
      </c>
      <c r="B3276">
        <v>2016</v>
      </c>
      <c r="C3276" s="9">
        <v>42385</v>
      </c>
      <c r="D3276" t="s">
        <v>138</v>
      </c>
      <c r="E3276" t="s">
        <v>89</v>
      </c>
      <c r="F3276">
        <v>4</v>
      </c>
      <c r="G3276">
        <v>7</v>
      </c>
      <c r="H3276" t="s">
        <v>342</v>
      </c>
      <c r="I3276" t="s">
        <v>152</v>
      </c>
      <c r="J3276">
        <v>10005511301</v>
      </c>
      <c r="K3276" s="10" t="e">
        <f>(C3276-VLOOKUP(H3276,Riders!$A$2:$E$8001,4,FALSE))/365</f>
        <v>#N/A</v>
      </c>
    </row>
    <row r="3277" spans="1:11">
      <c r="A3277" t="s">
        <v>224</v>
      </c>
      <c r="B3277">
        <v>2016</v>
      </c>
      <c r="C3277" s="9">
        <v>42385</v>
      </c>
      <c r="D3277" t="s">
        <v>138</v>
      </c>
      <c r="E3277" t="s">
        <v>115</v>
      </c>
      <c r="F3277">
        <v>1</v>
      </c>
      <c r="G3277">
        <v>1</v>
      </c>
      <c r="H3277" t="s">
        <v>326</v>
      </c>
      <c r="I3277" t="s">
        <v>254</v>
      </c>
      <c r="J3277">
        <v>10007787464</v>
      </c>
      <c r="K3277" s="10">
        <f>(C3277-VLOOKUP(H3277,Riders!$A$2:$E$8001,4,FALSE))/365</f>
        <v>24.232876712328768</v>
      </c>
    </row>
    <row r="3278" spans="1:11">
      <c r="A3278" t="s">
        <v>224</v>
      </c>
      <c r="B3278">
        <v>2016</v>
      </c>
      <c r="C3278" s="9">
        <v>42385</v>
      </c>
      <c r="D3278" t="s">
        <v>138</v>
      </c>
      <c r="E3278" t="s">
        <v>115</v>
      </c>
      <c r="F3278">
        <v>1</v>
      </c>
      <c r="G3278">
        <v>2</v>
      </c>
      <c r="H3278" t="s">
        <v>350</v>
      </c>
      <c r="I3278" t="s">
        <v>351</v>
      </c>
      <c r="J3278">
        <v>10003292122</v>
      </c>
      <c r="K3278" s="10">
        <f>(C3278-VLOOKUP(H3278,Riders!$A$2:$E$8001,4,FALSE))/365</f>
        <v>29.671232876712327</v>
      </c>
    </row>
    <row r="3279" spans="1:11">
      <c r="A3279" t="s">
        <v>224</v>
      </c>
      <c r="B3279">
        <v>2016</v>
      </c>
      <c r="C3279" s="9">
        <v>42385</v>
      </c>
      <c r="D3279" t="s">
        <v>138</v>
      </c>
      <c r="E3279" t="s">
        <v>115</v>
      </c>
      <c r="F3279">
        <v>1</v>
      </c>
      <c r="G3279">
        <v>3</v>
      </c>
      <c r="H3279" t="s">
        <v>285</v>
      </c>
      <c r="I3279" t="s">
        <v>30</v>
      </c>
      <c r="J3279">
        <v>10003349716</v>
      </c>
      <c r="K3279" s="10">
        <f>(C3279-VLOOKUP(H3279,Riders!$A$2:$E$8001,4,FALSE))/365</f>
        <v>32.452054794520549</v>
      </c>
    </row>
    <row r="3280" spans="1:11">
      <c r="A3280" t="s">
        <v>224</v>
      </c>
      <c r="B3280">
        <v>2016</v>
      </c>
      <c r="C3280" s="9">
        <v>42385</v>
      </c>
      <c r="D3280" t="s">
        <v>138</v>
      </c>
      <c r="E3280" t="s">
        <v>115</v>
      </c>
      <c r="F3280">
        <v>1</v>
      </c>
      <c r="G3280">
        <v>4</v>
      </c>
      <c r="H3280" t="s">
        <v>310</v>
      </c>
      <c r="I3280" t="s">
        <v>102</v>
      </c>
      <c r="J3280">
        <v>10006898401</v>
      </c>
      <c r="K3280" s="10">
        <f>(C3280-VLOOKUP(H3280,Riders!$A$2:$E$8001,4,FALSE))/365</f>
        <v>24.652054794520549</v>
      </c>
    </row>
    <row r="3281" spans="1:11">
      <c r="A3281" t="s">
        <v>224</v>
      </c>
      <c r="B3281">
        <v>2016</v>
      </c>
      <c r="C3281" s="9">
        <v>42385</v>
      </c>
      <c r="D3281" t="s">
        <v>138</v>
      </c>
      <c r="E3281" t="s">
        <v>115</v>
      </c>
      <c r="F3281">
        <v>1</v>
      </c>
      <c r="G3281">
        <v>5</v>
      </c>
      <c r="H3281" t="s">
        <v>347</v>
      </c>
      <c r="I3281" t="s">
        <v>267</v>
      </c>
      <c r="J3281">
        <v>10006182924</v>
      </c>
      <c r="K3281" s="10">
        <f>(C3281-VLOOKUP(H3281,Riders!$A$2:$E$8001,4,FALSE))/365</f>
        <v>25.972602739726028</v>
      </c>
    </row>
    <row r="3282" spans="1:11">
      <c r="A3282" t="s">
        <v>224</v>
      </c>
      <c r="B3282">
        <v>2016</v>
      </c>
      <c r="C3282" s="9">
        <v>42385</v>
      </c>
      <c r="D3282" t="s">
        <v>138</v>
      </c>
      <c r="E3282" t="s">
        <v>115</v>
      </c>
      <c r="F3282">
        <v>2</v>
      </c>
      <c r="G3282">
        <v>1</v>
      </c>
      <c r="H3282" t="s">
        <v>194</v>
      </c>
      <c r="I3282" t="s">
        <v>50</v>
      </c>
      <c r="J3282">
        <v>10004868370</v>
      </c>
      <c r="K3282" s="10">
        <f>(C3282-VLOOKUP(H3282,Riders!$A$2:$E$8001,4,FALSE))/365</f>
        <v>28.049315068493151</v>
      </c>
    </row>
    <row r="3283" spans="1:11">
      <c r="A3283" t="s">
        <v>224</v>
      </c>
      <c r="B3283">
        <v>2016</v>
      </c>
      <c r="C3283" s="9">
        <v>42385</v>
      </c>
      <c r="D3283" t="s">
        <v>138</v>
      </c>
      <c r="E3283" t="s">
        <v>115</v>
      </c>
      <c r="F3283">
        <v>2</v>
      </c>
      <c r="G3283">
        <v>2</v>
      </c>
      <c r="H3283" t="s">
        <v>349</v>
      </c>
      <c r="I3283" t="s">
        <v>26</v>
      </c>
      <c r="J3283">
        <v>10006584159</v>
      </c>
      <c r="K3283" s="10">
        <f>(C3283-VLOOKUP(H3283,Riders!$A$2:$E$8001,4,FALSE))/365</f>
        <v>22.909589041095892</v>
      </c>
    </row>
    <row r="3284" spans="1:11">
      <c r="A3284" t="s">
        <v>224</v>
      </c>
      <c r="B3284">
        <v>2016</v>
      </c>
      <c r="C3284" s="9">
        <v>42385</v>
      </c>
      <c r="D3284" t="s">
        <v>138</v>
      </c>
      <c r="E3284" t="s">
        <v>115</v>
      </c>
      <c r="F3284">
        <v>2</v>
      </c>
      <c r="G3284">
        <v>3</v>
      </c>
      <c r="H3284" t="s">
        <v>91</v>
      </c>
      <c r="I3284" t="s">
        <v>50</v>
      </c>
      <c r="J3284">
        <v>10009150215</v>
      </c>
      <c r="K3284" s="10">
        <f>(C3284-VLOOKUP(H3284,Riders!$A$2:$E$8001,4,FALSE))/365</f>
        <v>20.153424657534245</v>
      </c>
    </row>
    <row r="3285" spans="1:11">
      <c r="A3285" t="s">
        <v>224</v>
      </c>
      <c r="B3285">
        <v>2016</v>
      </c>
      <c r="C3285" s="9">
        <v>42385</v>
      </c>
      <c r="D3285" t="s">
        <v>138</v>
      </c>
      <c r="E3285" t="s">
        <v>115</v>
      </c>
      <c r="F3285">
        <v>2</v>
      </c>
      <c r="G3285">
        <v>4</v>
      </c>
      <c r="H3285" t="s">
        <v>342</v>
      </c>
      <c r="I3285" t="s">
        <v>152</v>
      </c>
      <c r="J3285">
        <v>10005511301</v>
      </c>
      <c r="K3285" s="10" t="e">
        <f>(C3285-VLOOKUP(H3285,Riders!$A$2:$E$8001,4,FALSE))/365</f>
        <v>#N/A</v>
      </c>
    </row>
    <row r="3286" spans="1:11">
      <c r="A3286" t="s">
        <v>224</v>
      </c>
      <c r="B3286">
        <v>2016</v>
      </c>
      <c r="C3286" s="9">
        <v>42385</v>
      </c>
      <c r="D3286" t="s">
        <v>138</v>
      </c>
      <c r="E3286" t="s">
        <v>115</v>
      </c>
      <c r="F3286">
        <v>2</v>
      </c>
      <c r="G3286">
        <v>5</v>
      </c>
      <c r="H3286" t="s">
        <v>348</v>
      </c>
      <c r="I3286" t="s">
        <v>222</v>
      </c>
      <c r="J3286">
        <v>10007165755</v>
      </c>
      <c r="K3286" s="10">
        <f>(C3286-VLOOKUP(H3286,Riders!$A$2:$E$8001,4,FALSE))/365</f>
        <v>25.994520547945207</v>
      </c>
    </row>
    <row r="3287" spans="1:11">
      <c r="A3287" t="s">
        <v>224</v>
      </c>
      <c r="B3287">
        <v>2016</v>
      </c>
      <c r="C3287" s="9">
        <v>42385</v>
      </c>
      <c r="D3287" t="s">
        <v>138</v>
      </c>
      <c r="E3287" t="s">
        <v>115</v>
      </c>
      <c r="F3287">
        <v>3</v>
      </c>
      <c r="G3287">
        <v>1</v>
      </c>
      <c r="H3287" t="s">
        <v>198</v>
      </c>
      <c r="I3287" t="s">
        <v>22</v>
      </c>
      <c r="J3287">
        <v>10006900421</v>
      </c>
      <c r="K3287" s="10">
        <f>(C3287-VLOOKUP(H3287,Riders!$A$2:$E$8001,4,FALSE))/365</f>
        <v>23.106849315068494</v>
      </c>
    </row>
    <row r="3288" spans="1:11">
      <c r="A3288" t="s">
        <v>224</v>
      </c>
      <c r="B3288">
        <v>2016</v>
      </c>
      <c r="C3288" s="9">
        <v>42385</v>
      </c>
      <c r="D3288" t="s">
        <v>138</v>
      </c>
      <c r="E3288" t="s">
        <v>115</v>
      </c>
      <c r="F3288">
        <v>3</v>
      </c>
      <c r="G3288">
        <v>2</v>
      </c>
      <c r="H3288" t="s">
        <v>199</v>
      </c>
      <c r="I3288" t="s">
        <v>37</v>
      </c>
      <c r="J3288">
        <v>10007947011</v>
      </c>
      <c r="K3288" s="10">
        <f>(C3288-VLOOKUP(H3288,Riders!$A$2:$E$8001,4,FALSE))/365</f>
        <v>21.210958904109589</v>
      </c>
    </row>
    <row r="3289" spans="1:11">
      <c r="A3289" t="s">
        <v>224</v>
      </c>
      <c r="B3289">
        <v>2016</v>
      </c>
      <c r="C3289" s="9">
        <v>42385</v>
      </c>
      <c r="D3289" t="s">
        <v>138</v>
      </c>
      <c r="E3289" t="s">
        <v>115</v>
      </c>
      <c r="F3289">
        <v>3</v>
      </c>
      <c r="G3289">
        <v>3</v>
      </c>
      <c r="H3289" t="s">
        <v>289</v>
      </c>
      <c r="I3289" t="s">
        <v>44</v>
      </c>
      <c r="J3289">
        <v>10007891437</v>
      </c>
      <c r="K3289" s="10">
        <f>(C3289-VLOOKUP(H3289,Riders!$A$2:$E$8001,4,FALSE))/365</f>
        <v>21.205479452054796</v>
      </c>
    </row>
    <row r="3290" spans="1:11">
      <c r="A3290" t="s">
        <v>224</v>
      </c>
      <c r="B3290">
        <v>2016</v>
      </c>
      <c r="C3290" s="9">
        <v>42385</v>
      </c>
      <c r="D3290" t="s">
        <v>138</v>
      </c>
      <c r="E3290" t="s">
        <v>115</v>
      </c>
      <c r="F3290">
        <v>3</v>
      </c>
      <c r="G3290">
        <v>4</v>
      </c>
      <c r="H3290" t="s">
        <v>343</v>
      </c>
      <c r="I3290" t="s">
        <v>344</v>
      </c>
      <c r="J3290">
        <v>10007500407</v>
      </c>
      <c r="K3290" s="10">
        <f>(C3290-VLOOKUP(H3290,Riders!$A$2:$E$8001,4,FALSE))/365</f>
        <v>22.487671232876714</v>
      </c>
    </row>
    <row r="3291" spans="1:11">
      <c r="A3291" t="s">
        <v>224</v>
      </c>
      <c r="B3291">
        <v>2016</v>
      </c>
      <c r="C3291" s="9">
        <v>42385</v>
      </c>
      <c r="D3291" t="s">
        <v>138</v>
      </c>
      <c r="E3291" t="s">
        <v>115</v>
      </c>
      <c r="F3291">
        <v>3</v>
      </c>
      <c r="G3291">
        <v>5</v>
      </c>
      <c r="H3291" t="s">
        <v>312</v>
      </c>
      <c r="I3291" t="s">
        <v>42</v>
      </c>
      <c r="J3291">
        <v>10006904360</v>
      </c>
      <c r="K3291" s="10">
        <f>(C3291-VLOOKUP(H3291,Riders!$A$2:$E$8001,4,FALSE))/365</f>
        <v>24.531506849315068</v>
      </c>
    </row>
    <row r="3292" spans="1:11">
      <c r="A3292" t="s">
        <v>224</v>
      </c>
      <c r="B3292">
        <v>2016</v>
      </c>
      <c r="C3292" s="9">
        <v>42385</v>
      </c>
      <c r="D3292" t="s">
        <v>138</v>
      </c>
      <c r="E3292" t="s">
        <v>115</v>
      </c>
      <c r="F3292">
        <v>4</v>
      </c>
      <c r="G3292">
        <v>1</v>
      </c>
      <c r="H3292" t="s">
        <v>232</v>
      </c>
      <c r="I3292" t="s">
        <v>24</v>
      </c>
      <c r="J3292">
        <v>10006073493</v>
      </c>
      <c r="K3292" s="10">
        <f>(C3292-VLOOKUP(H3292,Riders!$A$2:$E$8001,4,FALSE))/365</f>
        <v>26.095890410958905</v>
      </c>
    </row>
    <row r="3293" spans="1:11">
      <c r="A3293" t="s">
        <v>224</v>
      </c>
      <c r="B3293">
        <v>2016</v>
      </c>
      <c r="C3293" s="9">
        <v>42385</v>
      </c>
      <c r="D3293" t="s">
        <v>138</v>
      </c>
      <c r="E3293" t="s">
        <v>115</v>
      </c>
      <c r="F3293">
        <v>4</v>
      </c>
      <c r="G3293">
        <v>2</v>
      </c>
      <c r="H3293" t="s">
        <v>206</v>
      </c>
      <c r="I3293" t="s">
        <v>56</v>
      </c>
      <c r="J3293">
        <v>10007828183</v>
      </c>
      <c r="K3293" s="10">
        <f>(C3293-VLOOKUP(H3293,Riders!$A$2:$E$8001,4,FALSE))/365</f>
        <v>22.315068493150687</v>
      </c>
    </row>
    <row r="3294" spans="1:11">
      <c r="A3294" t="s">
        <v>224</v>
      </c>
      <c r="B3294">
        <v>2016</v>
      </c>
      <c r="C3294" s="9">
        <v>42385</v>
      </c>
      <c r="D3294" t="s">
        <v>138</v>
      </c>
      <c r="E3294" t="s">
        <v>115</v>
      </c>
      <c r="F3294">
        <v>4</v>
      </c>
      <c r="G3294">
        <v>3</v>
      </c>
      <c r="H3294" t="s">
        <v>141</v>
      </c>
      <c r="I3294" t="s">
        <v>93</v>
      </c>
      <c r="J3294">
        <v>10009181234</v>
      </c>
      <c r="K3294" s="10">
        <f>(C3294-VLOOKUP(H3294,Riders!$A$2:$E$8001,4,FALSE))/365</f>
        <v>20.786301369863015</v>
      </c>
    </row>
    <row r="3295" spans="1:11">
      <c r="A3295" t="s">
        <v>224</v>
      </c>
      <c r="B3295">
        <v>2016</v>
      </c>
      <c r="C3295" s="9">
        <v>42385</v>
      </c>
      <c r="D3295" t="s">
        <v>138</v>
      </c>
      <c r="E3295" t="s">
        <v>115</v>
      </c>
      <c r="F3295">
        <v>4</v>
      </c>
      <c r="G3295">
        <v>4</v>
      </c>
      <c r="H3295" t="s">
        <v>287</v>
      </c>
      <c r="I3295" t="s">
        <v>205</v>
      </c>
      <c r="J3295">
        <v>10002418415</v>
      </c>
      <c r="K3295" s="10">
        <f>(C3295-VLOOKUP(H3295,Riders!$A$2:$E$8001,4,FALSE))/365</f>
        <v>33.446575342465756</v>
      </c>
    </row>
    <row r="3296" spans="1:11">
      <c r="A3296" t="s">
        <v>224</v>
      </c>
      <c r="B3296">
        <v>2016</v>
      </c>
      <c r="C3296" s="9">
        <v>42385</v>
      </c>
      <c r="D3296" t="s">
        <v>138</v>
      </c>
      <c r="E3296" t="s">
        <v>115</v>
      </c>
      <c r="F3296">
        <v>4</v>
      </c>
      <c r="G3296">
        <v>5</v>
      </c>
      <c r="H3296" t="s">
        <v>169</v>
      </c>
      <c r="I3296" t="s">
        <v>80</v>
      </c>
      <c r="J3296">
        <v>10007073506</v>
      </c>
      <c r="K3296" s="10">
        <f>(C3296-VLOOKUP(H3296,Riders!$A$2:$E$8001,4,FALSE))/365</f>
        <v>25.556164383561644</v>
      </c>
    </row>
    <row r="3297" spans="1:11">
      <c r="A3297" t="s">
        <v>224</v>
      </c>
      <c r="B3297">
        <v>2016</v>
      </c>
      <c r="C3297" s="9">
        <v>42385</v>
      </c>
      <c r="D3297" t="s">
        <v>138</v>
      </c>
      <c r="E3297" t="s">
        <v>117</v>
      </c>
      <c r="F3297">
        <v>1</v>
      </c>
      <c r="G3297">
        <v>1</v>
      </c>
      <c r="H3297" t="s">
        <v>193</v>
      </c>
      <c r="I3297" t="s">
        <v>30</v>
      </c>
      <c r="J3297">
        <v>10005964470</v>
      </c>
      <c r="K3297" s="10">
        <f>(C3297-VLOOKUP(H3297,Riders!$A$2:$E$8001,4,FALSE))/365</f>
        <v>26.841095890410958</v>
      </c>
    </row>
    <row r="3298" spans="1:11">
      <c r="A3298" t="s">
        <v>224</v>
      </c>
      <c r="B3298">
        <v>2016</v>
      </c>
      <c r="C3298" s="9">
        <v>42385</v>
      </c>
      <c r="D3298" t="s">
        <v>138</v>
      </c>
      <c r="E3298" t="s">
        <v>117</v>
      </c>
      <c r="F3298">
        <v>1</v>
      </c>
      <c r="G3298">
        <v>2</v>
      </c>
      <c r="H3298" t="s">
        <v>246</v>
      </c>
      <c r="I3298" t="s">
        <v>33</v>
      </c>
      <c r="J3298">
        <v>10008997641</v>
      </c>
      <c r="K3298" s="10">
        <f>(C3298-VLOOKUP(H3298,Riders!$A$2:$E$8001,4,FALSE))/365</f>
        <v>20.504109589041096</v>
      </c>
    </row>
    <row r="3299" spans="1:11">
      <c r="A3299" t="s">
        <v>224</v>
      </c>
      <c r="B3299">
        <v>2016</v>
      </c>
      <c r="C3299" s="9">
        <v>42385</v>
      </c>
      <c r="D3299" t="s">
        <v>138</v>
      </c>
      <c r="E3299" t="s">
        <v>117</v>
      </c>
      <c r="F3299">
        <v>1</v>
      </c>
      <c r="G3299">
        <v>3</v>
      </c>
      <c r="H3299" t="s">
        <v>326</v>
      </c>
      <c r="I3299" t="s">
        <v>254</v>
      </c>
      <c r="J3299">
        <v>10007787464</v>
      </c>
      <c r="K3299" s="10">
        <f>(C3299-VLOOKUP(H3299,Riders!$A$2:$E$8001,4,FALSE))/365</f>
        <v>24.232876712328768</v>
      </c>
    </row>
    <row r="3300" spans="1:11">
      <c r="A3300" t="s">
        <v>224</v>
      </c>
      <c r="B3300">
        <v>2016</v>
      </c>
      <c r="C3300" s="9">
        <v>42385</v>
      </c>
      <c r="D3300" t="s">
        <v>138</v>
      </c>
      <c r="E3300" t="s">
        <v>117</v>
      </c>
      <c r="F3300">
        <v>1</v>
      </c>
      <c r="G3300">
        <v>4</v>
      </c>
      <c r="H3300" t="s">
        <v>211</v>
      </c>
      <c r="I3300" t="s">
        <v>40</v>
      </c>
      <c r="J3300">
        <v>10006422895</v>
      </c>
      <c r="K3300" s="10">
        <f>(C3300-VLOOKUP(H3300,Riders!$A$2:$E$8001,4,FALSE))/365</f>
        <v>24.654794520547945</v>
      </c>
    </row>
    <row r="3301" spans="1:11">
      <c r="A3301" t="s">
        <v>224</v>
      </c>
      <c r="B3301">
        <v>2016</v>
      </c>
      <c r="C3301" s="9">
        <v>42385</v>
      </c>
      <c r="D3301" t="s">
        <v>138</v>
      </c>
      <c r="E3301" t="s">
        <v>117</v>
      </c>
      <c r="F3301">
        <v>1</v>
      </c>
      <c r="G3301">
        <v>5</v>
      </c>
      <c r="H3301" t="s">
        <v>195</v>
      </c>
      <c r="I3301" t="s">
        <v>196</v>
      </c>
      <c r="J3301">
        <v>10003100142</v>
      </c>
      <c r="K3301" s="10">
        <f>(C3301-VLOOKUP(H3301,Riders!$A$2:$E$8001,4,FALSE))/365</f>
        <v>29.838356164383562</v>
      </c>
    </row>
    <row r="3302" spans="1:11">
      <c r="A3302" t="s">
        <v>224</v>
      </c>
      <c r="B3302">
        <v>2016</v>
      </c>
      <c r="C3302" s="9">
        <v>42385</v>
      </c>
      <c r="D3302" t="s">
        <v>138</v>
      </c>
      <c r="E3302" t="s">
        <v>117</v>
      </c>
      <c r="F3302">
        <v>1</v>
      </c>
      <c r="G3302">
        <v>6</v>
      </c>
      <c r="H3302" t="s">
        <v>232</v>
      </c>
      <c r="I3302" t="s">
        <v>24</v>
      </c>
      <c r="J3302">
        <v>10006073493</v>
      </c>
      <c r="K3302" s="10">
        <f>(C3302-VLOOKUP(H3302,Riders!$A$2:$E$8001,4,FALSE))/365</f>
        <v>26.095890410958905</v>
      </c>
    </row>
    <row r="3303" spans="1:11">
      <c r="A3303" t="s">
        <v>224</v>
      </c>
      <c r="B3303">
        <v>2016</v>
      </c>
      <c r="C3303" s="9">
        <v>42385</v>
      </c>
      <c r="D3303" t="s">
        <v>138</v>
      </c>
      <c r="E3303" t="s">
        <v>117</v>
      </c>
      <c r="F3303">
        <v>2</v>
      </c>
      <c r="G3303">
        <v>1</v>
      </c>
      <c r="H3303" t="s">
        <v>181</v>
      </c>
      <c r="I3303" t="s">
        <v>32</v>
      </c>
      <c r="J3303">
        <v>10007212639</v>
      </c>
      <c r="K3303" s="10">
        <f>(C3303-VLOOKUP(H3303,Riders!$A$2:$E$8001,4,FALSE))/365</f>
        <v>24.553424657534247</v>
      </c>
    </row>
    <row r="3304" spans="1:11">
      <c r="A3304" t="s">
        <v>224</v>
      </c>
      <c r="B3304">
        <v>2016</v>
      </c>
      <c r="C3304" s="9">
        <v>42385</v>
      </c>
      <c r="D3304" t="s">
        <v>138</v>
      </c>
      <c r="E3304" t="s">
        <v>117</v>
      </c>
      <c r="F3304">
        <v>2</v>
      </c>
      <c r="G3304">
        <v>2</v>
      </c>
      <c r="H3304" t="s">
        <v>333</v>
      </c>
      <c r="I3304" t="s">
        <v>28</v>
      </c>
      <c r="J3304">
        <v>10036244537</v>
      </c>
      <c r="K3304" s="10">
        <f>(C3304-VLOOKUP(H3304,Riders!$A$2:$E$8001,4,FALSE))/365</f>
        <v>27.471232876712328</v>
      </c>
    </row>
    <row r="3305" spans="1:11">
      <c r="A3305" t="s">
        <v>224</v>
      </c>
      <c r="B3305">
        <v>2016</v>
      </c>
      <c r="C3305" s="9">
        <v>42385</v>
      </c>
      <c r="D3305" t="s">
        <v>138</v>
      </c>
      <c r="E3305" t="s">
        <v>117</v>
      </c>
      <c r="F3305">
        <v>2</v>
      </c>
      <c r="G3305">
        <v>3</v>
      </c>
      <c r="H3305" t="s">
        <v>198</v>
      </c>
      <c r="I3305" t="s">
        <v>22</v>
      </c>
      <c r="J3305">
        <v>10006900421</v>
      </c>
      <c r="K3305" s="10">
        <f>(C3305-VLOOKUP(H3305,Riders!$A$2:$E$8001,4,FALSE))/365</f>
        <v>23.106849315068494</v>
      </c>
    </row>
    <row r="3306" spans="1:11">
      <c r="A3306" t="s">
        <v>224</v>
      </c>
      <c r="B3306">
        <v>2016</v>
      </c>
      <c r="C3306" s="9">
        <v>42385</v>
      </c>
      <c r="D3306" t="s">
        <v>138</v>
      </c>
      <c r="E3306" t="s">
        <v>117</v>
      </c>
      <c r="F3306">
        <v>2</v>
      </c>
      <c r="G3306">
        <v>4</v>
      </c>
      <c r="H3306" t="s">
        <v>194</v>
      </c>
      <c r="I3306" t="s">
        <v>50</v>
      </c>
      <c r="J3306">
        <v>10004868370</v>
      </c>
      <c r="K3306" s="10">
        <f>(C3306-VLOOKUP(H3306,Riders!$A$2:$E$8001,4,FALSE))/365</f>
        <v>28.049315068493151</v>
      </c>
    </row>
    <row r="3307" spans="1:11">
      <c r="A3307" t="s">
        <v>224</v>
      </c>
      <c r="B3307">
        <v>2016</v>
      </c>
      <c r="C3307" s="9">
        <v>42385</v>
      </c>
      <c r="D3307" t="s">
        <v>138</v>
      </c>
      <c r="E3307" t="s">
        <v>117</v>
      </c>
      <c r="F3307">
        <v>2</v>
      </c>
      <c r="G3307">
        <v>5</v>
      </c>
      <c r="H3307" t="s">
        <v>352</v>
      </c>
      <c r="I3307" t="s">
        <v>28</v>
      </c>
      <c r="J3307">
        <v>10006665496</v>
      </c>
      <c r="K3307" s="10">
        <f>(C3307-VLOOKUP(H3307,Riders!$A$2:$E$8001,4,FALSE))/365</f>
        <v>24.336986301369862</v>
      </c>
    </row>
    <row r="3308" spans="1:11">
      <c r="A3308" t="s">
        <v>224</v>
      </c>
      <c r="B3308">
        <v>2016</v>
      </c>
      <c r="C3308" s="9">
        <v>42385</v>
      </c>
      <c r="D3308" t="s">
        <v>138</v>
      </c>
      <c r="E3308" t="s">
        <v>117</v>
      </c>
      <c r="F3308">
        <v>2</v>
      </c>
      <c r="G3308">
        <v>6</v>
      </c>
      <c r="H3308" t="s">
        <v>281</v>
      </c>
      <c r="I3308" t="s">
        <v>282</v>
      </c>
      <c r="J3308">
        <v>10006319633</v>
      </c>
      <c r="K3308" s="10">
        <f>(C3308-VLOOKUP(H3308,Riders!$A$2:$E$8001,4,FALSE))/365</f>
        <v>26.153424657534245</v>
      </c>
    </row>
    <row r="3309" spans="1:11">
      <c r="A3309" t="s">
        <v>224</v>
      </c>
      <c r="B3309">
        <v>2016</v>
      </c>
      <c r="C3309" s="9">
        <v>42385</v>
      </c>
      <c r="D3309" t="s">
        <v>138</v>
      </c>
      <c r="E3309" t="s">
        <v>119</v>
      </c>
      <c r="F3309">
        <v>1</v>
      </c>
      <c r="G3309">
        <v>1</v>
      </c>
      <c r="H3309" t="s">
        <v>198</v>
      </c>
      <c r="I3309" t="s">
        <v>22</v>
      </c>
      <c r="J3309">
        <v>10006900421</v>
      </c>
      <c r="K3309" s="10">
        <f>(C3309-VLOOKUP(H3309,Riders!$A$2:$E$8001,4,FALSE))/365</f>
        <v>23.106849315068494</v>
      </c>
    </row>
    <row r="3310" spans="1:11">
      <c r="A3310" t="s">
        <v>224</v>
      </c>
      <c r="B3310">
        <v>2016</v>
      </c>
      <c r="C3310" s="9">
        <v>42385</v>
      </c>
      <c r="D3310" t="s">
        <v>138</v>
      </c>
      <c r="E3310" t="s">
        <v>119</v>
      </c>
      <c r="F3310">
        <v>1</v>
      </c>
      <c r="G3310">
        <v>2</v>
      </c>
      <c r="H3310" t="s">
        <v>181</v>
      </c>
      <c r="I3310" t="s">
        <v>32</v>
      </c>
      <c r="J3310">
        <v>10007212639</v>
      </c>
      <c r="K3310" s="10">
        <f>(C3310-VLOOKUP(H3310,Riders!$A$2:$E$8001,4,FALSE))/365</f>
        <v>24.553424657534247</v>
      </c>
    </row>
    <row r="3311" spans="1:11">
      <c r="A3311" t="s">
        <v>224</v>
      </c>
      <c r="B3311">
        <v>2016</v>
      </c>
      <c r="C3311" s="9">
        <v>42385</v>
      </c>
      <c r="D3311" t="s">
        <v>138</v>
      </c>
      <c r="E3311" t="s">
        <v>119</v>
      </c>
      <c r="F3311">
        <v>1</v>
      </c>
      <c r="G3311">
        <v>3</v>
      </c>
      <c r="H3311" t="s">
        <v>326</v>
      </c>
      <c r="I3311" t="s">
        <v>254</v>
      </c>
      <c r="J3311">
        <v>10007787464</v>
      </c>
      <c r="K3311" s="10">
        <f>(C3311-VLOOKUP(H3311,Riders!$A$2:$E$8001,4,FALSE))/365</f>
        <v>24.232876712328768</v>
      </c>
    </row>
    <row r="3312" spans="1:11">
      <c r="A3312" t="s">
        <v>224</v>
      </c>
      <c r="B3312">
        <v>2016</v>
      </c>
      <c r="C3312" s="9">
        <v>42385</v>
      </c>
      <c r="D3312" t="s">
        <v>138</v>
      </c>
      <c r="E3312" t="s">
        <v>119</v>
      </c>
      <c r="F3312">
        <v>1</v>
      </c>
      <c r="G3312">
        <v>4</v>
      </c>
      <c r="H3312" t="s">
        <v>246</v>
      </c>
      <c r="I3312" t="s">
        <v>33</v>
      </c>
      <c r="J3312">
        <v>10008997641</v>
      </c>
      <c r="K3312" s="10">
        <f>(C3312-VLOOKUP(H3312,Riders!$A$2:$E$8001,4,FALSE))/365</f>
        <v>20.504109589041096</v>
      </c>
    </row>
    <row r="3313" spans="1:11">
      <c r="A3313" t="s">
        <v>224</v>
      </c>
      <c r="B3313">
        <v>2016</v>
      </c>
      <c r="C3313" s="9">
        <v>42385</v>
      </c>
      <c r="D3313" t="s">
        <v>138</v>
      </c>
      <c r="E3313" t="s">
        <v>119</v>
      </c>
      <c r="F3313">
        <v>1</v>
      </c>
      <c r="G3313">
        <v>5</v>
      </c>
      <c r="H3313" t="s">
        <v>193</v>
      </c>
      <c r="I3313" t="s">
        <v>30</v>
      </c>
      <c r="J3313">
        <v>10005964470</v>
      </c>
      <c r="K3313" s="10">
        <f>(C3313-VLOOKUP(H3313,Riders!$A$2:$E$8001,4,FALSE))/365</f>
        <v>26.841095890410958</v>
      </c>
    </row>
    <row r="3314" spans="1:11">
      <c r="A3314" t="s">
        <v>224</v>
      </c>
      <c r="B3314">
        <v>2016</v>
      </c>
      <c r="C3314" s="9">
        <v>42385</v>
      </c>
      <c r="D3314" t="s">
        <v>138</v>
      </c>
      <c r="E3314" t="s">
        <v>119</v>
      </c>
      <c r="F3314">
        <v>1</v>
      </c>
      <c r="G3314">
        <v>6</v>
      </c>
      <c r="H3314" t="s">
        <v>333</v>
      </c>
      <c r="I3314" t="s">
        <v>28</v>
      </c>
      <c r="J3314">
        <v>10036244537</v>
      </c>
      <c r="K3314" s="10">
        <f>(C3314-VLOOKUP(H3314,Riders!$A$2:$E$8001,4,FALSE))/365</f>
        <v>27.471232876712328</v>
      </c>
    </row>
    <row r="3315" spans="1:11">
      <c r="A3315" t="s">
        <v>224</v>
      </c>
      <c r="B3315">
        <v>2016</v>
      </c>
      <c r="C3315" s="9">
        <v>42385</v>
      </c>
      <c r="D3315" t="s">
        <v>138</v>
      </c>
      <c r="E3315" t="s">
        <v>119</v>
      </c>
      <c r="F3315">
        <v>2</v>
      </c>
      <c r="G3315">
        <v>1</v>
      </c>
      <c r="H3315" t="s">
        <v>211</v>
      </c>
      <c r="I3315" t="s">
        <v>40</v>
      </c>
      <c r="J3315">
        <v>10006422895</v>
      </c>
      <c r="K3315" s="10">
        <f>(C3315-VLOOKUP(H3315,Riders!$A$2:$E$8001,4,FALSE))/365</f>
        <v>24.654794520547945</v>
      </c>
    </row>
    <row r="3316" spans="1:11">
      <c r="A3316" t="s">
        <v>224</v>
      </c>
      <c r="B3316">
        <v>2016</v>
      </c>
      <c r="C3316" s="9">
        <v>42385</v>
      </c>
      <c r="D3316" t="s">
        <v>138</v>
      </c>
      <c r="E3316" t="s">
        <v>119</v>
      </c>
      <c r="F3316">
        <v>2</v>
      </c>
      <c r="G3316">
        <v>2</v>
      </c>
      <c r="H3316" t="s">
        <v>232</v>
      </c>
      <c r="I3316" t="s">
        <v>24</v>
      </c>
      <c r="J3316">
        <v>10006073493</v>
      </c>
      <c r="K3316" s="10">
        <f>(C3316-VLOOKUP(H3316,Riders!$A$2:$E$8001,4,FALSE))/365</f>
        <v>26.095890410958905</v>
      </c>
    </row>
    <row r="3317" spans="1:11">
      <c r="A3317" t="s">
        <v>224</v>
      </c>
      <c r="B3317">
        <v>2016</v>
      </c>
      <c r="C3317" s="9">
        <v>42385</v>
      </c>
      <c r="D3317" t="s">
        <v>138</v>
      </c>
      <c r="E3317" t="s">
        <v>119</v>
      </c>
      <c r="F3317">
        <v>2</v>
      </c>
      <c r="G3317">
        <v>3</v>
      </c>
      <c r="H3317" t="s">
        <v>194</v>
      </c>
      <c r="I3317" t="s">
        <v>50</v>
      </c>
      <c r="J3317">
        <v>10004868370</v>
      </c>
      <c r="K3317" s="10">
        <f>(C3317-VLOOKUP(H3317,Riders!$A$2:$E$8001,4,FALSE))/365</f>
        <v>28.049315068493151</v>
      </c>
    </row>
    <row r="3318" spans="1:11">
      <c r="A3318" t="s">
        <v>224</v>
      </c>
      <c r="B3318">
        <v>2016</v>
      </c>
      <c r="C3318" s="9">
        <v>42385</v>
      </c>
      <c r="D3318" t="s">
        <v>138</v>
      </c>
      <c r="E3318" t="s">
        <v>119</v>
      </c>
      <c r="F3318">
        <v>2</v>
      </c>
      <c r="G3318">
        <v>4</v>
      </c>
      <c r="H3318" t="s">
        <v>352</v>
      </c>
      <c r="I3318" t="s">
        <v>28</v>
      </c>
      <c r="J3318">
        <v>10006665496</v>
      </c>
      <c r="K3318" s="10">
        <f>(C3318-VLOOKUP(H3318,Riders!$A$2:$E$8001,4,FALSE))/365</f>
        <v>24.336986301369862</v>
      </c>
    </row>
    <row r="3319" spans="1:11">
      <c r="A3319" t="s">
        <v>224</v>
      </c>
      <c r="B3319">
        <v>2016</v>
      </c>
      <c r="C3319" s="9">
        <v>42385</v>
      </c>
      <c r="D3319" t="s">
        <v>138</v>
      </c>
      <c r="E3319" t="s">
        <v>119</v>
      </c>
      <c r="F3319">
        <v>2</v>
      </c>
      <c r="G3319">
        <v>5</v>
      </c>
      <c r="H3319" t="s">
        <v>281</v>
      </c>
      <c r="I3319" t="s">
        <v>282</v>
      </c>
      <c r="J3319">
        <v>10006319633</v>
      </c>
      <c r="K3319" s="10">
        <f>(C3319-VLOOKUP(H3319,Riders!$A$2:$E$8001,4,FALSE))/365</f>
        <v>26.153424657534245</v>
      </c>
    </row>
    <row r="3320" spans="1:11">
      <c r="A3320" t="s">
        <v>224</v>
      </c>
      <c r="B3320">
        <v>2016</v>
      </c>
      <c r="C3320" s="9">
        <v>42385</v>
      </c>
      <c r="D3320" t="s">
        <v>138</v>
      </c>
      <c r="E3320" t="s">
        <v>119</v>
      </c>
      <c r="F3320">
        <v>2</v>
      </c>
      <c r="G3320">
        <v>6</v>
      </c>
      <c r="H3320" t="s">
        <v>195</v>
      </c>
      <c r="I3320" t="s">
        <v>196</v>
      </c>
      <c r="J3320">
        <v>10003100142</v>
      </c>
      <c r="K3320" s="10">
        <f>(C3320-VLOOKUP(H3320,Riders!$A$2:$E$8001,4,FALSE))/365</f>
        <v>29.838356164383562</v>
      </c>
    </row>
    <row r="3321" spans="1:11">
      <c r="A3321" t="s">
        <v>223</v>
      </c>
      <c r="B3321">
        <v>2016</v>
      </c>
      <c r="C3321" s="9">
        <v>42343</v>
      </c>
      <c r="D3321" t="s">
        <v>138</v>
      </c>
      <c r="E3321" t="s">
        <v>89</v>
      </c>
      <c r="F3321">
        <v>1</v>
      </c>
      <c r="G3321">
        <v>1</v>
      </c>
      <c r="H3321" t="s">
        <v>151</v>
      </c>
      <c r="I3321" t="s">
        <v>152</v>
      </c>
      <c r="J3321">
        <v>10004717719</v>
      </c>
      <c r="K3321" s="10">
        <f>(C3321-VLOOKUP(H3321,Riders!$A$2:$E$8001,4,FALSE))/365</f>
        <v>27.008219178082193</v>
      </c>
    </row>
    <row r="3322" spans="1:11">
      <c r="A3322" t="s">
        <v>223</v>
      </c>
      <c r="B3322">
        <v>2016</v>
      </c>
      <c r="C3322" s="9">
        <v>42343</v>
      </c>
      <c r="D3322" t="s">
        <v>138</v>
      </c>
      <c r="E3322" t="s">
        <v>89</v>
      </c>
      <c r="F3322">
        <v>1</v>
      </c>
      <c r="G3322">
        <v>2</v>
      </c>
      <c r="H3322" t="s">
        <v>348</v>
      </c>
      <c r="I3322" t="s">
        <v>222</v>
      </c>
      <c r="J3322">
        <v>10007165755</v>
      </c>
      <c r="K3322" s="10">
        <f>(C3322-VLOOKUP(H3322,Riders!$A$2:$E$8001,4,FALSE))/365</f>
        <v>25.87945205479452</v>
      </c>
    </row>
    <row r="3323" spans="1:11">
      <c r="A3323" t="s">
        <v>223</v>
      </c>
      <c r="B3323">
        <v>2016</v>
      </c>
      <c r="C3323" s="9">
        <v>42343</v>
      </c>
      <c r="D3323" t="s">
        <v>138</v>
      </c>
      <c r="E3323" t="s">
        <v>89</v>
      </c>
      <c r="F3323">
        <v>1</v>
      </c>
      <c r="G3323">
        <v>3</v>
      </c>
      <c r="H3323" t="s">
        <v>325</v>
      </c>
      <c r="I3323" t="s">
        <v>196</v>
      </c>
      <c r="J3323">
        <v>10007271546</v>
      </c>
      <c r="K3323" s="10">
        <f>(C3323-VLOOKUP(H3323,Riders!$A$2:$E$8001,4,FALSE))/365</f>
        <v>22.673972602739727</v>
      </c>
    </row>
    <row r="3324" spans="1:11">
      <c r="A3324" t="s">
        <v>223</v>
      </c>
      <c r="B3324">
        <v>2016</v>
      </c>
      <c r="C3324" s="9">
        <v>42343</v>
      </c>
      <c r="D3324" t="s">
        <v>138</v>
      </c>
      <c r="E3324" t="s">
        <v>89</v>
      </c>
      <c r="F3324">
        <v>1</v>
      </c>
      <c r="G3324">
        <v>4</v>
      </c>
      <c r="H3324" t="s">
        <v>169</v>
      </c>
      <c r="I3324" t="s">
        <v>80</v>
      </c>
      <c r="J3324">
        <v>10007073506</v>
      </c>
      <c r="K3324" s="10">
        <f>(C3324-VLOOKUP(H3324,Riders!$A$2:$E$8001,4,FALSE))/365</f>
        <v>25.44109589041096</v>
      </c>
    </row>
    <row r="3325" spans="1:11">
      <c r="A3325" t="s">
        <v>223</v>
      </c>
      <c r="B3325">
        <v>2016</v>
      </c>
      <c r="C3325" s="9">
        <v>42343</v>
      </c>
      <c r="D3325" t="s">
        <v>138</v>
      </c>
      <c r="E3325" t="s">
        <v>89</v>
      </c>
      <c r="F3325">
        <v>1</v>
      </c>
      <c r="G3325">
        <v>5</v>
      </c>
      <c r="H3325" t="s">
        <v>310</v>
      </c>
      <c r="I3325" t="s">
        <v>102</v>
      </c>
      <c r="J3325">
        <v>10006898401</v>
      </c>
      <c r="K3325" s="10">
        <f>(C3325-VLOOKUP(H3325,Riders!$A$2:$E$8001,4,FALSE))/365</f>
        <v>24.536986301369861</v>
      </c>
    </row>
    <row r="3326" spans="1:11">
      <c r="A3326" t="s">
        <v>223</v>
      </c>
      <c r="B3326">
        <v>2016</v>
      </c>
      <c r="C3326" s="9">
        <v>42343</v>
      </c>
      <c r="D3326" t="s">
        <v>138</v>
      </c>
      <c r="E3326" t="s">
        <v>89</v>
      </c>
      <c r="F3326">
        <v>2</v>
      </c>
      <c r="G3326">
        <v>1</v>
      </c>
      <c r="H3326" t="s">
        <v>127</v>
      </c>
      <c r="I3326" t="s">
        <v>33</v>
      </c>
      <c r="J3326">
        <v>10006184742</v>
      </c>
      <c r="K3326" s="10">
        <f>(C3326-VLOOKUP(H3326,Riders!$A$2:$E$8001,4,FALSE))/365</f>
        <v>24.405479452054795</v>
      </c>
    </row>
    <row r="3327" spans="1:11">
      <c r="A3327" t="s">
        <v>223</v>
      </c>
      <c r="B3327">
        <v>2016</v>
      </c>
      <c r="C3327" s="9">
        <v>42343</v>
      </c>
      <c r="D3327" t="s">
        <v>138</v>
      </c>
      <c r="E3327" t="s">
        <v>89</v>
      </c>
      <c r="F3327">
        <v>2</v>
      </c>
      <c r="G3327">
        <v>2</v>
      </c>
      <c r="H3327" t="s">
        <v>284</v>
      </c>
      <c r="I3327" t="s">
        <v>100</v>
      </c>
      <c r="J3327">
        <v>10007811817</v>
      </c>
      <c r="K3327" s="10">
        <f>(C3327-VLOOKUP(H3327,Riders!$A$2:$E$8001,4,FALSE))/365</f>
        <v>21.893150684931506</v>
      </c>
    </row>
    <row r="3328" spans="1:11">
      <c r="A3328" t="s">
        <v>223</v>
      </c>
      <c r="B3328">
        <v>2016</v>
      </c>
      <c r="C3328" s="9">
        <v>42343</v>
      </c>
      <c r="D3328" t="s">
        <v>138</v>
      </c>
      <c r="E3328" t="s">
        <v>89</v>
      </c>
      <c r="F3328">
        <v>2</v>
      </c>
      <c r="G3328">
        <v>3</v>
      </c>
      <c r="H3328" t="s">
        <v>338</v>
      </c>
      <c r="I3328" t="s">
        <v>140</v>
      </c>
      <c r="J3328">
        <v>10004633247</v>
      </c>
      <c r="K3328" s="10">
        <f>(C3328-VLOOKUP(H3328,Riders!$A$2:$E$8001,4,FALSE))/365</f>
        <v>27.715068493150685</v>
      </c>
    </row>
    <row r="3329" spans="1:11">
      <c r="A3329" t="s">
        <v>223</v>
      </c>
      <c r="B3329">
        <v>2016</v>
      </c>
      <c r="C3329" s="9">
        <v>42343</v>
      </c>
      <c r="D3329" t="s">
        <v>138</v>
      </c>
      <c r="E3329" t="s">
        <v>89</v>
      </c>
      <c r="F3329">
        <v>2</v>
      </c>
      <c r="G3329">
        <v>4</v>
      </c>
      <c r="H3329" t="s">
        <v>206</v>
      </c>
      <c r="I3329" t="s">
        <v>56</v>
      </c>
      <c r="J3329">
        <v>10007828183</v>
      </c>
      <c r="K3329" s="10">
        <f>(C3329-VLOOKUP(H3329,Riders!$A$2:$E$8001,4,FALSE))/365</f>
        <v>22.2</v>
      </c>
    </row>
    <row r="3330" spans="1:11">
      <c r="A3330" t="s">
        <v>223</v>
      </c>
      <c r="B3330">
        <v>2016</v>
      </c>
      <c r="C3330" s="9">
        <v>42343</v>
      </c>
      <c r="D3330" t="s">
        <v>138</v>
      </c>
      <c r="E3330" t="s">
        <v>89</v>
      </c>
      <c r="F3330">
        <v>2</v>
      </c>
      <c r="G3330">
        <v>5</v>
      </c>
      <c r="H3330" t="s">
        <v>181</v>
      </c>
      <c r="I3330" t="s">
        <v>32</v>
      </c>
      <c r="J3330">
        <v>10007212639</v>
      </c>
      <c r="K3330" s="10">
        <f>(C3330-VLOOKUP(H3330,Riders!$A$2:$E$8001,4,FALSE))/365</f>
        <v>24.438356164383563</v>
      </c>
    </row>
    <row r="3331" spans="1:11">
      <c r="A3331" t="s">
        <v>223</v>
      </c>
      <c r="B3331">
        <v>2016</v>
      </c>
      <c r="C3331" s="9">
        <v>42343</v>
      </c>
      <c r="D3331" t="s">
        <v>138</v>
      </c>
      <c r="E3331" t="s">
        <v>89</v>
      </c>
      <c r="F3331">
        <v>3</v>
      </c>
      <c r="G3331">
        <v>1</v>
      </c>
      <c r="H3331" t="s">
        <v>66</v>
      </c>
      <c r="I3331" t="s">
        <v>28</v>
      </c>
      <c r="J3331">
        <v>10006379247</v>
      </c>
      <c r="K3331" s="10">
        <f>(C3331-VLOOKUP(H3331,Riders!$A$2:$E$8001,4,FALSE))/365</f>
        <v>25.693150684931506</v>
      </c>
    </row>
    <row r="3332" spans="1:11">
      <c r="A3332" t="s">
        <v>223</v>
      </c>
      <c r="B3332">
        <v>2016</v>
      </c>
      <c r="C3332" s="9">
        <v>42343</v>
      </c>
      <c r="D3332" t="s">
        <v>138</v>
      </c>
      <c r="E3332" t="s">
        <v>89</v>
      </c>
      <c r="F3332">
        <v>3</v>
      </c>
      <c r="G3332">
        <v>2</v>
      </c>
      <c r="H3332" t="s">
        <v>337</v>
      </c>
      <c r="I3332" t="s">
        <v>26</v>
      </c>
      <c r="J3332">
        <v>10004618796</v>
      </c>
      <c r="K3332" s="10">
        <f>(C3332-VLOOKUP(H3332,Riders!$A$2:$E$8001,4,FALSE))/365</f>
        <v>28.273972602739725</v>
      </c>
    </row>
    <row r="3333" spans="1:11">
      <c r="A3333" t="s">
        <v>223</v>
      </c>
      <c r="B3333">
        <v>2016</v>
      </c>
      <c r="C3333" s="9">
        <v>42343</v>
      </c>
      <c r="D3333" t="s">
        <v>138</v>
      </c>
      <c r="E3333" t="s">
        <v>89</v>
      </c>
      <c r="F3333">
        <v>3</v>
      </c>
      <c r="G3333">
        <v>3</v>
      </c>
      <c r="H3333" t="s">
        <v>198</v>
      </c>
      <c r="I3333" t="s">
        <v>22</v>
      </c>
      <c r="J3333">
        <v>10006900421</v>
      </c>
      <c r="K3333" s="10">
        <f>(C3333-VLOOKUP(H3333,Riders!$A$2:$E$8001,4,FALSE))/365</f>
        <v>22.991780821917807</v>
      </c>
    </row>
    <row r="3334" spans="1:11">
      <c r="A3334" t="s">
        <v>223</v>
      </c>
      <c r="B3334">
        <v>2016</v>
      </c>
      <c r="C3334" s="9">
        <v>42343</v>
      </c>
      <c r="D3334" t="s">
        <v>138</v>
      </c>
      <c r="E3334" t="s">
        <v>89</v>
      </c>
      <c r="F3334">
        <v>3</v>
      </c>
      <c r="G3334">
        <v>4</v>
      </c>
      <c r="H3334" t="s">
        <v>216</v>
      </c>
      <c r="I3334" t="s">
        <v>44</v>
      </c>
      <c r="J3334">
        <v>10006902239</v>
      </c>
      <c r="K3334" s="10">
        <f>(C3334-VLOOKUP(H3334,Riders!$A$2:$E$8001,4,FALSE))/365</f>
        <v>24.438356164383563</v>
      </c>
    </row>
    <row r="3335" spans="1:11">
      <c r="A3335" t="s">
        <v>223</v>
      </c>
      <c r="B3335">
        <v>2016</v>
      </c>
      <c r="C3335" s="9">
        <v>42343</v>
      </c>
      <c r="D3335" t="s">
        <v>138</v>
      </c>
      <c r="E3335" t="s">
        <v>89</v>
      </c>
      <c r="F3335">
        <v>3</v>
      </c>
      <c r="G3335">
        <v>5</v>
      </c>
      <c r="H3335" t="s">
        <v>281</v>
      </c>
      <c r="I3335" t="s">
        <v>282</v>
      </c>
      <c r="J3335">
        <v>10006319633</v>
      </c>
      <c r="K3335" s="10">
        <f>(C3335-VLOOKUP(H3335,Riders!$A$2:$E$8001,4,FALSE))/365</f>
        <v>26.038356164383561</v>
      </c>
    </row>
    <row r="3336" spans="1:11">
      <c r="A3336" t="s">
        <v>223</v>
      </c>
      <c r="B3336">
        <v>2016</v>
      </c>
      <c r="C3336" s="9">
        <v>42343</v>
      </c>
      <c r="D3336" t="s">
        <v>138</v>
      </c>
      <c r="E3336" t="s">
        <v>89</v>
      </c>
      <c r="F3336">
        <v>4</v>
      </c>
      <c r="G3336">
        <v>1</v>
      </c>
      <c r="H3336" t="s">
        <v>192</v>
      </c>
      <c r="I3336" t="s">
        <v>28</v>
      </c>
      <c r="J3336">
        <v>10004601723</v>
      </c>
      <c r="K3336" s="10">
        <f>(C3336-VLOOKUP(H3336,Riders!$A$2:$E$8001,4,FALSE))/365</f>
        <v>28.463013698630139</v>
      </c>
    </row>
    <row r="3337" spans="1:11">
      <c r="A3337" t="s">
        <v>223</v>
      </c>
      <c r="B3337">
        <v>2016</v>
      </c>
      <c r="C3337" s="9">
        <v>42343</v>
      </c>
      <c r="D3337" t="s">
        <v>138</v>
      </c>
      <c r="E3337" t="s">
        <v>89</v>
      </c>
      <c r="F3337">
        <v>4</v>
      </c>
      <c r="G3337">
        <v>2</v>
      </c>
      <c r="H3337" t="s">
        <v>211</v>
      </c>
      <c r="I3337" t="s">
        <v>40</v>
      </c>
      <c r="J3337">
        <v>10006422895</v>
      </c>
      <c r="K3337" s="10">
        <f>(C3337-VLOOKUP(H3337,Riders!$A$2:$E$8001,4,FALSE))/365</f>
        <v>24.539726027397261</v>
      </c>
    </row>
    <row r="3338" spans="1:11">
      <c r="A3338" t="s">
        <v>223</v>
      </c>
      <c r="B3338">
        <v>2016</v>
      </c>
      <c r="C3338" s="9">
        <v>42343</v>
      </c>
      <c r="D3338" t="s">
        <v>138</v>
      </c>
      <c r="E3338" t="s">
        <v>89</v>
      </c>
      <c r="F3338">
        <v>4</v>
      </c>
      <c r="G3338">
        <v>3</v>
      </c>
      <c r="H3338" t="s">
        <v>232</v>
      </c>
      <c r="I3338" t="s">
        <v>24</v>
      </c>
      <c r="J3338">
        <v>10006073493</v>
      </c>
      <c r="K3338" s="10">
        <f>(C3338-VLOOKUP(H3338,Riders!$A$2:$E$8001,4,FALSE))/365</f>
        <v>25.980821917808218</v>
      </c>
    </row>
    <row r="3339" spans="1:11">
      <c r="A3339" t="s">
        <v>223</v>
      </c>
      <c r="B3339">
        <v>2016</v>
      </c>
      <c r="C3339" s="9">
        <v>42343</v>
      </c>
      <c r="D3339" t="s">
        <v>138</v>
      </c>
      <c r="E3339" t="s">
        <v>89</v>
      </c>
      <c r="F3339">
        <v>4</v>
      </c>
      <c r="G3339">
        <v>4</v>
      </c>
      <c r="H3339" t="s">
        <v>193</v>
      </c>
      <c r="I3339" t="s">
        <v>30</v>
      </c>
      <c r="J3339">
        <v>10005964470</v>
      </c>
      <c r="K3339" s="10">
        <f>(C3339-VLOOKUP(H3339,Riders!$A$2:$E$8001,4,FALSE))/365</f>
        <v>26.726027397260275</v>
      </c>
    </row>
    <row r="3340" spans="1:11">
      <c r="A3340" t="s">
        <v>223</v>
      </c>
      <c r="B3340">
        <v>2016</v>
      </c>
      <c r="C3340" s="9">
        <v>42343</v>
      </c>
      <c r="D3340" t="s">
        <v>138</v>
      </c>
      <c r="E3340" t="s">
        <v>89</v>
      </c>
      <c r="F3340">
        <v>4</v>
      </c>
      <c r="G3340">
        <v>5</v>
      </c>
      <c r="H3340" t="s">
        <v>352</v>
      </c>
      <c r="I3340" t="s">
        <v>28</v>
      </c>
      <c r="J3340">
        <v>10006665496</v>
      </c>
      <c r="K3340" s="10">
        <f>(C3340-VLOOKUP(H3340,Riders!$A$2:$E$8001,4,FALSE))/365</f>
        <v>24.221917808219178</v>
      </c>
    </row>
    <row r="3341" spans="1:11">
      <c r="A3341" t="s">
        <v>223</v>
      </c>
      <c r="B3341">
        <v>2016</v>
      </c>
      <c r="C3341" s="9">
        <v>42343</v>
      </c>
      <c r="D3341" t="s">
        <v>138</v>
      </c>
      <c r="E3341" t="s">
        <v>89</v>
      </c>
      <c r="F3341">
        <v>5</v>
      </c>
      <c r="G3341">
        <v>1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27.720547945205478</v>
      </c>
    </row>
    <row r="3342" spans="1:11">
      <c r="A3342" t="s">
        <v>223</v>
      </c>
      <c r="B3342">
        <v>2016</v>
      </c>
      <c r="C3342" s="9">
        <v>42343</v>
      </c>
      <c r="D3342" t="s">
        <v>138</v>
      </c>
      <c r="E3342" t="s">
        <v>89</v>
      </c>
      <c r="F3342">
        <v>5</v>
      </c>
      <c r="G3342">
        <v>2</v>
      </c>
      <c r="H3342" t="s">
        <v>326</v>
      </c>
      <c r="I3342" t="s">
        <v>254</v>
      </c>
      <c r="J3342">
        <v>10007787464</v>
      </c>
      <c r="K3342" s="10">
        <f>(C3342-VLOOKUP(H3342,Riders!$A$2:$E$8001,4,FALSE))/365</f>
        <v>24.117808219178084</v>
      </c>
    </row>
    <row r="3343" spans="1:11">
      <c r="A3343" t="s">
        <v>223</v>
      </c>
      <c r="B3343">
        <v>2016</v>
      </c>
      <c r="C3343" s="9">
        <v>42343</v>
      </c>
      <c r="D3343" t="s">
        <v>138</v>
      </c>
      <c r="E3343" t="s">
        <v>89</v>
      </c>
      <c r="F3343">
        <v>5</v>
      </c>
      <c r="G3343">
        <v>3</v>
      </c>
      <c r="H3343" t="s">
        <v>199</v>
      </c>
      <c r="I3343" t="s">
        <v>37</v>
      </c>
      <c r="J3343">
        <v>10007947011</v>
      </c>
      <c r="K3343" s="10">
        <f>(C3343-VLOOKUP(H3343,Riders!$A$2:$E$8001,4,FALSE))/365</f>
        <v>21.095890410958905</v>
      </c>
    </row>
    <row r="3344" spans="1:11">
      <c r="A3344" t="s">
        <v>223</v>
      </c>
      <c r="B3344">
        <v>2016</v>
      </c>
      <c r="C3344" s="9">
        <v>42343</v>
      </c>
      <c r="D3344" t="s">
        <v>138</v>
      </c>
      <c r="E3344" t="s">
        <v>89</v>
      </c>
      <c r="F3344">
        <v>5</v>
      </c>
      <c r="G3344">
        <v>4</v>
      </c>
      <c r="H3344" t="s">
        <v>141</v>
      </c>
      <c r="I3344" t="s">
        <v>93</v>
      </c>
      <c r="J3344">
        <v>10009181234</v>
      </c>
      <c r="K3344" s="10">
        <f>(C3344-VLOOKUP(H3344,Riders!$A$2:$E$8001,4,FALSE))/365</f>
        <v>20.671232876712327</v>
      </c>
    </row>
    <row r="3345" spans="1:11">
      <c r="A3345" t="s">
        <v>223</v>
      </c>
      <c r="B3345">
        <v>2016</v>
      </c>
      <c r="C3345" s="9">
        <v>42343</v>
      </c>
      <c r="D3345" t="s">
        <v>138</v>
      </c>
      <c r="E3345" t="s">
        <v>89</v>
      </c>
      <c r="F3345">
        <v>5</v>
      </c>
      <c r="G3345">
        <v>5</v>
      </c>
      <c r="H3345" t="s">
        <v>263</v>
      </c>
      <c r="I3345" t="s">
        <v>100</v>
      </c>
      <c r="J3345">
        <v>10009009462</v>
      </c>
      <c r="K3345" s="10">
        <f>(C3345-VLOOKUP(H3345,Riders!$A$2:$E$8001,4,FALSE))/365</f>
        <v>20.405479452054795</v>
      </c>
    </row>
    <row r="3346" spans="1:11">
      <c r="A3346" t="s">
        <v>223</v>
      </c>
      <c r="B3346">
        <v>2016</v>
      </c>
      <c r="C3346" s="9">
        <v>42343</v>
      </c>
      <c r="D3346" t="s">
        <v>138</v>
      </c>
      <c r="E3346" t="s">
        <v>89</v>
      </c>
      <c r="F3346">
        <v>5</v>
      </c>
      <c r="G3346">
        <v>6</v>
      </c>
      <c r="H3346" t="s">
        <v>285</v>
      </c>
      <c r="I3346" t="s">
        <v>30</v>
      </c>
      <c r="J3346">
        <v>10003349716</v>
      </c>
      <c r="K3346" s="10">
        <f>(C3346-VLOOKUP(H3346,Riders!$A$2:$E$8001,4,FALSE))/365</f>
        <v>32.336986301369862</v>
      </c>
    </row>
    <row r="3347" spans="1:11">
      <c r="A3347" t="s">
        <v>223</v>
      </c>
      <c r="B3347">
        <v>2016</v>
      </c>
      <c r="C3347" s="9">
        <v>42343</v>
      </c>
      <c r="D3347" t="s">
        <v>138</v>
      </c>
      <c r="E3347" t="s">
        <v>89</v>
      </c>
      <c r="F3347">
        <v>6</v>
      </c>
      <c r="G3347">
        <v>1</v>
      </c>
      <c r="H3347" t="s">
        <v>343</v>
      </c>
      <c r="I3347" t="s">
        <v>344</v>
      </c>
      <c r="J3347">
        <v>10007500407</v>
      </c>
      <c r="K3347" s="10">
        <f>(C3347-VLOOKUP(H3347,Riders!$A$2:$E$8001,4,FALSE))/365</f>
        <v>22.372602739726027</v>
      </c>
    </row>
    <row r="3348" spans="1:11">
      <c r="A3348" t="s">
        <v>223</v>
      </c>
      <c r="B3348">
        <v>2016</v>
      </c>
      <c r="C3348" s="9">
        <v>42343</v>
      </c>
      <c r="D3348" t="s">
        <v>138</v>
      </c>
      <c r="E3348" t="s">
        <v>89</v>
      </c>
      <c r="F3348">
        <v>6</v>
      </c>
      <c r="G3348">
        <v>2</v>
      </c>
      <c r="H3348" t="s">
        <v>334</v>
      </c>
      <c r="I3348" t="s">
        <v>353</v>
      </c>
      <c r="J3348">
        <v>10005506954</v>
      </c>
      <c r="K3348" s="10">
        <f>(C3348-VLOOKUP(H3348,Riders!$A$2:$E$8001,4,FALSE))/365</f>
        <v>27.008219178082193</v>
      </c>
    </row>
    <row r="3349" spans="1:11">
      <c r="A3349" t="s">
        <v>223</v>
      </c>
      <c r="B3349">
        <v>2016</v>
      </c>
      <c r="C3349" s="9">
        <v>42343</v>
      </c>
      <c r="D3349" t="s">
        <v>138</v>
      </c>
      <c r="E3349" t="s">
        <v>89</v>
      </c>
      <c r="F3349">
        <v>6</v>
      </c>
      <c r="G3349">
        <v>3</v>
      </c>
      <c r="H3349" t="s">
        <v>106</v>
      </c>
      <c r="I3349" t="s">
        <v>107</v>
      </c>
      <c r="J3349">
        <v>10117936018</v>
      </c>
      <c r="K3349" s="10">
        <f>(C3349-VLOOKUP(H3349,Riders!$A$2:$E$8001,4,FALSE))/365</f>
        <v>22.142465753424659</v>
      </c>
    </row>
    <row r="3350" spans="1:11">
      <c r="A3350" t="s">
        <v>223</v>
      </c>
      <c r="B3350">
        <v>2016</v>
      </c>
      <c r="C3350" s="9">
        <v>42343</v>
      </c>
      <c r="D3350" t="s">
        <v>138</v>
      </c>
      <c r="E3350" t="s">
        <v>89</v>
      </c>
      <c r="F3350">
        <v>6</v>
      </c>
      <c r="G3350">
        <v>4</v>
      </c>
      <c r="H3350" t="s">
        <v>48</v>
      </c>
      <c r="I3350" t="s">
        <v>42</v>
      </c>
      <c r="J3350">
        <v>10009039774</v>
      </c>
      <c r="K3350" s="10">
        <f>(C3350-VLOOKUP(H3350,Riders!$A$2:$E$8001,4,FALSE))/365</f>
        <v>21.391780821917809</v>
      </c>
    </row>
    <row r="3351" spans="1:11">
      <c r="A3351" t="s">
        <v>223</v>
      </c>
      <c r="B3351">
        <v>2016</v>
      </c>
      <c r="C3351" s="9">
        <v>42343</v>
      </c>
      <c r="D3351" t="s">
        <v>138</v>
      </c>
      <c r="E3351" t="s">
        <v>89</v>
      </c>
      <c r="F3351">
        <v>6</v>
      </c>
      <c r="G3351">
        <v>5</v>
      </c>
      <c r="H3351" t="s">
        <v>287</v>
      </c>
      <c r="I3351" t="s">
        <v>205</v>
      </c>
      <c r="J3351">
        <v>10002418415</v>
      </c>
      <c r="K3351" s="10">
        <f>(C3351-VLOOKUP(H3351,Riders!$A$2:$E$8001,4,FALSE))/365</f>
        <v>33.331506849315069</v>
      </c>
    </row>
    <row r="3352" spans="1:11">
      <c r="A3352" t="s">
        <v>223</v>
      </c>
      <c r="B3352">
        <v>2016</v>
      </c>
      <c r="C3352" s="9">
        <v>42343</v>
      </c>
      <c r="D3352" t="s">
        <v>138</v>
      </c>
      <c r="E3352" t="s">
        <v>89</v>
      </c>
      <c r="F3352">
        <v>6</v>
      </c>
      <c r="G3352">
        <v>6</v>
      </c>
      <c r="H3352" t="s">
        <v>91</v>
      </c>
      <c r="I3352" t="s">
        <v>50</v>
      </c>
      <c r="J3352">
        <v>10009150215</v>
      </c>
      <c r="K3352" s="10">
        <f>(C3352-VLOOKUP(H3352,Riders!$A$2:$E$8001,4,FALSE))/365</f>
        <v>20.038356164383561</v>
      </c>
    </row>
    <row r="3353" spans="1:11">
      <c r="A3353" t="s">
        <v>223</v>
      </c>
      <c r="B3353">
        <v>2016</v>
      </c>
      <c r="C3353" s="9">
        <v>42343</v>
      </c>
      <c r="D3353" t="s">
        <v>138</v>
      </c>
      <c r="E3353" t="s">
        <v>115</v>
      </c>
      <c r="F3353">
        <v>1</v>
      </c>
      <c r="G3353">
        <v>1</v>
      </c>
      <c r="H3353" t="s">
        <v>352</v>
      </c>
      <c r="I3353" t="s">
        <v>28</v>
      </c>
      <c r="J3353">
        <v>10006665496</v>
      </c>
      <c r="K3353" s="10">
        <f>(C3353-VLOOKUP(H3353,Riders!$A$2:$E$8001,4,FALSE))/365</f>
        <v>24.221917808219178</v>
      </c>
    </row>
    <row r="3354" spans="1:11">
      <c r="A3354" t="s">
        <v>223</v>
      </c>
      <c r="B3354">
        <v>2016</v>
      </c>
      <c r="C3354" s="9">
        <v>42343</v>
      </c>
      <c r="D3354" t="s">
        <v>138</v>
      </c>
      <c r="E3354" t="s">
        <v>115</v>
      </c>
      <c r="F3354">
        <v>1</v>
      </c>
      <c r="G3354">
        <v>2</v>
      </c>
      <c r="H3354" t="s">
        <v>141</v>
      </c>
      <c r="I3354" t="s">
        <v>93</v>
      </c>
      <c r="J3354">
        <v>10009181234</v>
      </c>
      <c r="K3354" s="10">
        <f>(C3354-VLOOKUP(H3354,Riders!$A$2:$E$8001,4,FALSE))/365</f>
        <v>20.671232876712327</v>
      </c>
    </row>
    <row r="3355" spans="1:11">
      <c r="A3355" t="s">
        <v>223</v>
      </c>
      <c r="B3355">
        <v>2016</v>
      </c>
      <c r="C3355" s="9">
        <v>42343</v>
      </c>
      <c r="D3355" t="s">
        <v>138</v>
      </c>
      <c r="E3355" t="s">
        <v>115</v>
      </c>
      <c r="F3355">
        <v>1</v>
      </c>
      <c r="G3355">
        <v>3</v>
      </c>
      <c r="H3355" t="s">
        <v>348</v>
      </c>
      <c r="I3355" t="s">
        <v>222</v>
      </c>
      <c r="J3355">
        <v>10007165755</v>
      </c>
      <c r="K3355" s="10">
        <f>(C3355-VLOOKUP(H3355,Riders!$A$2:$E$8001,4,FALSE))/365</f>
        <v>25.87945205479452</v>
      </c>
    </row>
    <row r="3356" spans="1:11">
      <c r="A3356" t="s">
        <v>223</v>
      </c>
      <c r="B3356">
        <v>2016</v>
      </c>
      <c r="C3356" s="9">
        <v>42343</v>
      </c>
      <c r="D3356" t="s">
        <v>138</v>
      </c>
      <c r="E3356" t="s">
        <v>115</v>
      </c>
      <c r="F3356">
        <v>1</v>
      </c>
      <c r="G3356">
        <v>4</v>
      </c>
      <c r="H3356" t="s">
        <v>106</v>
      </c>
      <c r="I3356" t="s">
        <v>107</v>
      </c>
      <c r="J3356">
        <v>10117936018</v>
      </c>
      <c r="K3356" s="10">
        <f>(C3356-VLOOKUP(H3356,Riders!$A$2:$E$8001,4,FALSE))/365</f>
        <v>22.142465753424659</v>
      </c>
    </row>
    <row r="3357" spans="1:11">
      <c r="A3357" t="s">
        <v>223</v>
      </c>
      <c r="B3357">
        <v>2016</v>
      </c>
      <c r="C3357" s="9">
        <v>42343</v>
      </c>
      <c r="D3357" t="s">
        <v>138</v>
      </c>
      <c r="E3357" t="s">
        <v>115</v>
      </c>
      <c r="F3357">
        <v>1</v>
      </c>
      <c r="G3357">
        <v>5</v>
      </c>
      <c r="H3357" t="s">
        <v>91</v>
      </c>
      <c r="I3357" t="s">
        <v>50</v>
      </c>
      <c r="J3357">
        <v>10009150215</v>
      </c>
      <c r="K3357" s="10">
        <f>(C3357-VLOOKUP(H3357,Riders!$A$2:$E$8001,4,FALSE))/365</f>
        <v>20.038356164383561</v>
      </c>
    </row>
    <row r="3358" spans="1:11">
      <c r="A3358" t="s">
        <v>223</v>
      </c>
      <c r="B3358">
        <v>2016</v>
      </c>
      <c r="C3358" s="9">
        <v>42343</v>
      </c>
      <c r="D3358" t="s">
        <v>138</v>
      </c>
      <c r="E3358" t="s">
        <v>115</v>
      </c>
      <c r="F3358">
        <v>2</v>
      </c>
      <c r="G3358">
        <v>1</v>
      </c>
      <c r="H3358" t="s">
        <v>193</v>
      </c>
      <c r="I3358" t="s">
        <v>30</v>
      </c>
      <c r="J3358">
        <v>10005964470</v>
      </c>
      <c r="K3358" s="10">
        <f>(C3358-VLOOKUP(H3358,Riders!$A$2:$E$8001,4,FALSE))/365</f>
        <v>26.726027397260275</v>
      </c>
    </row>
    <row r="3359" spans="1:11">
      <c r="A3359" t="s">
        <v>223</v>
      </c>
      <c r="B3359">
        <v>2016</v>
      </c>
      <c r="C3359" s="9">
        <v>42343</v>
      </c>
      <c r="D3359" t="s">
        <v>138</v>
      </c>
      <c r="E3359" t="s">
        <v>115</v>
      </c>
      <c r="F3359">
        <v>2</v>
      </c>
      <c r="G3359">
        <v>2</v>
      </c>
      <c r="H3359" t="s">
        <v>281</v>
      </c>
      <c r="I3359" t="s">
        <v>282</v>
      </c>
      <c r="J3359">
        <v>10006319633</v>
      </c>
      <c r="K3359" s="10">
        <f>(C3359-VLOOKUP(H3359,Riders!$A$2:$E$8001,4,FALSE))/365</f>
        <v>26.038356164383561</v>
      </c>
    </row>
    <row r="3360" spans="1:11">
      <c r="A3360" t="s">
        <v>223</v>
      </c>
      <c r="B3360">
        <v>2016</v>
      </c>
      <c r="C3360" s="9">
        <v>42343</v>
      </c>
      <c r="D3360" t="s">
        <v>138</v>
      </c>
      <c r="E3360" t="s">
        <v>115</v>
      </c>
      <c r="F3360">
        <v>2</v>
      </c>
      <c r="G3360">
        <v>3</v>
      </c>
      <c r="H3360" t="s">
        <v>285</v>
      </c>
      <c r="I3360" t="s">
        <v>30</v>
      </c>
      <c r="J3360">
        <v>10003349716</v>
      </c>
      <c r="K3360" s="10">
        <f>(C3360-VLOOKUP(H3360,Riders!$A$2:$E$8001,4,FALSE))/365</f>
        <v>32.336986301369862</v>
      </c>
    </row>
    <row r="3361" spans="1:11">
      <c r="A3361" t="s">
        <v>223</v>
      </c>
      <c r="B3361">
        <v>2016</v>
      </c>
      <c r="C3361" s="9">
        <v>42343</v>
      </c>
      <c r="D3361" t="s">
        <v>138</v>
      </c>
      <c r="E3361" t="s">
        <v>115</v>
      </c>
      <c r="F3361">
        <v>2</v>
      </c>
      <c r="G3361">
        <v>4</v>
      </c>
      <c r="H3361" t="s">
        <v>284</v>
      </c>
      <c r="I3361" t="s">
        <v>100</v>
      </c>
      <c r="J3361">
        <v>10007811817</v>
      </c>
      <c r="K3361" s="10">
        <f>(C3361-VLOOKUP(H3361,Riders!$A$2:$E$8001,4,FALSE))/365</f>
        <v>21.893150684931506</v>
      </c>
    </row>
    <row r="3362" spans="1:11">
      <c r="A3362" t="s">
        <v>223</v>
      </c>
      <c r="B3362">
        <v>2016</v>
      </c>
      <c r="C3362" s="9">
        <v>42343</v>
      </c>
      <c r="D3362" t="s">
        <v>138</v>
      </c>
      <c r="E3362" t="s">
        <v>115</v>
      </c>
      <c r="F3362">
        <v>2</v>
      </c>
      <c r="G3362">
        <v>5</v>
      </c>
      <c r="H3362" t="s">
        <v>199</v>
      </c>
      <c r="I3362" t="s">
        <v>37</v>
      </c>
      <c r="J3362">
        <v>10007947011</v>
      </c>
      <c r="K3362" s="10">
        <f>(C3362-VLOOKUP(H3362,Riders!$A$2:$E$8001,4,FALSE))/365</f>
        <v>21.095890410958905</v>
      </c>
    </row>
    <row r="3363" spans="1:11">
      <c r="A3363" t="s">
        <v>223</v>
      </c>
      <c r="B3363">
        <v>2016</v>
      </c>
      <c r="C3363" s="9">
        <v>42343</v>
      </c>
      <c r="D3363" t="s">
        <v>138</v>
      </c>
      <c r="E3363" t="s">
        <v>115</v>
      </c>
      <c r="F3363">
        <v>3</v>
      </c>
      <c r="G3363">
        <v>1</v>
      </c>
      <c r="H3363" t="s">
        <v>216</v>
      </c>
      <c r="I3363" t="s">
        <v>44</v>
      </c>
      <c r="J3363">
        <v>10006902239</v>
      </c>
      <c r="K3363" s="10">
        <f>(C3363-VLOOKUP(H3363,Riders!$A$2:$E$8001,4,FALSE))/365</f>
        <v>24.438356164383563</v>
      </c>
    </row>
    <row r="3364" spans="1:11">
      <c r="A3364" t="s">
        <v>223</v>
      </c>
      <c r="B3364">
        <v>2016</v>
      </c>
      <c r="C3364" s="9">
        <v>42343</v>
      </c>
      <c r="D3364" t="s">
        <v>138</v>
      </c>
      <c r="E3364" t="s">
        <v>115</v>
      </c>
      <c r="F3364">
        <v>3</v>
      </c>
      <c r="G3364">
        <v>2</v>
      </c>
      <c r="H3364" t="s">
        <v>181</v>
      </c>
      <c r="I3364" t="s">
        <v>32</v>
      </c>
      <c r="J3364">
        <v>10007212639</v>
      </c>
      <c r="K3364" s="10">
        <f>(C3364-VLOOKUP(H3364,Riders!$A$2:$E$8001,4,FALSE))/365</f>
        <v>24.438356164383563</v>
      </c>
    </row>
    <row r="3365" spans="1:11">
      <c r="A3365" t="s">
        <v>223</v>
      </c>
      <c r="B3365">
        <v>2016</v>
      </c>
      <c r="C3365" s="9">
        <v>42343</v>
      </c>
      <c r="D3365" t="s">
        <v>138</v>
      </c>
      <c r="E3365" t="s">
        <v>115</v>
      </c>
      <c r="F3365">
        <v>3</v>
      </c>
      <c r="G3365">
        <v>3</v>
      </c>
      <c r="H3365" t="s">
        <v>232</v>
      </c>
      <c r="I3365" t="s">
        <v>24</v>
      </c>
      <c r="J3365">
        <v>10006073493</v>
      </c>
      <c r="K3365" s="10">
        <f>(C3365-VLOOKUP(H3365,Riders!$A$2:$E$8001,4,FALSE))/365</f>
        <v>25.980821917808218</v>
      </c>
    </row>
    <row r="3366" spans="1:11">
      <c r="A3366" t="s">
        <v>223</v>
      </c>
      <c r="B3366">
        <v>2016</v>
      </c>
      <c r="C3366" s="9">
        <v>42343</v>
      </c>
      <c r="D3366" t="s">
        <v>138</v>
      </c>
      <c r="E3366" t="s">
        <v>115</v>
      </c>
      <c r="F3366">
        <v>3</v>
      </c>
      <c r="G3366">
        <v>4</v>
      </c>
      <c r="H3366" t="s">
        <v>337</v>
      </c>
      <c r="I3366" t="s">
        <v>26</v>
      </c>
      <c r="J3366">
        <v>10004618796</v>
      </c>
      <c r="K3366" s="10">
        <f>(C3366-VLOOKUP(H3366,Riders!$A$2:$E$8001,4,FALSE))/365</f>
        <v>28.273972602739725</v>
      </c>
    </row>
    <row r="3367" spans="1:11">
      <c r="A3367" t="s">
        <v>223</v>
      </c>
      <c r="B3367">
        <v>2016</v>
      </c>
      <c r="C3367" s="9">
        <v>42343</v>
      </c>
      <c r="D3367" t="s">
        <v>138</v>
      </c>
      <c r="E3367" t="s">
        <v>115</v>
      </c>
      <c r="F3367">
        <v>4</v>
      </c>
      <c r="G3367">
        <v>1</v>
      </c>
      <c r="H3367" t="s">
        <v>211</v>
      </c>
      <c r="I3367" t="s">
        <v>40</v>
      </c>
      <c r="J3367">
        <v>10006422895</v>
      </c>
      <c r="K3367" s="10">
        <f>(C3367-VLOOKUP(H3367,Riders!$A$2:$E$8001,4,FALSE))/365</f>
        <v>24.539726027397261</v>
      </c>
    </row>
    <row r="3368" spans="1:11">
      <c r="A3368" t="s">
        <v>223</v>
      </c>
      <c r="B3368">
        <v>2016</v>
      </c>
      <c r="C3368" s="9">
        <v>42343</v>
      </c>
      <c r="D3368" t="s">
        <v>138</v>
      </c>
      <c r="E3368" t="s">
        <v>115</v>
      </c>
      <c r="F3368">
        <v>4</v>
      </c>
      <c r="G3368">
        <v>2</v>
      </c>
      <c r="H3368" t="s">
        <v>310</v>
      </c>
      <c r="I3368" t="s">
        <v>102</v>
      </c>
      <c r="J3368">
        <v>10006898401</v>
      </c>
      <c r="K3368" s="10">
        <f>(C3368-VLOOKUP(H3368,Riders!$A$2:$E$8001,4,FALSE))/365</f>
        <v>24.536986301369861</v>
      </c>
    </row>
    <row r="3369" spans="1:11">
      <c r="A3369" t="s">
        <v>223</v>
      </c>
      <c r="B3369">
        <v>2016</v>
      </c>
      <c r="C3369" s="9">
        <v>42343</v>
      </c>
      <c r="D3369" t="s">
        <v>138</v>
      </c>
      <c r="E3369" t="s">
        <v>115</v>
      </c>
      <c r="F3369">
        <v>4</v>
      </c>
      <c r="G3369">
        <v>3</v>
      </c>
      <c r="H3369" t="s">
        <v>198</v>
      </c>
      <c r="I3369" t="s">
        <v>22</v>
      </c>
      <c r="J3369">
        <v>10006900421</v>
      </c>
      <c r="K3369" s="10">
        <f>(C3369-VLOOKUP(H3369,Riders!$A$2:$E$8001,4,FALSE))/365</f>
        <v>22.991780821917807</v>
      </c>
    </row>
    <row r="3370" spans="1:11">
      <c r="A3370" t="s">
        <v>223</v>
      </c>
      <c r="B3370">
        <v>2016</v>
      </c>
      <c r="C3370" s="9">
        <v>42343</v>
      </c>
      <c r="D3370" t="s">
        <v>138</v>
      </c>
      <c r="E3370" t="s">
        <v>115</v>
      </c>
      <c r="F3370">
        <v>4</v>
      </c>
      <c r="G3370">
        <v>4</v>
      </c>
      <c r="H3370" t="s">
        <v>206</v>
      </c>
      <c r="I3370" t="s">
        <v>56</v>
      </c>
      <c r="J3370">
        <v>10007828183</v>
      </c>
      <c r="K3370" s="10">
        <f>(C3370-VLOOKUP(H3370,Riders!$A$2:$E$8001,4,FALSE))/365</f>
        <v>22.2</v>
      </c>
    </row>
    <row r="3371" spans="1:11">
      <c r="A3371" t="s">
        <v>223</v>
      </c>
      <c r="B3371">
        <v>2016</v>
      </c>
      <c r="C3371" s="9">
        <v>42343</v>
      </c>
      <c r="D3371" t="s">
        <v>138</v>
      </c>
      <c r="E3371" t="s">
        <v>115</v>
      </c>
      <c r="F3371">
        <v>5</v>
      </c>
      <c r="G3371">
        <v>1</v>
      </c>
      <c r="H3371" t="s">
        <v>287</v>
      </c>
      <c r="I3371" t="s">
        <v>205</v>
      </c>
      <c r="J3371">
        <v>10002418415</v>
      </c>
      <c r="K3371" s="10">
        <f>(C3371-VLOOKUP(H3371,Riders!$A$2:$E$8001,4,FALSE))/365</f>
        <v>33.331506849315069</v>
      </c>
    </row>
    <row r="3372" spans="1:11">
      <c r="A3372" t="s">
        <v>223</v>
      </c>
      <c r="B3372">
        <v>2016</v>
      </c>
      <c r="C3372" s="9">
        <v>42343</v>
      </c>
      <c r="D3372" t="s">
        <v>138</v>
      </c>
      <c r="E3372" t="s">
        <v>115</v>
      </c>
      <c r="F3372">
        <v>5</v>
      </c>
      <c r="G3372">
        <v>2</v>
      </c>
      <c r="H3372" t="s">
        <v>338</v>
      </c>
      <c r="I3372" t="s">
        <v>140</v>
      </c>
      <c r="J3372">
        <v>10004633247</v>
      </c>
      <c r="K3372" s="10">
        <f>(C3372-VLOOKUP(H3372,Riders!$A$2:$E$8001,4,FALSE))/365</f>
        <v>27.715068493150685</v>
      </c>
    </row>
    <row r="3373" spans="1:11">
      <c r="A3373" t="s">
        <v>223</v>
      </c>
      <c r="B3373">
        <v>2016</v>
      </c>
      <c r="C3373" s="9">
        <v>42343</v>
      </c>
      <c r="D3373" t="s">
        <v>138</v>
      </c>
      <c r="E3373" t="s">
        <v>115</v>
      </c>
      <c r="F3373">
        <v>5</v>
      </c>
      <c r="G3373">
        <v>3</v>
      </c>
      <c r="H3373" t="s">
        <v>326</v>
      </c>
      <c r="I3373" t="s">
        <v>254</v>
      </c>
      <c r="J3373">
        <v>10007787464</v>
      </c>
      <c r="K3373" s="10">
        <f>(C3373-VLOOKUP(H3373,Riders!$A$2:$E$8001,4,FALSE))/365</f>
        <v>24.117808219178084</v>
      </c>
    </row>
    <row r="3374" spans="1:11">
      <c r="A3374" t="s">
        <v>223</v>
      </c>
      <c r="B3374">
        <v>2016</v>
      </c>
      <c r="C3374" s="9">
        <v>42343</v>
      </c>
      <c r="D3374" t="s">
        <v>138</v>
      </c>
      <c r="E3374" t="s">
        <v>115</v>
      </c>
      <c r="F3374">
        <v>5</v>
      </c>
      <c r="G3374">
        <v>4</v>
      </c>
      <c r="H3374" t="s">
        <v>169</v>
      </c>
      <c r="I3374" t="s">
        <v>80</v>
      </c>
      <c r="J3374">
        <v>10007073506</v>
      </c>
      <c r="K3374" s="10">
        <f>(C3374-VLOOKUP(H3374,Riders!$A$2:$E$8001,4,FALSE))/365</f>
        <v>25.44109589041096</v>
      </c>
    </row>
    <row r="3375" spans="1:11">
      <c r="A3375" t="s">
        <v>223</v>
      </c>
      <c r="B3375">
        <v>2016</v>
      </c>
      <c r="C3375" s="9">
        <v>42343</v>
      </c>
      <c r="D3375" t="s">
        <v>138</v>
      </c>
      <c r="E3375" t="s">
        <v>115</v>
      </c>
      <c r="F3375">
        <v>6</v>
      </c>
      <c r="G3375">
        <v>1</v>
      </c>
      <c r="H3375" t="s">
        <v>325</v>
      </c>
      <c r="I3375" t="s">
        <v>196</v>
      </c>
      <c r="J3375">
        <v>10007271546</v>
      </c>
      <c r="K3375" s="10">
        <f>(C3375-VLOOKUP(H3375,Riders!$A$2:$E$8001,4,FALSE))/365</f>
        <v>22.673972602739727</v>
      </c>
    </row>
    <row r="3376" spans="1:11">
      <c r="A3376" t="s">
        <v>223</v>
      </c>
      <c r="B3376">
        <v>2016</v>
      </c>
      <c r="C3376" s="9">
        <v>42343</v>
      </c>
      <c r="D3376" t="s">
        <v>138</v>
      </c>
      <c r="E3376" t="s">
        <v>115</v>
      </c>
      <c r="F3376">
        <v>6</v>
      </c>
      <c r="G3376">
        <v>2</v>
      </c>
      <c r="H3376" t="s">
        <v>48</v>
      </c>
      <c r="I3376" t="s">
        <v>42</v>
      </c>
      <c r="J3376">
        <v>10009039774</v>
      </c>
      <c r="K3376" s="10">
        <f>(C3376-VLOOKUP(H3376,Riders!$A$2:$E$8001,4,FALSE))/365</f>
        <v>21.391780821917809</v>
      </c>
    </row>
    <row r="3377" spans="1:11">
      <c r="A3377" t="s">
        <v>223</v>
      </c>
      <c r="B3377">
        <v>2016</v>
      </c>
      <c r="C3377" s="9">
        <v>42343</v>
      </c>
      <c r="D3377" t="s">
        <v>138</v>
      </c>
      <c r="E3377" t="s">
        <v>115</v>
      </c>
      <c r="F3377">
        <v>6</v>
      </c>
      <c r="G3377">
        <v>3</v>
      </c>
      <c r="H3377" t="s">
        <v>334</v>
      </c>
      <c r="I3377" t="s">
        <v>353</v>
      </c>
      <c r="J3377">
        <v>10005506954</v>
      </c>
      <c r="K3377" s="10">
        <f>(C3377-VLOOKUP(H3377,Riders!$A$2:$E$8001,4,FALSE))/365</f>
        <v>27.008219178082193</v>
      </c>
    </row>
    <row r="3378" spans="1:11">
      <c r="A3378" t="s">
        <v>223</v>
      </c>
      <c r="B3378">
        <v>2016</v>
      </c>
      <c r="C3378" s="9">
        <v>42343</v>
      </c>
      <c r="D3378" t="s">
        <v>138</v>
      </c>
      <c r="E3378" t="s">
        <v>115</v>
      </c>
      <c r="F3378">
        <v>6</v>
      </c>
      <c r="G3378">
        <v>4</v>
      </c>
      <c r="H3378" t="s">
        <v>263</v>
      </c>
      <c r="I3378" t="s">
        <v>100</v>
      </c>
      <c r="J3378">
        <v>10009009462</v>
      </c>
      <c r="K3378" s="10">
        <f>(C3378-VLOOKUP(H3378,Riders!$A$2:$E$8001,4,FALSE))/365</f>
        <v>20.405479452054795</v>
      </c>
    </row>
    <row r="3379" spans="1:11">
      <c r="A3379" t="s">
        <v>223</v>
      </c>
      <c r="B3379">
        <v>2016</v>
      </c>
      <c r="C3379" s="9">
        <v>42343</v>
      </c>
      <c r="D3379" t="s">
        <v>138</v>
      </c>
      <c r="E3379" t="s">
        <v>117</v>
      </c>
      <c r="F3379">
        <v>1</v>
      </c>
      <c r="G3379">
        <v>1</v>
      </c>
      <c r="H3379" t="s">
        <v>352</v>
      </c>
      <c r="I3379" t="s">
        <v>28</v>
      </c>
      <c r="J3379">
        <v>10006665496</v>
      </c>
      <c r="K3379" s="10">
        <f>(C3379-VLOOKUP(H3379,Riders!$A$2:$E$8001,4,FALSE))/365</f>
        <v>24.221917808219178</v>
      </c>
    </row>
    <row r="3380" spans="1:11">
      <c r="A3380" t="s">
        <v>223</v>
      </c>
      <c r="B3380">
        <v>2016</v>
      </c>
      <c r="C3380" s="9">
        <v>42343</v>
      </c>
      <c r="D3380" t="s">
        <v>138</v>
      </c>
      <c r="E3380" t="s">
        <v>117</v>
      </c>
      <c r="F3380">
        <v>1</v>
      </c>
      <c r="G3380">
        <v>2</v>
      </c>
      <c r="H3380" t="s">
        <v>192</v>
      </c>
      <c r="I3380" t="s">
        <v>28</v>
      </c>
      <c r="J3380">
        <v>10004601723</v>
      </c>
      <c r="K3380" s="10">
        <f>(C3380-VLOOKUP(H3380,Riders!$A$2:$E$8001,4,FALSE))/365</f>
        <v>28.463013698630139</v>
      </c>
    </row>
    <row r="3381" spans="1:11">
      <c r="A3381" t="s">
        <v>223</v>
      </c>
      <c r="B3381">
        <v>2016</v>
      </c>
      <c r="C3381" s="9">
        <v>42343</v>
      </c>
      <c r="D3381" t="s">
        <v>138</v>
      </c>
      <c r="E3381" t="s">
        <v>117</v>
      </c>
      <c r="F3381">
        <v>1</v>
      </c>
      <c r="G3381">
        <v>3</v>
      </c>
      <c r="H3381" t="s">
        <v>343</v>
      </c>
      <c r="I3381" t="s">
        <v>344</v>
      </c>
      <c r="J3381">
        <v>10007500407</v>
      </c>
      <c r="K3381" s="10">
        <f>(C3381-VLOOKUP(H3381,Riders!$A$2:$E$8001,4,FALSE))/365</f>
        <v>22.372602739726027</v>
      </c>
    </row>
    <row r="3382" spans="1:11">
      <c r="A3382" t="s">
        <v>223</v>
      </c>
      <c r="B3382">
        <v>2016</v>
      </c>
      <c r="C3382" s="9">
        <v>42343</v>
      </c>
      <c r="D3382" t="s">
        <v>138</v>
      </c>
      <c r="E3382" t="s">
        <v>117</v>
      </c>
      <c r="F3382">
        <v>1</v>
      </c>
      <c r="G3382">
        <v>4</v>
      </c>
      <c r="H3382" t="s">
        <v>287</v>
      </c>
      <c r="I3382" t="s">
        <v>205</v>
      </c>
      <c r="J3382">
        <v>10002418415</v>
      </c>
      <c r="K3382" s="10">
        <f>(C3382-VLOOKUP(H3382,Riders!$A$2:$E$8001,4,FALSE))/365</f>
        <v>33.331506849315069</v>
      </c>
    </row>
    <row r="3383" spans="1:11">
      <c r="A3383" t="s">
        <v>223</v>
      </c>
      <c r="B3383">
        <v>2016</v>
      </c>
      <c r="C3383" s="9">
        <v>42343</v>
      </c>
      <c r="D3383" t="s">
        <v>138</v>
      </c>
      <c r="E3383" t="s">
        <v>117</v>
      </c>
      <c r="F3383">
        <v>1</v>
      </c>
      <c r="G3383">
        <v>5</v>
      </c>
      <c r="H3383" t="s">
        <v>211</v>
      </c>
      <c r="I3383" t="s">
        <v>40</v>
      </c>
      <c r="J3383">
        <v>10006422895</v>
      </c>
      <c r="K3383" s="10">
        <f>(C3383-VLOOKUP(H3383,Riders!$A$2:$E$8001,4,FALSE))/365</f>
        <v>24.539726027397261</v>
      </c>
    </row>
    <row r="3384" spans="1:11">
      <c r="A3384" t="s">
        <v>223</v>
      </c>
      <c r="B3384">
        <v>2016</v>
      </c>
      <c r="C3384" s="9">
        <v>42343</v>
      </c>
      <c r="D3384" t="s">
        <v>138</v>
      </c>
      <c r="E3384" t="s">
        <v>117</v>
      </c>
      <c r="F3384">
        <v>1</v>
      </c>
      <c r="G3384">
        <v>6</v>
      </c>
      <c r="H3384" t="s">
        <v>151</v>
      </c>
      <c r="I3384" t="s">
        <v>152</v>
      </c>
      <c r="J3384">
        <v>10004717719</v>
      </c>
      <c r="K3384" s="10">
        <f>(C3384-VLOOKUP(H3384,Riders!$A$2:$E$8001,4,FALSE))/365</f>
        <v>27.008219178082193</v>
      </c>
    </row>
    <row r="3385" spans="1:11">
      <c r="A3385" t="s">
        <v>223</v>
      </c>
      <c r="B3385">
        <v>2016</v>
      </c>
      <c r="C3385" s="9">
        <v>42343</v>
      </c>
      <c r="D3385" t="s">
        <v>138</v>
      </c>
      <c r="E3385" t="s">
        <v>117</v>
      </c>
      <c r="F3385">
        <v>2</v>
      </c>
      <c r="G3385">
        <v>1</v>
      </c>
      <c r="H3385" t="s">
        <v>66</v>
      </c>
      <c r="I3385" t="s">
        <v>28</v>
      </c>
      <c r="J3385">
        <v>10006379247</v>
      </c>
      <c r="K3385" s="10">
        <f>(C3385-VLOOKUP(H3385,Riders!$A$2:$E$8001,4,FALSE))/365</f>
        <v>25.693150684931506</v>
      </c>
    </row>
    <row r="3386" spans="1:11">
      <c r="A3386" t="s">
        <v>223</v>
      </c>
      <c r="B3386">
        <v>2016</v>
      </c>
      <c r="C3386" s="9">
        <v>42343</v>
      </c>
      <c r="D3386" t="s">
        <v>138</v>
      </c>
      <c r="E3386" t="s">
        <v>117</v>
      </c>
      <c r="F3386">
        <v>2</v>
      </c>
      <c r="G3386">
        <v>2</v>
      </c>
      <c r="H3386" t="s">
        <v>190</v>
      </c>
      <c r="I3386" t="s">
        <v>111</v>
      </c>
      <c r="J3386">
        <v>10004599194</v>
      </c>
      <c r="K3386" s="10">
        <f>(C3386-VLOOKUP(H3386,Riders!$A$2:$E$8001,4,FALSE))/365</f>
        <v>27.720547945205478</v>
      </c>
    </row>
    <row r="3387" spans="1:11">
      <c r="A3387" t="s">
        <v>223</v>
      </c>
      <c r="B3387">
        <v>2016</v>
      </c>
      <c r="C3387" s="9">
        <v>42343</v>
      </c>
      <c r="D3387" t="s">
        <v>138</v>
      </c>
      <c r="E3387" t="s">
        <v>117</v>
      </c>
      <c r="F3387">
        <v>2</v>
      </c>
      <c r="G3387">
        <v>3</v>
      </c>
      <c r="H3387" t="s">
        <v>325</v>
      </c>
      <c r="I3387" t="s">
        <v>196</v>
      </c>
      <c r="J3387">
        <v>10007271546</v>
      </c>
      <c r="K3387" s="10">
        <f>(C3387-VLOOKUP(H3387,Riders!$A$2:$E$8001,4,FALSE))/365</f>
        <v>22.673972602739727</v>
      </c>
    </row>
    <row r="3388" spans="1:11">
      <c r="A3388" t="s">
        <v>223</v>
      </c>
      <c r="B3388">
        <v>2016</v>
      </c>
      <c r="C3388" s="9">
        <v>42343</v>
      </c>
      <c r="D3388" t="s">
        <v>138</v>
      </c>
      <c r="E3388" t="s">
        <v>117</v>
      </c>
      <c r="F3388">
        <v>2</v>
      </c>
      <c r="G3388">
        <v>4</v>
      </c>
      <c r="H3388" t="s">
        <v>216</v>
      </c>
      <c r="I3388" t="s">
        <v>44</v>
      </c>
      <c r="J3388">
        <v>10006902239</v>
      </c>
      <c r="K3388" s="10">
        <f>(C3388-VLOOKUP(H3388,Riders!$A$2:$E$8001,4,FALSE))/365</f>
        <v>24.438356164383563</v>
      </c>
    </row>
    <row r="3389" spans="1:11">
      <c r="A3389" t="s">
        <v>223</v>
      </c>
      <c r="B3389">
        <v>2016</v>
      </c>
      <c r="C3389" s="9">
        <v>42343</v>
      </c>
      <c r="D3389" t="s">
        <v>138</v>
      </c>
      <c r="E3389" t="s">
        <v>117</v>
      </c>
      <c r="F3389">
        <v>2</v>
      </c>
      <c r="G3389">
        <v>5</v>
      </c>
      <c r="H3389" t="s">
        <v>127</v>
      </c>
      <c r="I3389" t="s">
        <v>33</v>
      </c>
      <c r="J3389">
        <v>10006184742</v>
      </c>
      <c r="K3389" s="10">
        <f>(C3389-VLOOKUP(H3389,Riders!$A$2:$E$8001,4,FALSE))/365</f>
        <v>24.405479452054795</v>
      </c>
    </row>
    <row r="3390" spans="1:11">
      <c r="A3390" t="s">
        <v>223</v>
      </c>
      <c r="B3390">
        <v>2016</v>
      </c>
      <c r="C3390" s="9">
        <v>42343</v>
      </c>
      <c r="D3390" t="s">
        <v>138</v>
      </c>
      <c r="E3390" t="s">
        <v>117</v>
      </c>
      <c r="F3390">
        <v>2</v>
      </c>
      <c r="G3390">
        <v>6</v>
      </c>
      <c r="H3390" t="s">
        <v>193</v>
      </c>
      <c r="I3390" t="s">
        <v>30</v>
      </c>
      <c r="J3390">
        <v>10005964470</v>
      </c>
      <c r="K3390" s="10">
        <f>(C3390-VLOOKUP(H3390,Riders!$A$2:$E$8001,4,FALSE))/365</f>
        <v>26.726027397260275</v>
      </c>
    </row>
    <row r="3391" spans="1:11">
      <c r="A3391" t="s">
        <v>223</v>
      </c>
      <c r="B3391">
        <v>2016</v>
      </c>
      <c r="C3391" s="9">
        <v>42343</v>
      </c>
      <c r="D3391" t="s">
        <v>138</v>
      </c>
      <c r="E3391" t="s">
        <v>119</v>
      </c>
      <c r="F3391">
        <v>1</v>
      </c>
      <c r="G3391">
        <v>1</v>
      </c>
      <c r="H3391" t="s">
        <v>66</v>
      </c>
      <c r="I3391" t="s">
        <v>28</v>
      </c>
      <c r="J3391">
        <v>10006379247</v>
      </c>
      <c r="K3391" s="10">
        <f>(C3391-VLOOKUP(H3391,Riders!$A$2:$E$8001,4,FALSE))/365</f>
        <v>25.693150684931506</v>
      </c>
    </row>
    <row r="3392" spans="1:11">
      <c r="A3392" t="s">
        <v>223</v>
      </c>
      <c r="B3392">
        <v>2016</v>
      </c>
      <c r="C3392" s="9">
        <v>42343</v>
      </c>
      <c r="D3392" t="s">
        <v>138</v>
      </c>
      <c r="E3392" t="s">
        <v>119</v>
      </c>
      <c r="F3392">
        <v>1</v>
      </c>
      <c r="G3392">
        <v>2</v>
      </c>
      <c r="H3392" t="s">
        <v>192</v>
      </c>
      <c r="I3392" t="s">
        <v>28</v>
      </c>
      <c r="J3392">
        <v>10004601723</v>
      </c>
      <c r="K3392" s="10">
        <f>(C3392-VLOOKUP(H3392,Riders!$A$2:$E$8001,4,FALSE))/365</f>
        <v>28.463013698630139</v>
      </c>
    </row>
    <row r="3393" spans="1:11">
      <c r="A3393" t="s">
        <v>223</v>
      </c>
      <c r="B3393">
        <v>2016</v>
      </c>
      <c r="C3393" s="9">
        <v>42343</v>
      </c>
      <c r="D3393" t="s">
        <v>138</v>
      </c>
      <c r="E3393" t="s">
        <v>119</v>
      </c>
      <c r="F3393">
        <v>1</v>
      </c>
      <c r="G3393">
        <v>3</v>
      </c>
      <c r="H3393" t="s">
        <v>343</v>
      </c>
      <c r="I3393" t="s">
        <v>344</v>
      </c>
      <c r="J3393">
        <v>10007500407</v>
      </c>
      <c r="K3393" s="10">
        <f>(C3393-VLOOKUP(H3393,Riders!$A$2:$E$8001,4,FALSE))/365</f>
        <v>22.372602739726027</v>
      </c>
    </row>
    <row r="3394" spans="1:11">
      <c r="A3394" t="s">
        <v>223</v>
      </c>
      <c r="B3394">
        <v>2016</v>
      </c>
      <c r="C3394" s="9">
        <v>42343</v>
      </c>
      <c r="D3394" t="s">
        <v>138</v>
      </c>
      <c r="E3394" t="s">
        <v>119</v>
      </c>
      <c r="F3394">
        <v>1</v>
      </c>
      <c r="G3394">
        <v>4</v>
      </c>
      <c r="H3394" t="s">
        <v>325</v>
      </c>
      <c r="I3394" t="s">
        <v>196</v>
      </c>
      <c r="J3394">
        <v>10007271546</v>
      </c>
      <c r="K3394" s="10">
        <f>(C3394-VLOOKUP(H3394,Riders!$A$2:$E$8001,4,FALSE))/365</f>
        <v>22.673972602739727</v>
      </c>
    </row>
    <row r="3395" spans="1:11">
      <c r="A3395" t="s">
        <v>223</v>
      </c>
      <c r="B3395">
        <v>2016</v>
      </c>
      <c r="C3395" s="9">
        <v>42343</v>
      </c>
      <c r="D3395" t="s">
        <v>138</v>
      </c>
      <c r="E3395" t="s">
        <v>119</v>
      </c>
      <c r="F3395">
        <v>1</v>
      </c>
      <c r="G3395">
        <v>5</v>
      </c>
      <c r="H3395" t="s">
        <v>190</v>
      </c>
      <c r="I3395" t="s">
        <v>111</v>
      </c>
      <c r="J3395">
        <v>10004599194</v>
      </c>
      <c r="K3395" s="10">
        <f>(C3395-VLOOKUP(H3395,Riders!$A$2:$E$8001,4,FALSE))/365</f>
        <v>27.720547945205478</v>
      </c>
    </row>
    <row r="3396" spans="1:11">
      <c r="A3396" t="s">
        <v>223</v>
      </c>
      <c r="B3396">
        <v>2016</v>
      </c>
      <c r="C3396" s="9">
        <v>42343</v>
      </c>
      <c r="D3396" t="s">
        <v>138</v>
      </c>
      <c r="E3396" t="s">
        <v>119</v>
      </c>
      <c r="F3396">
        <v>1</v>
      </c>
      <c r="G3396">
        <v>6</v>
      </c>
      <c r="H3396" t="s">
        <v>352</v>
      </c>
      <c r="I3396" t="s">
        <v>28</v>
      </c>
      <c r="J3396">
        <v>10006665496</v>
      </c>
      <c r="K3396" s="10">
        <f>(C3396-VLOOKUP(H3396,Riders!$A$2:$E$8001,4,FALSE))/365</f>
        <v>24.221917808219178</v>
      </c>
    </row>
    <row r="3397" spans="1:11">
      <c r="A3397" t="s">
        <v>223</v>
      </c>
      <c r="B3397">
        <v>2016</v>
      </c>
      <c r="C3397" s="9">
        <v>42343</v>
      </c>
      <c r="D3397" t="s">
        <v>138</v>
      </c>
      <c r="E3397" t="s">
        <v>119</v>
      </c>
      <c r="F3397">
        <v>2</v>
      </c>
      <c r="G3397">
        <v>1</v>
      </c>
      <c r="H3397" t="s">
        <v>211</v>
      </c>
      <c r="I3397" t="s">
        <v>40</v>
      </c>
      <c r="J3397">
        <v>10006422895</v>
      </c>
      <c r="K3397" s="10">
        <f>(C3397-VLOOKUP(H3397,Riders!$A$2:$E$8001,4,FALSE))/365</f>
        <v>24.539726027397261</v>
      </c>
    </row>
    <row r="3398" spans="1:11">
      <c r="A3398" t="s">
        <v>223</v>
      </c>
      <c r="B3398">
        <v>2016</v>
      </c>
      <c r="C3398" s="9">
        <v>42343</v>
      </c>
      <c r="D3398" t="s">
        <v>138</v>
      </c>
      <c r="E3398" t="s">
        <v>119</v>
      </c>
      <c r="F3398">
        <v>2</v>
      </c>
      <c r="G3398">
        <v>2</v>
      </c>
      <c r="H3398" t="s">
        <v>127</v>
      </c>
      <c r="I3398" t="s">
        <v>33</v>
      </c>
      <c r="J3398">
        <v>10006184742</v>
      </c>
      <c r="K3398" s="10">
        <f>(C3398-VLOOKUP(H3398,Riders!$A$2:$E$8001,4,FALSE))/365</f>
        <v>24.405479452054795</v>
      </c>
    </row>
    <row r="3399" spans="1:11">
      <c r="A3399" t="s">
        <v>223</v>
      </c>
      <c r="B3399">
        <v>2016</v>
      </c>
      <c r="C3399" s="9">
        <v>42343</v>
      </c>
      <c r="D3399" t="s">
        <v>138</v>
      </c>
      <c r="E3399" t="s">
        <v>119</v>
      </c>
      <c r="F3399">
        <v>2</v>
      </c>
      <c r="G3399">
        <v>3</v>
      </c>
      <c r="H3399" t="s">
        <v>287</v>
      </c>
      <c r="I3399" t="s">
        <v>205</v>
      </c>
      <c r="J3399">
        <v>10002418415</v>
      </c>
      <c r="K3399" s="10">
        <f>(C3399-VLOOKUP(H3399,Riders!$A$2:$E$8001,4,FALSE))/365</f>
        <v>33.331506849315069</v>
      </c>
    </row>
    <row r="3400" spans="1:11">
      <c r="A3400" t="s">
        <v>223</v>
      </c>
      <c r="B3400">
        <v>2016</v>
      </c>
      <c r="C3400" s="9">
        <v>42343</v>
      </c>
      <c r="D3400" t="s">
        <v>138</v>
      </c>
      <c r="E3400" t="s">
        <v>119</v>
      </c>
      <c r="F3400">
        <v>2</v>
      </c>
      <c r="G3400">
        <v>4</v>
      </c>
      <c r="H3400" t="s">
        <v>151</v>
      </c>
      <c r="I3400" t="s">
        <v>152</v>
      </c>
      <c r="J3400">
        <v>10004717719</v>
      </c>
      <c r="K3400" s="10">
        <f>(C3400-VLOOKUP(H3400,Riders!$A$2:$E$8001,4,FALSE))/365</f>
        <v>27.008219178082193</v>
      </c>
    </row>
    <row r="3401" spans="1:11">
      <c r="A3401" t="s">
        <v>223</v>
      </c>
      <c r="B3401">
        <v>2016</v>
      </c>
      <c r="C3401" s="9">
        <v>42343</v>
      </c>
      <c r="D3401" t="s">
        <v>138</v>
      </c>
      <c r="E3401" t="s">
        <v>119</v>
      </c>
      <c r="F3401">
        <v>2</v>
      </c>
      <c r="G3401">
        <v>5</v>
      </c>
      <c r="H3401" t="s">
        <v>216</v>
      </c>
      <c r="I3401" t="s">
        <v>44</v>
      </c>
      <c r="J3401">
        <v>10006902239</v>
      </c>
      <c r="K3401" s="10">
        <f>(C3401-VLOOKUP(H3401,Riders!$A$2:$E$8001,4,FALSE))/365</f>
        <v>24.438356164383563</v>
      </c>
    </row>
    <row r="3402" spans="1:11">
      <c r="A3402" t="s">
        <v>223</v>
      </c>
      <c r="B3402">
        <v>2016</v>
      </c>
      <c r="C3402" s="9">
        <v>42343</v>
      </c>
      <c r="D3402" t="s">
        <v>138</v>
      </c>
      <c r="E3402" t="s">
        <v>119</v>
      </c>
      <c r="F3402">
        <v>2</v>
      </c>
      <c r="G3402">
        <v>6</v>
      </c>
      <c r="H3402" t="s">
        <v>193</v>
      </c>
      <c r="I3402" t="s">
        <v>30</v>
      </c>
      <c r="J3402">
        <v>10005964470</v>
      </c>
      <c r="K3402" s="10">
        <f>(C3402-VLOOKUP(H3402,Riders!$A$2:$E$8001,4,FALSE))/365</f>
        <v>26.726027397260275</v>
      </c>
    </row>
    <row r="3403" spans="1:11">
      <c r="A3403" t="s">
        <v>137</v>
      </c>
      <c r="B3403">
        <v>2016</v>
      </c>
      <c r="C3403" s="9">
        <v>42308</v>
      </c>
      <c r="D3403" t="s">
        <v>138</v>
      </c>
      <c r="E3403" t="s">
        <v>89</v>
      </c>
      <c r="F3403">
        <v>1</v>
      </c>
      <c r="G3403">
        <v>1</v>
      </c>
      <c r="H3403" t="s">
        <v>292</v>
      </c>
      <c r="I3403" t="s">
        <v>26</v>
      </c>
      <c r="J3403">
        <v>10003011125</v>
      </c>
      <c r="K3403" s="10">
        <f>(C3403-VLOOKUP(H3403,Riders!$A$2:$E$8001,4,FALSE))/365</f>
        <v>31.06027397260274</v>
      </c>
    </row>
    <row r="3404" spans="1:11">
      <c r="A3404" t="s">
        <v>137</v>
      </c>
      <c r="B3404">
        <v>2016</v>
      </c>
      <c r="C3404" s="9">
        <v>42308</v>
      </c>
      <c r="D3404" t="s">
        <v>138</v>
      </c>
      <c r="E3404" t="s">
        <v>89</v>
      </c>
      <c r="F3404">
        <v>1</v>
      </c>
      <c r="G3404">
        <v>2</v>
      </c>
      <c r="H3404" t="s">
        <v>281</v>
      </c>
      <c r="I3404" t="s">
        <v>282</v>
      </c>
      <c r="J3404">
        <v>10006319633</v>
      </c>
      <c r="K3404" s="10">
        <f>(C3404-VLOOKUP(H3404,Riders!$A$2:$E$8001,4,FALSE))/365</f>
        <v>25.942465753424656</v>
      </c>
    </row>
    <row r="3405" spans="1:11">
      <c r="A3405" t="s">
        <v>137</v>
      </c>
      <c r="B3405">
        <v>2016</v>
      </c>
      <c r="C3405" s="9">
        <v>42308</v>
      </c>
      <c r="D3405" t="s">
        <v>138</v>
      </c>
      <c r="E3405" t="s">
        <v>89</v>
      </c>
      <c r="F3405">
        <v>1</v>
      </c>
      <c r="G3405">
        <v>3</v>
      </c>
      <c r="H3405" t="s">
        <v>192</v>
      </c>
      <c r="I3405" t="s">
        <v>28</v>
      </c>
      <c r="J3405">
        <v>10004601723</v>
      </c>
      <c r="K3405" s="10">
        <f>(C3405-VLOOKUP(H3405,Riders!$A$2:$E$8001,4,FALSE))/365</f>
        <v>28.367123287671234</v>
      </c>
    </row>
    <row r="3406" spans="1:11">
      <c r="A3406" t="s">
        <v>137</v>
      </c>
      <c r="B3406">
        <v>2016</v>
      </c>
      <c r="C3406" s="9">
        <v>42308</v>
      </c>
      <c r="D3406" t="s">
        <v>138</v>
      </c>
      <c r="E3406" t="s">
        <v>89</v>
      </c>
      <c r="F3406">
        <v>1</v>
      </c>
      <c r="G3406">
        <v>4</v>
      </c>
      <c r="H3406" t="s">
        <v>287</v>
      </c>
      <c r="I3406" t="s">
        <v>205</v>
      </c>
      <c r="J3406">
        <v>10002418415</v>
      </c>
      <c r="K3406" s="10">
        <f>(C3406-VLOOKUP(H3406,Riders!$A$2:$E$8001,4,FALSE))/365</f>
        <v>33.235616438356168</v>
      </c>
    </row>
    <row r="3407" spans="1:11">
      <c r="A3407" t="s">
        <v>137</v>
      </c>
      <c r="B3407">
        <v>2016</v>
      </c>
      <c r="C3407" s="9">
        <v>42308</v>
      </c>
      <c r="D3407" t="s">
        <v>138</v>
      </c>
      <c r="E3407" t="s">
        <v>89</v>
      </c>
      <c r="F3407">
        <v>1</v>
      </c>
      <c r="G3407">
        <v>5</v>
      </c>
      <c r="H3407" t="s">
        <v>151</v>
      </c>
      <c r="I3407" t="s">
        <v>152</v>
      </c>
      <c r="J3407">
        <v>10004717719</v>
      </c>
      <c r="K3407" s="10">
        <f>(C3407-VLOOKUP(H3407,Riders!$A$2:$E$8001,4,FALSE))/365</f>
        <v>26.912328767123288</v>
      </c>
    </row>
    <row r="3408" spans="1:11">
      <c r="A3408" t="s">
        <v>137</v>
      </c>
      <c r="B3408">
        <v>2016</v>
      </c>
      <c r="C3408" s="9">
        <v>42308</v>
      </c>
      <c r="D3408" t="s">
        <v>138</v>
      </c>
      <c r="E3408" t="s">
        <v>89</v>
      </c>
      <c r="F3408">
        <v>2</v>
      </c>
      <c r="G3408">
        <v>1</v>
      </c>
      <c r="H3408" t="s">
        <v>312</v>
      </c>
      <c r="I3408" t="s">
        <v>42</v>
      </c>
      <c r="J3408">
        <v>10006904360</v>
      </c>
      <c r="K3408" s="10">
        <f>(C3408-VLOOKUP(H3408,Riders!$A$2:$E$8001,4,FALSE))/365</f>
        <v>24.32054794520548</v>
      </c>
    </row>
    <row r="3409" spans="1:11">
      <c r="A3409" t="s">
        <v>137</v>
      </c>
      <c r="B3409">
        <v>2016</v>
      </c>
      <c r="C3409" s="9">
        <v>42308</v>
      </c>
      <c r="D3409" t="s">
        <v>138</v>
      </c>
      <c r="E3409" t="s">
        <v>89</v>
      </c>
      <c r="F3409">
        <v>2</v>
      </c>
      <c r="G3409">
        <v>2</v>
      </c>
      <c r="H3409" t="s">
        <v>348</v>
      </c>
      <c r="I3409" t="s">
        <v>222</v>
      </c>
      <c r="J3409">
        <v>10007165755</v>
      </c>
      <c r="K3409" s="10">
        <f>(C3409-VLOOKUP(H3409,Riders!$A$2:$E$8001,4,FALSE))/365</f>
        <v>25.783561643835615</v>
      </c>
    </row>
    <row r="3410" spans="1:11">
      <c r="A3410" t="s">
        <v>137</v>
      </c>
      <c r="B3410">
        <v>2016</v>
      </c>
      <c r="C3410" s="9">
        <v>42308</v>
      </c>
      <c r="D3410" t="s">
        <v>138</v>
      </c>
      <c r="E3410" t="s">
        <v>89</v>
      </c>
      <c r="F3410">
        <v>2</v>
      </c>
      <c r="G3410">
        <v>3</v>
      </c>
      <c r="H3410" t="s">
        <v>104</v>
      </c>
      <c r="I3410" t="s">
        <v>100</v>
      </c>
      <c r="J3410">
        <v>10006894559</v>
      </c>
      <c r="K3410" s="10">
        <f>(C3410-VLOOKUP(H3410,Riders!$A$2:$E$8001,4,FALSE))/365</f>
        <v>23.2</v>
      </c>
    </row>
    <row r="3411" spans="1:11">
      <c r="A3411" t="s">
        <v>137</v>
      </c>
      <c r="B3411">
        <v>2016</v>
      </c>
      <c r="C3411" s="9">
        <v>42308</v>
      </c>
      <c r="D3411" t="s">
        <v>138</v>
      </c>
      <c r="E3411" t="s">
        <v>89</v>
      </c>
      <c r="F3411">
        <v>2</v>
      </c>
      <c r="G3411">
        <v>4</v>
      </c>
      <c r="H3411" t="s">
        <v>91</v>
      </c>
      <c r="I3411" t="s">
        <v>50</v>
      </c>
      <c r="J3411">
        <v>10009150215</v>
      </c>
      <c r="K3411" s="10">
        <f>(C3411-VLOOKUP(H3411,Riders!$A$2:$E$8001,4,FALSE))/365</f>
        <v>19.942465753424656</v>
      </c>
    </row>
    <row r="3412" spans="1:11">
      <c r="A3412" t="s">
        <v>137</v>
      </c>
      <c r="B3412">
        <v>2016</v>
      </c>
      <c r="C3412" s="9">
        <v>42308</v>
      </c>
      <c r="D3412" t="s">
        <v>138</v>
      </c>
      <c r="E3412" t="s">
        <v>89</v>
      </c>
      <c r="F3412">
        <v>2</v>
      </c>
      <c r="G3412">
        <v>5</v>
      </c>
      <c r="H3412" t="s">
        <v>326</v>
      </c>
      <c r="I3412" t="s">
        <v>254</v>
      </c>
      <c r="J3412">
        <v>10007787464</v>
      </c>
      <c r="K3412" s="10">
        <f>(C3412-VLOOKUP(H3412,Riders!$A$2:$E$8001,4,FALSE))/365</f>
        <v>24.021917808219179</v>
      </c>
    </row>
    <row r="3413" spans="1:11">
      <c r="A3413" t="s">
        <v>137</v>
      </c>
      <c r="B3413">
        <v>2016</v>
      </c>
      <c r="C3413" s="9">
        <v>42308</v>
      </c>
      <c r="D3413" t="s">
        <v>138</v>
      </c>
      <c r="E3413" t="s">
        <v>89</v>
      </c>
      <c r="F3413">
        <v>3</v>
      </c>
      <c r="G3413">
        <v>1</v>
      </c>
      <c r="H3413" t="s">
        <v>194</v>
      </c>
      <c r="I3413" t="s">
        <v>50</v>
      </c>
      <c r="J3413">
        <v>10004868370</v>
      </c>
      <c r="K3413" s="10">
        <f>(C3413-VLOOKUP(H3413,Riders!$A$2:$E$8001,4,FALSE))/365</f>
        <v>27.838356164383562</v>
      </c>
    </row>
    <row r="3414" spans="1:11">
      <c r="A3414" t="s">
        <v>137</v>
      </c>
      <c r="B3414">
        <v>2016</v>
      </c>
      <c r="C3414" s="9">
        <v>42308</v>
      </c>
      <c r="D3414" t="s">
        <v>138</v>
      </c>
      <c r="E3414" t="s">
        <v>89</v>
      </c>
      <c r="F3414">
        <v>3</v>
      </c>
      <c r="G3414">
        <v>2</v>
      </c>
      <c r="H3414" t="s">
        <v>101</v>
      </c>
      <c r="I3414" t="s">
        <v>102</v>
      </c>
      <c r="J3414">
        <v>10009010876</v>
      </c>
      <c r="K3414" s="10">
        <f>(C3414-VLOOKUP(H3414,Riders!$A$2:$E$8001,4,FALSE))/365</f>
        <v>21.761643835616439</v>
      </c>
    </row>
    <row r="3415" spans="1:11">
      <c r="A3415" t="s">
        <v>137</v>
      </c>
      <c r="B3415">
        <v>2016</v>
      </c>
      <c r="C3415" s="9">
        <v>42308</v>
      </c>
      <c r="D3415" t="s">
        <v>138</v>
      </c>
      <c r="E3415" t="s">
        <v>89</v>
      </c>
      <c r="F3415">
        <v>3</v>
      </c>
      <c r="G3415">
        <v>3</v>
      </c>
      <c r="H3415" t="s">
        <v>190</v>
      </c>
      <c r="I3415" t="s">
        <v>111</v>
      </c>
      <c r="J3415">
        <v>10004599194</v>
      </c>
      <c r="K3415" s="10">
        <f>(C3415-VLOOKUP(H3415,Riders!$A$2:$E$8001,4,FALSE))/365</f>
        <v>27.624657534246577</v>
      </c>
    </row>
    <row r="3416" spans="1:11">
      <c r="A3416" t="s">
        <v>137</v>
      </c>
      <c r="B3416">
        <v>2016</v>
      </c>
      <c r="C3416" s="9">
        <v>42308</v>
      </c>
      <c r="D3416" t="s">
        <v>138</v>
      </c>
      <c r="E3416" t="s">
        <v>89</v>
      </c>
      <c r="F3416">
        <v>3</v>
      </c>
      <c r="G3416">
        <v>4</v>
      </c>
      <c r="H3416" t="s">
        <v>141</v>
      </c>
      <c r="I3416" t="s">
        <v>93</v>
      </c>
      <c r="J3416">
        <v>10009181234</v>
      </c>
      <c r="K3416" s="10">
        <f>(C3416-VLOOKUP(H3416,Riders!$A$2:$E$8001,4,FALSE))/365</f>
        <v>20.575342465753426</v>
      </c>
    </row>
    <row r="3417" spans="1:11">
      <c r="A3417" t="s">
        <v>137</v>
      </c>
      <c r="B3417">
        <v>2016</v>
      </c>
      <c r="C3417" s="9">
        <v>42308</v>
      </c>
      <c r="D3417" t="s">
        <v>138</v>
      </c>
      <c r="E3417" t="s">
        <v>89</v>
      </c>
      <c r="F3417">
        <v>3</v>
      </c>
      <c r="G3417">
        <v>5</v>
      </c>
      <c r="H3417" t="s">
        <v>106</v>
      </c>
      <c r="I3417" t="s">
        <v>107</v>
      </c>
      <c r="J3417">
        <v>10117936018</v>
      </c>
      <c r="K3417" s="10">
        <f>(C3417-VLOOKUP(H3417,Riders!$A$2:$E$8001,4,FALSE))/365</f>
        <v>22.046575342465754</v>
      </c>
    </row>
    <row r="3418" spans="1:11">
      <c r="A3418" t="s">
        <v>137</v>
      </c>
      <c r="B3418">
        <v>2016</v>
      </c>
      <c r="C3418" s="9">
        <v>42308</v>
      </c>
      <c r="D3418" t="s">
        <v>138</v>
      </c>
      <c r="E3418" t="s">
        <v>89</v>
      </c>
      <c r="F3418">
        <v>3</v>
      </c>
      <c r="G3418">
        <v>6</v>
      </c>
      <c r="H3418" t="s">
        <v>193</v>
      </c>
      <c r="I3418" t="s">
        <v>30</v>
      </c>
      <c r="J3418">
        <v>10005964470</v>
      </c>
      <c r="K3418" s="10">
        <f>(C3418-VLOOKUP(H3418,Riders!$A$2:$E$8001,4,FALSE))/365</f>
        <v>26.63013698630137</v>
      </c>
    </row>
    <row r="3419" spans="1:11">
      <c r="A3419" t="s">
        <v>137</v>
      </c>
      <c r="B3419">
        <v>2016</v>
      </c>
      <c r="C3419" s="9">
        <v>42308</v>
      </c>
      <c r="D3419" t="s">
        <v>138</v>
      </c>
      <c r="E3419" t="s">
        <v>89</v>
      </c>
      <c r="F3419">
        <v>4</v>
      </c>
      <c r="G3419">
        <v>1</v>
      </c>
      <c r="H3419" t="s">
        <v>66</v>
      </c>
      <c r="I3419" t="s">
        <v>28</v>
      </c>
      <c r="J3419">
        <v>10006379247</v>
      </c>
      <c r="K3419" s="10">
        <f>(C3419-VLOOKUP(H3419,Riders!$A$2:$E$8001,4,FALSE))/365</f>
        <v>25.597260273972601</v>
      </c>
    </row>
    <row r="3420" spans="1:11">
      <c r="A3420" t="s">
        <v>137</v>
      </c>
      <c r="B3420">
        <v>2016</v>
      </c>
      <c r="C3420" s="9">
        <v>42308</v>
      </c>
      <c r="D3420" t="s">
        <v>138</v>
      </c>
      <c r="E3420" t="s">
        <v>89</v>
      </c>
      <c r="F3420">
        <v>4</v>
      </c>
      <c r="G3420">
        <v>2</v>
      </c>
      <c r="H3420" t="s">
        <v>334</v>
      </c>
      <c r="I3420" t="s">
        <v>353</v>
      </c>
      <c r="J3420">
        <v>10005506954</v>
      </c>
      <c r="K3420" s="10">
        <f>(C3420-VLOOKUP(H3420,Riders!$A$2:$E$8001,4,FALSE))/365</f>
        <v>26.912328767123288</v>
      </c>
    </row>
    <row r="3421" spans="1:11">
      <c r="A3421" t="s">
        <v>137</v>
      </c>
      <c r="B3421">
        <v>2016</v>
      </c>
      <c r="C3421" s="9">
        <v>42308</v>
      </c>
      <c r="D3421" t="s">
        <v>138</v>
      </c>
      <c r="E3421" t="s">
        <v>89</v>
      </c>
      <c r="F3421">
        <v>4</v>
      </c>
      <c r="G3421">
        <v>3</v>
      </c>
      <c r="H3421" t="s">
        <v>325</v>
      </c>
      <c r="I3421" t="s">
        <v>196</v>
      </c>
      <c r="J3421">
        <v>10007271546</v>
      </c>
      <c r="K3421" s="10">
        <f>(C3421-VLOOKUP(H3421,Riders!$A$2:$E$8001,4,FALSE))/365</f>
        <v>22.578082191780823</v>
      </c>
    </row>
    <row r="3422" spans="1:11">
      <c r="A3422" t="s">
        <v>137</v>
      </c>
      <c r="B3422">
        <v>2016</v>
      </c>
      <c r="C3422" s="9">
        <v>42308</v>
      </c>
      <c r="D3422" t="s">
        <v>138</v>
      </c>
      <c r="E3422" t="s">
        <v>89</v>
      </c>
      <c r="F3422">
        <v>4</v>
      </c>
      <c r="G3422">
        <v>4</v>
      </c>
      <c r="H3422" t="s">
        <v>52</v>
      </c>
      <c r="I3422" t="s">
        <v>40</v>
      </c>
      <c r="J3422">
        <v>10004612534</v>
      </c>
      <c r="K3422" s="10">
        <f>(C3422-VLOOKUP(H3422,Riders!$A$2:$E$8001,4,FALSE))/365</f>
        <v>28.427397260273974</v>
      </c>
    </row>
    <row r="3423" spans="1:11">
      <c r="A3423" t="s">
        <v>137</v>
      </c>
      <c r="B3423">
        <v>2016</v>
      </c>
      <c r="C3423" s="9">
        <v>42308</v>
      </c>
      <c r="D3423" t="s">
        <v>138</v>
      </c>
      <c r="E3423" t="s">
        <v>89</v>
      </c>
      <c r="F3423">
        <v>4</v>
      </c>
      <c r="G3423">
        <v>5</v>
      </c>
      <c r="H3423" t="s">
        <v>156</v>
      </c>
      <c r="I3423" t="s">
        <v>354</v>
      </c>
      <c r="J3423">
        <v>10010894696</v>
      </c>
      <c r="K3423" s="10">
        <f>(C3423-VLOOKUP(H3423,Riders!$A$2:$E$8001,4,FALSE))/365</f>
        <v>29.542465753424658</v>
      </c>
    </row>
    <row r="3424" spans="1:11">
      <c r="A3424" t="s">
        <v>137</v>
      </c>
      <c r="B3424">
        <v>2016</v>
      </c>
      <c r="C3424" s="9">
        <v>42308</v>
      </c>
      <c r="D3424" t="s">
        <v>138</v>
      </c>
      <c r="E3424" t="s">
        <v>89</v>
      </c>
      <c r="F3424">
        <v>4</v>
      </c>
      <c r="G3424">
        <v>6</v>
      </c>
      <c r="H3424" t="s">
        <v>355</v>
      </c>
      <c r="I3424" t="s">
        <v>308</v>
      </c>
      <c r="J3424">
        <v>10006105930</v>
      </c>
      <c r="K3424" s="10">
        <f>(C3424-VLOOKUP(H3424,Riders!$A$2:$E$8001,4,FALSE))/365</f>
        <v>26.539726027397261</v>
      </c>
    </row>
    <row r="3425" spans="1:11">
      <c r="A3425" t="s">
        <v>137</v>
      </c>
      <c r="B3425">
        <v>2016</v>
      </c>
      <c r="C3425" s="9">
        <v>42308</v>
      </c>
      <c r="D3425" t="s">
        <v>138</v>
      </c>
      <c r="E3425" t="s">
        <v>89</v>
      </c>
      <c r="F3425">
        <v>5</v>
      </c>
      <c r="G3425">
        <v>1</v>
      </c>
      <c r="H3425" t="s">
        <v>218</v>
      </c>
      <c r="I3425" t="s">
        <v>33</v>
      </c>
      <c r="J3425">
        <v>10005782695</v>
      </c>
      <c r="K3425" s="10">
        <f>(C3425-VLOOKUP(H3425,Riders!$A$2:$E$8001,4,FALSE))/365</f>
        <v>26.323287671232876</v>
      </c>
    </row>
    <row r="3426" spans="1:11">
      <c r="A3426" t="s">
        <v>137</v>
      </c>
      <c r="B3426">
        <v>2016</v>
      </c>
      <c r="C3426" s="9">
        <v>42308</v>
      </c>
      <c r="D3426" t="s">
        <v>138</v>
      </c>
      <c r="E3426" t="s">
        <v>89</v>
      </c>
      <c r="F3426">
        <v>5</v>
      </c>
      <c r="G3426">
        <v>2</v>
      </c>
      <c r="H3426" t="s">
        <v>232</v>
      </c>
      <c r="I3426" t="s">
        <v>24</v>
      </c>
      <c r="J3426">
        <v>10006073493</v>
      </c>
      <c r="K3426" s="10">
        <f>(C3426-VLOOKUP(H3426,Riders!$A$2:$E$8001,4,FALSE))/365</f>
        <v>25.884931506849316</v>
      </c>
    </row>
    <row r="3427" spans="1:11">
      <c r="A3427" t="s">
        <v>137</v>
      </c>
      <c r="B3427">
        <v>2016</v>
      </c>
      <c r="C3427" s="9">
        <v>42308</v>
      </c>
      <c r="D3427" t="s">
        <v>138</v>
      </c>
      <c r="E3427" t="s">
        <v>89</v>
      </c>
      <c r="F3427">
        <v>5</v>
      </c>
      <c r="G3427">
        <v>3</v>
      </c>
      <c r="H3427" t="s">
        <v>333</v>
      </c>
      <c r="I3427" t="s">
        <v>28</v>
      </c>
      <c r="J3427">
        <v>10036244537</v>
      </c>
      <c r="K3427" s="10">
        <f>(C3427-VLOOKUP(H3427,Riders!$A$2:$E$8001,4,FALSE))/365</f>
        <v>27.260273972602739</v>
      </c>
    </row>
    <row r="3428" spans="1:11">
      <c r="A3428" t="s">
        <v>137</v>
      </c>
      <c r="B3428">
        <v>2016</v>
      </c>
      <c r="C3428" s="9">
        <v>42308</v>
      </c>
      <c r="D3428" t="s">
        <v>138</v>
      </c>
      <c r="E3428" t="s">
        <v>89</v>
      </c>
      <c r="F3428">
        <v>5</v>
      </c>
      <c r="G3428">
        <v>4</v>
      </c>
      <c r="H3428" t="s">
        <v>169</v>
      </c>
      <c r="I3428" t="s">
        <v>80</v>
      </c>
      <c r="J3428">
        <v>10007073506</v>
      </c>
      <c r="K3428" s="10">
        <f>(C3428-VLOOKUP(H3428,Riders!$A$2:$E$8001,4,FALSE))/365</f>
        <v>25.345205479452055</v>
      </c>
    </row>
    <row r="3429" spans="1:11">
      <c r="A3429" t="s">
        <v>137</v>
      </c>
      <c r="B3429">
        <v>2016</v>
      </c>
      <c r="C3429" s="9">
        <v>42308</v>
      </c>
      <c r="D3429" t="s">
        <v>138</v>
      </c>
      <c r="E3429" t="s">
        <v>89</v>
      </c>
      <c r="F3429">
        <v>5</v>
      </c>
      <c r="G3429">
        <v>5</v>
      </c>
      <c r="H3429" t="s">
        <v>285</v>
      </c>
      <c r="I3429" t="s">
        <v>30</v>
      </c>
      <c r="J3429">
        <v>10003349716</v>
      </c>
      <c r="K3429" s="10">
        <f>(C3429-VLOOKUP(H3429,Riders!$A$2:$E$8001,4,FALSE))/365</f>
        <v>32.241095890410961</v>
      </c>
    </row>
    <row r="3430" spans="1:11">
      <c r="A3430" t="s">
        <v>137</v>
      </c>
      <c r="B3430">
        <v>2016</v>
      </c>
      <c r="C3430" s="9">
        <v>42308</v>
      </c>
      <c r="D3430" t="s">
        <v>138</v>
      </c>
      <c r="E3430" t="s">
        <v>89</v>
      </c>
      <c r="F3430">
        <v>5</v>
      </c>
      <c r="G3430">
        <v>6</v>
      </c>
      <c r="H3430" t="s">
        <v>195</v>
      </c>
      <c r="I3430" t="s">
        <v>196</v>
      </c>
      <c r="J3430">
        <v>10003100142</v>
      </c>
      <c r="K3430" s="10">
        <f>(C3430-VLOOKUP(H3430,Riders!$A$2:$E$8001,4,FALSE))/365</f>
        <v>29.627397260273973</v>
      </c>
    </row>
    <row r="3431" spans="1:11">
      <c r="A3431" t="s">
        <v>137</v>
      </c>
      <c r="B3431">
        <v>2016</v>
      </c>
      <c r="C3431" s="9">
        <v>42308</v>
      </c>
      <c r="D3431" t="s">
        <v>138</v>
      </c>
      <c r="E3431" t="s">
        <v>89</v>
      </c>
      <c r="F3431">
        <v>6</v>
      </c>
      <c r="G3431">
        <v>1</v>
      </c>
      <c r="H3431" t="s">
        <v>343</v>
      </c>
      <c r="I3431" t="s">
        <v>344</v>
      </c>
      <c r="J3431">
        <v>10007500407</v>
      </c>
      <c r="K3431" s="10">
        <f>(C3431-VLOOKUP(H3431,Riders!$A$2:$E$8001,4,FALSE))/365</f>
        <v>22.276712328767122</v>
      </c>
    </row>
    <row r="3432" spans="1:11">
      <c r="A3432" t="s">
        <v>137</v>
      </c>
      <c r="B3432">
        <v>2016</v>
      </c>
      <c r="C3432" s="9">
        <v>42308</v>
      </c>
      <c r="D3432" t="s">
        <v>138</v>
      </c>
      <c r="E3432" t="s">
        <v>89</v>
      </c>
      <c r="F3432">
        <v>6</v>
      </c>
      <c r="G3432">
        <v>2</v>
      </c>
      <c r="H3432" t="s">
        <v>216</v>
      </c>
      <c r="I3432" t="s">
        <v>44</v>
      </c>
      <c r="J3432">
        <v>10006902239</v>
      </c>
      <c r="K3432" s="10">
        <f>(C3432-VLOOKUP(H3432,Riders!$A$2:$E$8001,4,FALSE))/365</f>
        <v>24.342465753424658</v>
      </c>
    </row>
    <row r="3433" spans="1:11">
      <c r="A3433" t="s">
        <v>137</v>
      </c>
      <c r="B3433">
        <v>2016</v>
      </c>
      <c r="C3433" s="9">
        <v>42308</v>
      </c>
      <c r="D3433" t="s">
        <v>138</v>
      </c>
      <c r="E3433" t="s">
        <v>89</v>
      </c>
      <c r="F3433">
        <v>6</v>
      </c>
      <c r="G3433">
        <v>3</v>
      </c>
      <c r="H3433" t="s">
        <v>338</v>
      </c>
      <c r="I3433" t="s">
        <v>140</v>
      </c>
      <c r="J3433">
        <v>10004633247</v>
      </c>
      <c r="K3433" s="10">
        <f>(C3433-VLOOKUP(H3433,Riders!$A$2:$E$8001,4,FALSE))/365</f>
        <v>27.61917808219178</v>
      </c>
    </row>
    <row r="3434" spans="1:11">
      <c r="A3434" t="s">
        <v>137</v>
      </c>
      <c r="B3434">
        <v>2016</v>
      </c>
      <c r="C3434" s="9">
        <v>42308</v>
      </c>
      <c r="D3434" t="s">
        <v>138</v>
      </c>
      <c r="E3434" t="s">
        <v>89</v>
      </c>
      <c r="F3434">
        <v>6</v>
      </c>
      <c r="G3434">
        <v>4</v>
      </c>
      <c r="H3434" t="s">
        <v>206</v>
      </c>
      <c r="I3434" t="s">
        <v>56</v>
      </c>
      <c r="J3434">
        <v>10007828183</v>
      </c>
      <c r="K3434" s="10">
        <f>(C3434-VLOOKUP(H3434,Riders!$A$2:$E$8001,4,FALSE))/365</f>
        <v>22.104109589041094</v>
      </c>
    </row>
    <row r="3435" spans="1:11">
      <c r="A3435" t="s">
        <v>137</v>
      </c>
      <c r="B3435">
        <v>2016</v>
      </c>
      <c r="C3435" s="9">
        <v>42308</v>
      </c>
      <c r="D3435" t="s">
        <v>138</v>
      </c>
      <c r="E3435" t="s">
        <v>89</v>
      </c>
      <c r="F3435">
        <v>6</v>
      </c>
      <c r="G3435">
        <v>5</v>
      </c>
      <c r="H3435" t="s">
        <v>199</v>
      </c>
      <c r="I3435" t="s">
        <v>37</v>
      </c>
      <c r="J3435">
        <v>10007947011</v>
      </c>
      <c r="K3435" s="10">
        <f>(C3435-VLOOKUP(H3435,Riders!$A$2:$E$8001,4,FALSE))/365</f>
        <v>21</v>
      </c>
    </row>
    <row r="3436" spans="1:11">
      <c r="A3436" t="s">
        <v>137</v>
      </c>
      <c r="B3436">
        <v>2016</v>
      </c>
      <c r="C3436" s="9">
        <v>42308</v>
      </c>
      <c r="D3436" t="s">
        <v>138</v>
      </c>
      <c r="E3436" t="s">
        <v>89</v>
      </c>
      <c r="F3436">
        <v>6</v>
      </c>
      <c r="G3436">
        <v>6</v>
      </c>
      <c r="H3436" t="s">
        <v>356</v>
      </c>
      <c r="I3436" t="s">
        <v>357</v>
      </c>
      <c r="J3436">
        <v>10006900320</v>
      </c>
      <c r="K3436" s="10">
        <f>(C3436-VLOOKUP(H3436,Riders!$A$2:$E$8001,4,FALSE))/365</f>
        <v>24.021917808219179</v>
      </c>
    </row>
    <row r="3437" spans="1:11">
      <c r="A3437" t="s">
        <v>137</v>
      </c>
      <c r="B3437">
        <v>2016</v>
      </c>
      <c r="C3437" s="9">
        <v>42308</v>
      </c>
      <c r="D3437" t="s">
        <v>138</v>
      </c>
      <c r="E3437" t="s">
        <v>115</v>
      </c>
      <c r="F3437">
        <v>1</v>
      </c>
      <c r="G3437">
        <v>1</v>
      </c>
      <c r="H3437" t="s">
        <v>193</v>
      </c>
      <c r="I3437" t="s">
        <v>30</v>
      </c>
      <c r="J3437">
        <v>10005964470</v>
      </c>
      <c r="K3437" s="10">
        <f>(C3437-VLOOKUP(H3437,Riders!$A$2:$E$8001,4,FALSE))/365</f>
        <v>26.63013698630137</v>
      </c>
    </row>
    <row r="3438" spans="1:11">
      <c r="A3438" t="s">
        <v>137</v>
      </c>
      <c r="B3438">
        <v>2016</v>
      </c>
      <c r="C3438" s="9">
        <v>42308</v>
      </c>
      <c r="D3438" t="s">
        <v>138</v>
      </c>
      <c r="E3438" t="s">
        <v>115</v>
      </c>
      <c r="F3438">
        <v>1</v>
      </c>
      <c r="G3438">
        <v>2</v>
      </c>
      <c r="H3438" t="s">
        <v>338</v>
      </c>
      <c r="I3438" t="s">
        <v>140</v>
      </c>
      <c r="J3438">
        <v>10004633247</v>
      </c>
      <c r="K3438" s="10">
        <f>(C3438-VLOOKUP(H3438,Riders!$A$2:$E$8001,4,FALSE))/365</f>
        <v>27.61917808219178</v>
      </c>
    </row>
    <row r="3439" spans="1:11">
      <c r="A3439" t="s">
        <v>137</v>
      </c>
      <c r="B3439">
        <v>2016</v>
      </c>
      <c r="C3439" s="9">
        <v>42308</v>
      </c>
      <c r="D3439" t="s">
        <v>138</v>
      </c>
      <c r="E3439" t="s">
        <v>115</v>
      </c>
      <c r="F3439">
        <v>1</v>
      </c>
      <c r="G3439">
        <v>3</v>
      </c>
      <c r="H3439" t="s">
        <v>281</v>
      </c>
      <c r="I3439" t="s">
        <v>282</v>
      </c>
      <c r="J3439">
        <v>10006319633</v>
      </c>
      <c r="K3439" s="10">
        <f>(C3439-VLOOKUP(H3439,Riders!$A$2:$E$8001,4,FALSE))/365</f>
        <v>25.942465753424656</v>
      </c>
    </row>
    <row r="3440" spans="1:11">
      <c r="A3440" t="s">
        <v>137</v>
      </c>
      <c r="B3440">
        <v>2016</v>
      </c>
      <c r="C3440" s="9">
        <v>42308</v>
      </c>
      <c r="D3440" t="s">
        <v>138</v>
      </c>
      <c r="E3440" t="s">
        <v>115</v>
      </c>
      <c r="F3440">
        <v>1</v>
      </c>
      <c r="G3440">
        <v>4</v>
      </c>
      <c r="H3440" t="s">
        <v>91</v>
      </c>
      <c r="I3440" t="s">
        <v>50</v>
      </c>
      <c r="J3440">
        <v>10009150215</v>
      </c>
      <c r="K3440" s="10">
        <f>(C3440-VLOOKUP(H3440,Riders!$A$2:$E$8001,4,FALSE))/365</f>
        <v>19.942465753424656</v>
      </c>
    </row>
    <row r="3441" spans="1:11">
      <c r="A3441" t="s">
        <v>137</v>
      </c>
      <c r="B3441">
        <v>2016</v>
      </c>
      <c r="C3441" s="9">
        <v>42308</v>
      </c>
      <c r="D3441" t="s">
        <v>138</v>
      </c>
      <c r="E3441" t="s">
        <v>115</v>
      </c>
      <c r="F3441">
        <v>1</v>
      </c>
      <c r="G3441">
        <v>5</v>
      </c>
      <c r="H3441" t="s">
        <v>285</v>
      </c>
      <c r="I3441" t="s">
        <v>30</v>
      </c>
      <c r="J3441">
        <v>10003349716</v>
      </c>
      <c r="K3441" s="10">
        <f>(C3441-VLOOKUP(H3441,Riders!$A$2:$E$8001,4,FALSE))/365</f>
        <v>32.241095890410961</v>
      </c>
    </row>
    <row r="3442" spans="1:11">
      <c r="A3442" t="s">
        <v>137</v>
      </c>
      <c r="B3442">
        <v>2016</v>
      </c>
      <c r="C3442" s="9">
        <v>42308</v>
      </c>
      <c r="D3442" t="s">
        <v>138</v>
      </c>
      <c r="E3442" t="s">
        <v>115</v>
      </c>
      <c r="F3442">
        <v>2</v>
      </c>
      <c r="G3442">
        <v>1</v>
      </c>
      <c r="H3442" t="s">
        <v>333</v>
      </c>
      <c r="I3442" t="s">
        <v>28</v>
      </c>
      <c r="J3442">
        <v>10036244537</v>
      </c>
      <c r="K3442" s="10">
        <f>(C3442-VLOOKUP(H3442,Riders!$A$2:$E$8001,4,FALSE))/365</f>
        <v>27.260273972602739</v>
      </c>
    </row>
    <row r="3443" spans="1:11">
      <c r="A3443" t="s">
        <v>137</v>
      </c>
      <c r="B3443">
        <v>2016</v>
      </c>
      <c r="C3443" s="9">
        <v>42308</v>
      </c>
      <c r="D3443" t="s">
        <v>138</v>
      </c>
      <c r="E3443" t="s">
        <v>115</v>
      </c>
      <c r="F3443">
        <v>2</v>
      </c>
      <c r="G3443">
        <v>2</v>
      </c>
      <c r="H3443" t="s">
        <v>199</v>
      </c>
      <c r="I3443" t="s">
        <v>37</v>
      </c>
      <c r="J3443">
        <v>10007947011</v>
      </c>
      <c r="K3443" s="10">
        <f>(C3443-VLOOKUP(H3443,Riders!$A$2:$E$8001,4,FALSE))/365</f>
        <v>21</v>
      </c>
    </row>
    <row r="3444" spans="1:11">
      <c r="A3444" t="s">
        <v>137</v>
      </c>
      <c r="B3444">
        <v>2016</v>
      </c>
      <c r="C3444" s="9">
        <v>42308</v>
      </c>
      <c r="D3444" t="s">
        <v>138</v>
      </c>
      <c r="E3444" t="s">
        <v>115</v>
      </c>
      <c r="F3444">
        <v>2</v>
      </c>
      <c r="G3444">
        <v>3</v>
      </c>
      <c r="H3444" t="s">
        <v>348</v>
      </c>
      <c r="I3444" t="s">
        <v>222</v>
      </c>
      <c r="J3444">
        <v>10007165755</v>
      </c>
      <c r="K3444" s="10">
        <f>(C3444-VLOOKUP(H3444,Riders!$A$2:$E$8001,4,FALSE))/365</f>
        <v>25.783561643835615</v>
      </c>
    </row>
    <row r="3445" spans="1:11">
      <c r="A3445" t="s">
        <v>137</v>
      </c>
      <c r="B3445">
        <v>2016</v>
      </c>
      <c r="C3445" s="9">
        <v>42308</v>
      </c>
      <c r="D3445" t="s">
        <v>138</v>
      </c>
      <c r="E3445" t="s">
        <v>115</v>
      </c>
      <c r="F3445">
        <v>2</v>
      </c>
      <c r="G3445">
        <v>4</v>
      </c>
      <c r="H3445" t="s">
        <v>287</v>
      </c>
      <c r="I3445" t="s">
        <v>205</v>
      </c>
      <c r="J3445">
        <v>10002418415</v>
      </c>
      <c r="K3445" s="10">
        <f>(C3445-VLOOKUP(H3445,Riders!$A$2:$E$8001,4,FALSE))/365</f>
        <v>33.235616438356168</v>
      </c>
    </row>
    <row r="3446" spans="1:11">
      <c r="A3446" t="s">
        <v>137</v>
      </c>
      <c r="B3446">
        <v>2016</v>
      </c>
      <c r="C3446" s="9">
        <v>42308</v>
      </c>
      <c r="D3446" t="s">
        <v>138</v>
      </c>
      <c r="E3446" t="s">
        <v>115</v>
      </c>
      <c r="F3446">
        <v>2</v>
      </c>
      <c r="G3446">
        <v>5</v>
      </c>
      <c r="H3446" t="s">
        <v>355</v>
      </c>
      <c r="I3446" t="s">
        <v>308</v>
      </c>
      <c r="J3446">
        <v>10006105930</v>
      </c>
      <c r="K3446" s="10">
        <f>(C3446-VLOOKUP(H3446,Riders!$A$2:$E$8001,4,FALSE))/365</f>
        <v>26.539726027397261</v>
      </c>
    </row>
    <row r="3447" spans="1:11">
      <c r="A3447" t="s">
        <v>137</v>
      </c>
      <c r="B3447">
        <v>2016</v>
      </c>
      <c r="C3447" s="9">
        <v>42308</v>
      </c>
      <c r="D3447" t="s">
        <v>138</v>
      </c>
      <c r="E3447" t="s">
        <v>115</v>
      </c>
      <c r="F3447">
        <v>3</v>
      </c>
      <c r="G3447">
        <v>1</v>
      </c>
      <c r="H3447" t="s">
        <v>326</v>
      </c>
      <c r="I3447" t="s">
        <v>254</v>
      </c>
      <c r="J3447">
        <v>10007787464</v>
      </c>
      <c r="K3447" s="10">
        <f>(C3447-VLOOKUP(H3447,Riders!$A$2:$E$8001,4,FALSE))/365</f>
        <v>24.021917808219179</v>
      </c>
    </row>
    <row r="3448" spans="1:11">
      <c r="A3448" t="s">
        <v>137</v>
      </c>
      <c r="B3448">
        <v>2016</v>
      </c>
      <c r="C3448" s="9">
        <v>42308</v>
      </c>
      <c r="D3448" t="s">
        <v>138</v>
      </c>
      <c r="E3448" t="s">
        <v>115</v>
      </c>
      <c r="F3448">
        <v>3</v>
      </c>
      <c r="G3448">
        <v>2</v>
      </c>
      <c r="H3448" t="s">
        <v>325</v>
      </c>
      <c r="I3448" t="s">
        <v>196</v>
      </c>
      <c r="J3448">
        <v>10007271546</v>
      </c>
      <c r="K3448" s="10">
        <f>(C3448-VLOOKUP(H3448,Riders!$A$2:$E$8001,4,FALSE))/365</f>
        <v>22.578082191780823</v>
      </c>
    </row>
    <row r="3449" spans="1:11">
      <c r="A3449" t="s">
        <v>137</v>
      </c>
      <c r="B3449">
        <v>2016</v>
      </c>
      <c r="C3449" s="9">
        <v>42308</v>
      </c>
      <c r="D3449" t="s">
        <v>138</v>
      </c>
      <c r="E3449" t="s">
        <v>115</v>
      </c>
      <c r="F3449">
        <v>3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25.345205479452055</v>
      </c>
    </row>
    <row r="3450" spans="1:11">
      <c r="A3450" t="s">
        <v>137</v>
      </c>
      <c r="B3450">
        <v>2016</v>
      </c>
      <c r="C3450" s="9">
        <v>42308</v>
      </c>
      <c r="D3450" t="s">
        <v>138</v>
      </c>
      <c r="E3450" t="s">
        <v>115</v>
      </c>
      <c r="F3450">
        <v>3</v>
      </c>
      <c r="G3450">
        <v>4</v>
      </c>
      <c r="H3450" t="s">
        <v>101</v>
      </c>
      <c r="I3450" t="s">
        <v>102</v>
      </c>
      <c r="J3450">
        <v>10009010876</v>
      </c>
      <c r="K3450" s="10">
        <f>(C3450-VLOOKUP(H3450,Riders!$A$2:$E$8001,4,FALSE))/365</f>
        <v>21.761643835616439</v>
      </c>
    </row>
    <row r="3451" spans="1:11">
      <c r="A3451" t="s">
        <v>137</v>
      </c>
      <c r="B3451">
        <v>2016</v>
      </c>
      <c r="C3451" s="9">
        <v>42308</v>
      </c>
      <c r="D3451" t="s">
        <v>138</v>
      </c>
      <c r="E3451" t="s">
        <v>115</v>
      </c>
      <c r="F3451">
        <v>4</v>
      </c>
      <c r="G3451">
        <v>1</v>
      </c>
      <c r="H3451" t="s">
        <v>334</v>
      </c>
      <c r="I3451" t="s">
        <v>353</v>
      </c>
      <c r="J3451">
        <v>10005506954</v>
      </c>
      <c r="K3451" s="10">
        <f>(C3451-VLOOKUP(H3451,Riders!$A$2:$E$8001,4,FALSE))/365</f>
        <v>26.912328767123288</v>
      </c>
    </row>
    <row r="3452" spans="1:11">
      <c r="A3452" t="s">
        <v>137</v>
      </c>
      <c r="B3452">
        <v>2016</v>
      </c>
      <c r="C3452" s="9">
        <v>42308</v>
      </c>
      <c r="D3452" t="s">
        <v>138</v>
      </c>
      <c r="E3452" t="s">
        <v>115</v>
      </c>
      <c r="F3452">
        <v>4</v>
      </c>
      <c r="G3452">
        <v>2</v>
      </c>
      <c r="H3452" t="s">
        <v>151</v>
      </c>
      <c r="I3452" t="s">
        <v>152</v>
      </c>
      <c r="J3452">
        <v>10004717719</v>
      </c>
      <c r="K3452" s="10">
        <f>(C3452-VLOOKUP(H3452,Riders!$A$2:$E$8001,4,FALSE))/365</f>
        <v>26.912328767123288</v>
      </c>
    </row>
    <row r="3453" spans="1:11">
      <c r="A3453" t="s">
        <v>137</v>
      </c>
      <c r="B3453">
        <v>2016</v>
      </c>
      <c r="C3453" s="9">
        <v>42308</v>
      </c>
      <c r="D3453" t="s">
        <v>138</v>
      </c>
      <c r="E3453" t="s">
        <v>115</v>
      </c>
      <c r="F3453">
        <v>4</v>
      </c>
      <c r="G3453">
        <v>3</v>
      </c>
      <c r="H3453" t="s">
        <v>190</v>
      </c>
      <c r="I3453" t="s">
        <v>111</v>
      </c>
      <c r="J3453">
        <v>10004599194</v>
      </c>
      <c r="K3453" s="10">
        <f>(C3453-VLOOKUP(H3453,Riders!$A$2:$E$8001,4,FALSE))/365</f>
        <v>27.624657534246577</v>
      </c>
    </row>
    <row r="3454" spans="1:11">
      <c r="A3454" t="s">
        <v>137</v>
      </c>
      <c r="B3454">
        <v>2016</v>
      </c>
      <c r="C3454" s="9">
        <v>42308</v>
      </c>
      <c r="D3454" t="s">
        <v>138</v>
      </c>
      <c r="E3454" t="s">
        <v>115</v>
      </c>
      <c r="F3454">
        <v>4</v>
      </c>
      <c r="G3454">
        <v>4</v>
      </c>
      <c r="H3454" t="s">
        <v>206</v>
      </c>
      <c r="I3454" t="s">
        <v>56</v>
      </c>
      <c r="J3454">
        <v>10007828183</v>
      </c>
      <c r="K3454" s="10">
        <f>(C3454-VLOOKUP(H3454,Riders!$A$2:$E$8001,4,FALSE))/365</f>
        <v>22.104109589041094</v>
      </c>
    </row>
    <row r="3455" spans="1:11">
      <c r="A3455" t="s">
        <v>137</v>
      </c>
      <c r="B3455">
        <v>2016</v>
      </c>
      <c r="C3455" s="9">
        <v>42308</v>
      </c>
      <c r="D3455" t="s">
        <v>138</v>
      </c>
      <c r="E3455" t="s">
        <v>115</v>
      </c>
      <c r="F3455">
        <v>5</v>
      </c>
      <c r="G3455">
        <v>1</v>
      </c>
      <c r="H3455" t="s">
        <v>104</v>
      </c>
      <c r="I3455" t="s">
        <v>100</v>
      </c>
      <c r="J3455">
        <v>10006894559</v>
      </c>
      <c r="K3455" s="10">
        <f>(C3455-VLOOKUP(H3455,Riders!$A$2:$E$8001,4,FALSE))/365</f>
        <v>23.2</v>
      </c>
    </row>
    <row r="3456" spans="1:11">
      <c r="A3456" t="s">
        <v>137</v>
      </c>
      <c r="B3456">
        <v>2016</v>
      </c>
      <c r="C3456" s="9">
        <v>42308</v>
      </c>
      <c r="D3456" t="s">
        <v>138</v>
      </c>
      <c r="E3456" t="s">
        <v>115</v>
      </c>
      <c r="F3456">
        <v>5</v>
      </c>
      <c r="G3456">
        <v>2</v>
      </c>
      <c r="H3456" t="s">
        <v>356</v>
      </c>
      <c r="I3456" t="s">
        <v>357</v>
      </c>
      <c r="J3456">
        <v>10006900320</v>
      </c>
      <c r="K3456" s="10">
        <f>(C3456-VLOOKUP(H3456,Riders!$A$2:$E$8001,4,FALSE))/365</f>
        <v>24.021917808219179</v>
      </c>
    </row>
    <row r="3457" spans="1:11">
      <c r="A3457" t="s">
        <v>137</v>
      </c>
      <c r="B3457">
        <v>2016</v>
      </c>
      <c r="C3457" s="9">
        <v>42308</v>
      </c>
      <c r="D3457" t="s">
        <v>138</v>
      </c>
      <c r="E3457" t="s">
        <v>115</v>
      </c>
      <c r="F3457">
        <v>5</v>
      </c>
      <c r="G3457">
        <v>3</v>
      </c>
      <c r="H3457" t="s">
        <v>232</v>
      </c>
      <c r="I3457" t="s">
        <v>24</v>
      </c>
      <c r="J3457">
        <v>10006073493</v>
      </c>
      <c r="K3457" s="10">
        <f>(C3457-VLOOKUP(H3457,Riders!$A$2:$E$8001,4,FALSE))/365</f>
        <v>25.884931506849316</v>
      </c>
    </row>
    <row r="3458" spans="1:11">
      <c r="A3458" t="s">
        <v>137</v>
      </c>
      <c r="B3458">
        <v>2016</v>
      </c>
      <c r="C3458" s="9">
        <v>42308</v>
      </c>
      <c r="D3458" t="s">
        <v>138</v>
      </c>
      <c r="E3458" t="s">
        <v>115</v>
      </c>
      <c r="F3458">
        <v>5</v>
      </c>
      <c r="G3458">
        <v>4</v>
      </c>
      <c r="H3458" t="s">
        <v>141</v>
      </c>
      <c r="I3458" t="s">
        <v>93</v>
      </c>
      <c r="J3458">
        <v>10009181234</v>
      </c>
      <c r="K3458" s="10">
        <f>(C3458-VLOOKUP(H3458,Riders!$A$2:$E$8001,4,FALSE))/365</f>
        <v>20.575342465753426</v>
      </c>
    </row>
    <row r="3459" spans="1:11">
      <c r="A3459" t="s">
        <v>137</v>
      </c>
      <c r="B3459">
        <v>2016</v>
      </c>
      <c r="C3459" s="9">
        <v>42308</v>
      </c>
      <c r="D3459" t="s">
        <v>138</v>
      </c>
      <c r="E3459" t="s">
        <v>115</v>
      </c>
      <c r="F3459">
        <v>5</v>
      </c>
      <c r="G3459">
        <v>5</v>
      </c>
      <c r="H3459" t="s">
        <v>156</v>
      </c>
      <c r="I3459" t="s">
        <v>354</v>
      </c>
      <c r="J3459">
        <v>10010894696</v>
      </c>
      <c r="K3459" s="10">
        <f>(C3459-VLOOKUP(H3459,Riders!$A$2:$E$8001,4,FALSE))/365</f>
        <v>29.542465753424658</v>
      </c>
    </row>
    <row r="3460" spans="1:11">
      <c r="A3460" t="s">
        <v>137</v>
      </c>
      <c r="B3460">
        <v>2016</v>
      </c>
      <c r="C3460" s="9">
        <v>42308</v>
      </c>
      <c r="D3460" t="s">
        <v>138</v>
      </c>
      <c r="E3460" t="s">
        <v>115</v>
      </c>
      <c r="F3460">
        <v>6</v>
      </c>
      <c r="G3460">
        <v>1</v>
      </c>
      <c r="H3460" t="s">
        <v>192</v>
      </c>
      <c r="I3460" t="s">
        <v>28</v>
      </c>
      <c r="J3460">
        <v>10004601723</v>
      </c>
      <c r="K3460" s="10">
        <f>(C3460-VLOOKUP(H3460,Riders!$A$2:$E$8001,4,FALSE))/365</f>
        <v>28.367123287671234</v>
      </c>
    </row>
    <row r="3461" spans="1:11">
      <c r="A3461" t="s">
        <v>137</v>
      </c>
      <c r="B3461">
        <v>2016</v>
      </c>
      <c r="C3461" s="9">
        <v>42308</v>
      </c>
      <c r="D3461" t="s">
        <v>138</v>
      </c>
      <c r="E3461" t="s">
        <v>115</v>
      </c>
      <c r="F3461">
        <v>6</v>
      </c>
      <c r="G3461">
        <v>2</v>
      </c>
      <c r="H3461" t="s">
        <v>216</v>
      </c>
      <c r="I3461" t="s">
        <v>44</v>
      </c>
      <c r="J3461">
        <v>10006902239</v>
      </c>
      <c r="K3461" s="10">
        <f>(C3461-VLOOKUP(H3461,Riders!$A$2:$E$8001,4,FALSE))/365</f>
        <v>24.342465753424658</v>
      </c>
    </row>
    <row r="3462" spans="1:11">
      <c r="A3462" t="s">
        <v>137</v>
      </c>
      <c r="B3462">
        <v>2016</v>
      </c>
      <c r="C3462" s="9">
        <v>42308</v>
      </c>
      <c r="D3462" t="s">
        <v>138</v>
      </c>
      <c r="E3462" t="s">
        <v>115</v>
      </c>
      <c r="F3462">
        <v>6</v>
      </c>
      <c r="G3462">
        <v>3</v>
      </c>
      <c r="H3462" t="s">
        <v>52</v>
      </c>
      <c r="I3462" t="s">
        <v>40</v>
      </c>
      <c r="J3462">
        <v>10004612534</v>
      </c>
      <c r="K3462" s="10">
        <f>(C3462-VLOOKUP(H3462,Riders!$A$2:$E$8001,4,FALSE))/365</f>
        <v>28.427397260273974</v>
      </c>
    </row>
    <row r="3463" spans="1:11">
      <c r="A3463" t="s">
        <v>137</v>
      </c>
      <c r="B3463">
        <v>2016</v>
      </c>
      <c r="C3463" s="9">
        <v>42308</v>
      </c>
      <c r="D3463" t="s">
        <v>138</v>
      </c>
      <c r="E3463" t="s">
        <v>115</v>
      </c>
      <c r="F3463">
        <v>6</v>
      </c>
      <c r="G3463">
        <v>4</v>
      </c>
      <c r="H3463" t="s">
        <v>106</v>
      </c>
      <c r="I3463" t="s">
        <v>107</v>
      </c>
      <c r="J3463">
        <v>10117936018</v>
      </c>
      <c r="K3463" s="10">
        <f>(C3463-VLOOKUP(H3463,Riders!$A$2:$E$8001,4,FALSE))/365</f>
        <v>22.046575342465754</v>
      </c>
    </row>
    <row r="3464" spans="1:11">
      <c r="A3464" t="s">
        <v>137</v>
      </c>
      <c r="B3464">
        <v>2016</v>
      </c>
      <c r="C3464" s="9">
        <v>42308</v>
      </c>
      <c r="D3464" t="s">
        <v>138</v>
      </c>
      <c r="E3464" t="s">
        <v>115</v>
      </c>
      <c r="F3464">
        <v>6</v>
      </c>
      <c r="G3464">
        <v>5</v>
      </c>
      <c r="H3464" t="s">
        <v>195</v>
      </c>
      <c r="I3464" t="s">
        <v>196</v>
      </c>
      <c r="J3464">
        <v>10003100142</v>
      </c>
      <c r="K3464" s="10">
        <f>(C3464-VLOOKUP(H3464,Riders!$A$2:$E$8001,4,FALSE))/365</f>
        <v>29.627397260273973</v>
      </c>
    </row>
    <row r="3465" spans="1:11">
      <c r="A3465" t="s">
        <v>137</v>
      </c>
      <c r="B3465">
        <v>2016</v>
      </c>
      <c r="C3465" s="9">
        <v>42308</v>
      </c>
      <c r="D3465" t="s">
        <v>138</v>
      </c>
      <c r="E3465" t="s">
        <v>117</v>
      </c>
      <c r="F3465">
        <v>1</v>
      </c>
      <c r="G3465">
        <v>1</v>
      </c>
      <c r="H3465" t="s">
        <v>218</v>
      </c>
      <c r="I3465" t="s">
        <v>33</v>
      </c>
      <c r="J3465">
        <v>10005782695</v>
      </c>
      <c r="K3465" s="10">
        <f>(C3465-VLOOKUP(H3465,Riders!$A$2:$E$8001,4,FALSE))/365</f>
        <v>26.323287671232876</v>
      </c>
    </row>
    <row r="3466" spans="1:11">
      <c r="A3466" t="s">
        <v>137</v>
      </c>
      <c r="B3466">
        <v>2016</v>
      </c>
      <c r="C3466" s="9">
        <v>42308</v>
      </c>
      <c r="D3466" t="s">
        <v>138</v>
      </c>
      <c r="E3466" t="s">
        <v>117</v>
      </c>
      <c r="F3466">
        <v>1</v>
      </c>
      <c r="G3466">
        <v>2</v>
      </c>
      <c r="H3466" t="s">
        <v>66</v>
      </c>
      <c r="I3466" t="s">
        <v>28</v>
      </c>
      <c r="J3466">
        <v>10006379247</v>
      </c>
      <c r="K3466" s="10">
        <f>(C3466-VLOOKUP(H3466,Riders!$A$2:$E$8001,4,FALSE))/365</f>
        <v>25.597260273972601</v>
      </c>
    </row>
    <row r="3467" spans="1:11">
      <c r="A3467" t="s">
        <v>137</v>
      </c>
      <c r="B3467">
        <v>2016</v>
      </c>
      <c r="C3467" s="9">
        <v>42308</v>
      </c>
      <c r="D3467" t="s">
        <v>138</v>
      </c>
      <c r="E3467" t="s">
        <v>117</v>
      </c>
      <c r="F3467">
        <v>1</v>
      </c>
      <c r="G3467">
        <v>3</v>
      </c>
      <c r="H3467" t="s">
        <v>292</v>
      </c>
      <c r="I3467" t="s">
        <v>26</v>
      </c>
      <c r="J3467">
        <v>10003011125</v>
      </c>
      <c r="K3467" s="10">
        <f>(C3467-VLOOKUP(H3467,Riders!$A$2:$E$8001,4,FALSE))/365</f>
        <v>31.06027397260274</v>
      </c>
    </row>
    <row r="3468" spans="1:11">
      <c r="A3468" t="s">
        <v>137</v>
      </c>
      <c r="B3468">
        <v>2016</v>
      </c>
      <c r="C3468" s="9">
        <v>42308</v>
      </c>
      <c r="D3468" t="s">
        <v>138</v>
      </c>
      <c r="E3468" t="s">
        <v>117</v>
      </c>
      <c r="F3468">
        <v>1</v>
      </c>
      <c r="G3468">
        <v>4</v>
      </c>
      <c r="H3468" t="s">
        <v>326</v>
      </c>
      <c r="I3468" t="s">
        <v>254</v>
      </c>
      <c r="J3468">
        <v>10007787464</v>
      </c>
      <c r="K3468" s="10">
        <f>(C3468-VLOOKUP(H3468,Riders!$A$2:$E$8001,4,FALSE))/365</f>
        <v>24.021917808219179</v>
      </c>
    </row>
    <row r="3469" spans="1:11">
      <c r="A3469" t="s">
        <v>137</v>
      </c>
      <c r="B3469">
        <v>2016</v>
      </c>
      <c r="C3469" s="9">
        <v>42308</v>
      </c>
      <c r="D3469" t="s">
        <v>138</v>
      </c>
      <c r="E3469" t="s">
        <v>117</v>
      </c>
      <c r="F3469">
        <v>1</v>
      </c>
      <c r="G3469">
        <v>5</v>
      </c>
      <c r="H3469" t="s">
        <v>192</v>
      </c>
      <c r="I3469" t="s">
        <v>28</v>
      </c>
      <c r="J3469">
        <v>10004601723</v>
      </c>
      <c r="K3469" s="10">
        <f>(C3469-VLOOKUP(H3469,Riders!$A$2:$E$8001,4,FALSE))/365</f>
        <v>28.367123287671234</v>
      </c>
    </row>
    <row r="3470" spans="1:11">
      <c r="A3470" t="s">
        <v>137</v>
      </c>
      <c r="B3470">
        <v>2016</v>
      </c>
      <c r="C3470" s="9">
        <v>42308</v>
      </c>
      <c r="D3470" t="s">
        <v>138</v>
      </c>
      <c r="E3470" t="s">
        <v>117</v>
      </c>
      <c r="F3470">
        <v>1</v>
      </c>
      <c r="G3470">
        <v>6</v>
      </c>
      <c r="H3470" t="s">
        <v>333</v>
      </c>
      <c r="I3470" t="s">
        <v>28</v>
      </c>
      <c r="J3470">
        <v>10036244537</v>
      </c>
      <c r="K3470" s="10">
        <f>(C3470-VLOOKUP(H3470,Riders!$A$2:$E$8001,4,FALSE))/365</f>
        <v>27.260273972602739</v>
      </c>
    </row>
    <row r="3471" spans="1:11">
      <c r="A3471" t="s">
        <v>137</v>
      </c>
      <c r="B3471">
        <v>2016</v>
      </c>
      <c r="C3471" s="9">
        <v>42308</v>
      </c>
      <c r="D3471" t="s">
        <v>138</v>
      </c>
      <c r="E3471" t="s">
        <v>117</v>
      </c>
      <c r="F3471">
        <v>2</v>
      </c>
      <c r="G3471">
        <v>1</v>
      </c>
      <c r="H3471" t="s">
        <v>104</v>
      </c>
      <c r="I3471" t="s">
        <v>100</v>
      </c>
      <c r="J3471">
        <v>10006894559</v>
      </c>
      <c r="K3471" s="10">
        <f>(C3471-VLOOKUP(H3471,Riders!$A$2:$E$8001,4,FALSE))/365</f>
        <v>23.2</v>
      </c>
    </row>
    <row r="3472" spans="1:11">
      <c r="A3472" t="s">
        <v>137</v>
      </c>
      <c r="B3472">
        <v>2016</v>
      </c>
      <c r="C3472" s="9">
        <v>42308</v>
      </c>
      <c r="D3472" t="s">
        <v>138</v>
      </c>
      <c r="E3472" t="s">
        <v>117</v>
      </c>
      <c r="F3472">
        <v>2</v>
      </c>
      <c r="G3472">
        <v>2</v>
      </c>
      <c r="H3472" t="s">
        <v>343</v>
      </c>
      <c r="I3472" t="s">
        <v>344</v>
      </c>
      <c r="J3472">
        <v>10007500407</v>
      </c>
      <c r="K3472" s="10">
        <f>(C3472-VLOOKUP(H3472,Riders!$A$2:$E$8001,4,FALSE))/365</f>
        <v>22.276712328767122</v>
      </c>
    </row>
    <row r="3473" spans="1:11">
      <c r="A3473" t="s">
        <v>137</v>
      </c>
      <c r="B3473">
        <v>2016</v>
      </c>
      <c r="C3473" s="9">
        <v>42308</v>
      </c>
      <c r="D3473" t="s">
        <v>138</v>
      </c>
      <c r="E3473" t="s">
        <v>117</v>
      </c>
      <c r="F3473">
        <v>2</v>
      </c>
      <c r="G3473">
        <v>3</v>
      </c>
      <c r="H3473" t="s">
        <v>193</v>
      </c>
      <c r="I3473" t="s">
        <v>30</v>
      </c>
      <c r="J3473">
        <v>10005964470</v>
      </c>
      <c r="K3473" s="10">
        <f>(C3473-VLOOKUP(H3473,Riders!$A$2:$E$8001,4,FALSE))/365</f>
        <v>26.63013698630137</v>
      </c>
    </row>
    <row r="3474" spans="1:11">
      <c r="A3474" t="s">
        <v>137</v>
      </c>
      <c r="B3474">
        <v>2016</v>
      </c>
      <c r="C3474" s="9">
        <v>42308</v>
      </c>
      <c r="D3474" t="s">
        <v>138</v>
      </c>
      <c r="E3474" t="s">
        <v>117</v>
      </c>
      <c r="F3474">
        <v>2</v>
      </c>
      <c r="G3474">
        <v>4</v>
      </c>
      <c r="H3474" t="s">
        <v>312</v>
      </c>
      <c r="I3474" t="s">
        <v>42</v>
      </c>
      <c r="J3474">
        <v>10006904360</v>
      </c>
      <c r="K3474" s="10">
        <f>(C3474-VLOOKUP(H3474,Riders!$A$2:$E$8001,4,FALSE))/365</f>
        <v>24.32054794520548</v>
      </c>
    </row>
    <row r="3475" spans="1:11">
      <c r="A3475" t="s">
        <v>137</v>
      </c>
      <c r="B3475">
        <v>2016</v>
      </c>
      <c r="C3475" s="9">
        <v>42308</v>
      </c>
      <c r="D3475" t="s">
        <v>138</v>
      </c>
      <c r="E3475" t="s">
        <v>117</v>
      </c>
      <c r="F3475">
        <v>2</v>
      </c>
      <c r="G3475">
        <v>5</v>
      </c>
      <c r="H3475" t="s">
        <v>194</v>
      </c>
      <c r="I3475" t="s">
        <v>50</v>
      </c>
      <c r="J3475">
        <v>10004868370</v>
      </c>
      <c r="K3475" s="10">
        <f>(C3475-VLOOKUP(H3475,Riders!$A$2:$E$8001,4,FALSE))/365</f>
        <v>27.838356164383562</v>
      </c>
    </row>
    <row r="3476" spans="1:11">
      <c r="A3476" t="s">
        <v>137</v>
      </c>
      <c r="B3476">
        <v>2016</v>
      </c>
      <c r="C3476" s="9">
        <v>42308</v>
      </c>
      <c r="D3476" t="s">
        <v>138</v>
      </c>
      <c r="E3476" t="s">
        <v>117</v>
      </c>
      <c r="F3476">
        <v>2</v>
      </c>
      <c r="G3476">
        <v>6</v>
      </c>
      <c r="H3476" t="s">
        <v>334</v>
      </c>
      <c r="I3476" t="s">
        <v>353</v>
      </c>
      <c r="J3476">
        <v>10005506954</v>
      </c>
      <c r="K3476" s="10">
        <f>(C3476-VLOOKUP(H3476,Riders!$A$2:$E$8001,4,FALSE))/365</f>
        <v>26.912328767123288</v>
      </c>
    </row>
    <row r="3477" spans="1:11">
      <c r="A3477" t="s">
        <v>137</v>
      </c>
      <c r="B3477">
        <v>2016</v>
      </c>
      <c r="C3477" s="9">
        <v>42308</v>
      </c>
      <c r="D3477" t="s">
        <v>138</v>
      </c>
      <c r="E3477" t="s">
        <v>119</v>
      </c>
      <c r="F3477">
        <v>1</v>
      </c>
      <c r="G3477">
        <v>1</v>
      </c>
      <c r="H3477" t="s">
        <v>66</v>
      </c>
      <c r="I3477" t="s">
        <v>28</v>
      </c>
      <c r="J3477">
        <v>10006379247</v>
      </c>
      <c r="K3477" s="10">
        <f>(C3477-VLOOKUP(H3477,Riders!$A$2:$E$8001,4,FALSE))/365</f>
        <v>25.597260273972601</v>
      </c>
    </row>
    <row r="3478" spans="1:11">
      <c r="A3478" t="s">
        <v>137</v>
      </c>
      <c r="B3478">
        <v>2016</v>
      </c>
      <c r="C3478" s="9">
        <v>42308</v>
      </c>
      <c r="D3478" t="s">
        <v>138</v>
      </c>
      <c r="E3478" t="s">
        <v>119</v>
      </c>
      <c r="F3478">
        <v>1</v>
      </c>
      <c r="G3478">
        <v>2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23.2</v>
      </c>
    </row>
    <row r="3479" spans="1:11">
      <c r="A3479" t="s">
        <v>137</v>
      </c>
      <c r="B3479">
        <v>2016</v>
      </c>
      <c r="C3479" s="9">
        <v>42308</v>
      </c>
      <c r="D3479" t="s">
        <v>138</v>
      </c>
      <c r="E3479" t="s">
        <v>119</v>
      </c>
      <c r="F3479">
        <v>1</v>
      </c>
      <c r="G3479">
        <v>3</v>
      </c>
      <c r="H3479" t="s">
        <v>218</v>
      </c>
      <c r="I3479" t="s">
        <v>33</v>
      </c>
      <c r="J3479">
        <v>10005782695</v>
      </c>
      <c r="K3479" s="10">
        <f>(C3479-VLOOKUP(H3479,Riders!$A$2:$E$8001,4,FALSE))/365</f>
        <v>26.323287671232876</v>
      </c>
    </row>
    <row r="3480" spans="1:11">
      <c r="A3480" t="s">
        <v>137</v>
      </c>
      <c r="B3480">
        <v>2016</v>
      </c>
      <c r="C3480" s="9">
        <v>42308</v>
      </c>
      <c r="D3480" t="s">
        <v>138</v>
      </c>
      <c r="E3480" t="s">
        <v>119</v>
      </c>
      <c r="F3480">
        <v>1</v>
      </c>
      <c r="G3480">
        <v>4</v>
      </c>
      <c r="H3480" t="s">
        <v>292</v>
      </c>
      <c r="I3480" t="s">
        <v>26</v>
      </c>
      <c r="J3480">
        <v>10003011125</v>
      </c>
      <c r="K3480" s="10">
        <f>(C3480-VLOOKUP(H3480,Riders!$A$2:$E$8001,4,FALSE))/365</f>
        <v>31.06027397260274</v>
      </c>
    </row>
    <row r="3481" spans="1:11">
      <c r="A3481" t="s">
        <v>137</v>
      </c>
      <c r="B3481">
        <v>2016</v>
      </c>
      <c r="C3481" s="9">
        <v>42308</v>
      </c>
      <c r="D3481" t="s">
        <v>138</v>
      </c>
      <c r="E3481" t="s">
        <v>119</v>
      </c>
      <c r="F3481">
        <v>1</v>
      </c>
      <c r="G3481">
        <v>5</v>
      </c>
      <c r="H3481" t="s">
        <v>343</v>
      </c>
      <c r="I3481" t="s">
        <v>344</v>
      </c>
      <c r="J3481">
        <v>10007500407</v>
      </c>
      <c r="K3481" s="10">
        <f>(C3481-VLOOKUP(H3481,Riders!$A$2:$E$8001,4,FALSE))/365</f>
        <v>22.276712328767122</v>
      </c>
    </row>
    <row r="3482" spans="1:11">
      <c r="A3482" t="s">
        <v>137</v>
      </c>
      <c r="B3482">
        <v>2016</v>
      </c>
      <c r="C3482" s="9">
        <v>42308</v>
      </c>
      <c r="D3482" t="s">
        <v>138</v>
      </c>
      <c r="E3482" t="s">
        <v>119</v>
      </c>
      <c r="F3482">
        <v>1</v>
      </c>
      <c r="G3482">
        <v>6</v>
      </c>
      <c r="H3482" t="s">
        <v>193</v>
      </c>
      <c r="I3482" t="s">
        <v>30</v>
      </c>
      <c r="J3482">
        <v>10005964470</v>
      </c>
      <c r="K3482" s="10">
        <f>(C3482-VLOOKUP(H3482,Riders!$A$2:$E$8001,4,FALSE))/365</f>
        <v>26.63013698630137</v>
      </c>
    </row>
    <row r="3483" spans="1:11">
      <c r="A3483" t="s">
        <v>137</v>
      </c>
      <c r="B3483">
        <v>2016</v>
      </c>
      <c r="C3483" s="9">
        <v>42308</v>
      </c>
      <c r="D3483" t="s">
        <v>138</v>
      </c>
      <c r="E3483" t="s">
        <v>119</v>
      </c>
      <c r="F3483">
        <v>2</v>
      </c>
      <c r="G3483">
        <v>1</v>
      </c>
      <c r="H3483" t="s">
        <v>312</v>
      </c>
      <c r="I3483" t="s">
        <v>42</v>
      </c>
      <c r="J3483">
        <v>10006904360</v>
      </c>
      <c r="K3483" s="10">
        <f>(C3483-VLOOKUP(H3483,Riders!$A$2:$E$8001,4,FALSE))/365</f>
        <v>24.32054794520548</v>
      </c>
    </row>
    <row r="3484" spans="1:11">
      <c r="A3484" t="s">
        <v>137</v>
      </c>
      <c r="B3484">
        <v>2016</v>
      </c>
      <c r="C3484" s="9">
        <v>42308</v>
      </c>
      <c r="D3484" t="s">
        <v>138</v>
      </c>
      <c r="E3484" t="s">
        <v>119</v>
      </c>
      <c r="F3484">
        <v>2</v>
      </c>
      <c r="G3484">
        <v>2</v>
      </c>
      <c r="H3484" t="s">
        <v>334</v>
      </c>
      <c r="I3484" t="s">
        <v>353</v>
      </c>
      <c r="J3484">
        <v>10005506954</v>
      </c>
      <c r="K3484" s="10">
        <f>(C3484-VLOOKUP(H3484,Riders!$A$2:$E$8001,4,FALSE))/365</f>
        <v>26.912328767123288</v>
      </c>
    </row>
    <row r="3485" spans="1:11">
      <c r="A3485" t="s">
        <v>137</v>
      </c>
      <c r="B3485">
        <v>2016</v>
      </c>
      <c r="C3485" s="9">
        <v>42308</v>
      </c>
      <c r="D3485" t="s">
        <v>138</v>
      </c>
      <c r="E3485" t="s">
        <v>119</v>
      </c>
      <c r="F3485">
        <v>2</v>
      </c>
      <c r="G3485">
        <v>3</v>
      </c>
      <c r="H3485" t="s">
        <v>194</v>
      </c>
      <c r="I3485" t="s">
        <v>50</v>
      </c>
      <c r="J3485">
        <v>10004868370</v>
      </c>
      <c r="K3485" s="10">
        <f>(C3485-VLOOKUP(H3485,Riders!$A$2:$E$8001,4,FALSE))/365</f>
        <v>27.838356164383562</v>
      </c>
    </row>
    <row r="3486" spans="1:11">
      <c r="A3486" t="s">
        <v>137</v>
      </c>
      <c r="B3486">
        <v>2016</v>
      </c>
      <c r="C3486" s="9">
        <v>42308</v>
      </c>
      <c r="D3486" t="s">
        <v>138</v>
      </c>
      <c r="E3486" t="s">
        <v>119</v>
      </c>
      <c r="F3486">
        <v>2</v>
      </c>
      <c r="G3486">
        <v>4</v>
      </c>
      <c r="H3486" t="s">
        <v>326</v>
      </c>
      <c r="I3486" t="s">
        <v>254</v>
      </c>
      <c r="J3486">
        <v>10007787464</v>
      </c>
      <c r="K3486" s="10">
        <f>(C3486-VLOOKUP(H3486,Riders!$A$2:$E$8001,4,FALSE))/365</f>
        <v>24.021917808219179</v>
      </c>
    </row>
    <row r="3487" spans="1:11">
      <c r="A3487" t="s">
        <v>137</v>
      </c>
      <c r="B3487">
        <v>2016</v>
      </c>
      <c r="C3487" s="9">
        <v>42308</v>
      </c>
      <c r="D3487" t="s">
        <v>138</v>
      </c>
      <c r="E3487" t="s">
        <v>119</v>
      </c>
      <c r="F3487">
        <v>2</v>
      </c>
      <c r="G3487">
        <v>5</v>
      </c>
      <c r="H3487" t="s">
        <v>333</v>
      </c>
      <c r="I3487" t="s">
        <v>28</v>
      </c>
      <c r="J3487">
        <v>10036244537</v>
      </c>
      <c r="K3487" s="10">
        <f>(C3487-VLOOKUP(H3487,Riders!$A$2:$E$8001,4,FALSE))/365</f>
        <v>27.260273972602739</v>
      </c>
    </row>
    <row r="3488" spans="1:11">
      <c r="A3488" t="s">
        <v>137</v>
      </c>
      <c r="B3488">
        <v>2016</v>
      </c>
      <c r="C3488" s="9">
        <v>42308</v>
      </c>
      <c r="D3488" t="s">
        <v>138</v>
      </c>
      <c r="E3488" t="s">
        <v>119</v>
      </c>
      <c r="F3488">
        <v>2</v>
      </c>
      <c r="G3488">
        <v>6</v>
      </c>
      <c r="H3488" t="s">
        <v>192</v>
      </c>
      <c r="I3488" t="s">
        <v>28</v>
      </c>
      <c r="J3488">
        <v>10004601723</v>
      </c>
      <c r="K3488" s="10">
        <f>(C3488-VLOOKUP(H3488,Riders!$A$2:$E$8001,4,FALSE))/365</f>
        <v>28.367123287671234</v>
      </c>
    </row>
    <row r="3489" spans="1:11">
      <c r="A3489" t="s">
        <v>358</v>
      </c>
      <c r="B3489">
        <v>2016</v>
      </c>
      <c r="C3489" s="9">
        <v>42295</v>
      </c>
      <c r="D3489" t="s">
        <v>234</v>
      </c>
      <c r="E3489" t="s">
        <v>89</v>
      </c>
      <c r="F3489">
        <v>1</v>
      </c>
      <c r="G3489">
        <v>1</v>
      </c>
      <c r="H3489" t="s">
        <v>66</v>
      </c>
      <c r="I3489" t="s">
        <v>28</v>
      </c>
      <c r="J3489">
        <v>10006379247</v>
      </c>
      <c r="K3489" s="10">
        <f>(C3489-VLOOKUP(H3489,Riders!$A$2:$E$8001,4,FALSE))/365</f>
        <v>25.561643835616437</v>
      </c>
    </row>
    <row r="3490" spans="1:11">
      <c r="A3490" t="s">
        <v>358</v>
      </c>
      <c r="B3490">
        <v>2016</v>
      </c>
      <c r="C3490" s="9">
        <v>42295</v>
      </c>
      <c r="D3490" t="s">
        <v>234</v>
      </c>
      <c r="E3490" t="s">
        <v>89</v>
      </c>
      <c r="F3490">
        <v>1</v>
      </c>
      <c r="G3490">
        <v>2</v>
      </c>
      <c r="H3490" t="s">
        <v>281</v>
      </c>
      <c r="I3490" t="s">
        <v>282</v>
      </c>
      <c r="J3490">
        <v>10006319633</v>
      </c>
      <c r="K3490" s="10">
        <f>(C3490-VLOOKUP(H3490,Riders!$A$2:$E$8001,4,FALSE))/365</f>
        <v>25.906849315068492</v>
      </c>
    </row>
    <row r="3491" spans="1:11">
      <c r="A3491" t="s">
        <v>358</v>
      </c>
      <c r="B3491">
        <v>2016</v>
      </c>
      <c r="C3491" s="9">
        <v>42295</v>
      </c>
      <c r="D3491" t="s">
        <v>234</v>
      </c>
      <c r="E3491" t="s">
        <v>89</v>
      </c>
      <c r="F3491">
        <v>1</v>
      </c>
      <c r="G3491">
        <v>3</v>
      </c>
      <c r="H3491" t="s">
        <v>359</v>
      </c>
      <c r="I3491" t="s">
        <v>140</v>
      </c>
      <c r="J3491">
        <v>10005505439</v>
      </c>
      <c r="K3491" s="10">
        <f>(C3491-VLOOKUP(H3491,Riders!$A$2:$E$8001,4,FALSE))/365</f>
        <v>26.345205479452055</v>
      </c>
    </row>
    <row r="3492" spans="1:11">
      <c r="A3492" t="s">
        <v>358</v>
      </c>
      <c r="B3492">
        <v>2016</v>
      </c>
      <c r="C3492" s="9">
        <v>42295</v>
      </c>
      <c r="D3492" t="s">
        <v>234</v>
      </c>
      <c r="E3492" t="s">
        <v>89</v>
      </c>
      <c r="F3492">
        <v>1</v>
      </c>
      <c r="G3492">
        <v>4</v>
      </c>
      <c r="H3492" t="s">
        <v>141</v>
      </c>
      <c r="I3492" t="s">
        <v>93</v>
      </c>
      <c r="J3492">
        <v>10009181234</v>
      </c>
      <c r="K3492" s="10">
        <f>(C3492-VLOOKUP(H3492,Riders!$A$2:$E$8001,4,FALSE))/365</f>
        <v>20.539726027397261</v>
      </c>
    </row>
    <row r="3493" spans="1:11">
      <c r="A3493" t="s">
        <v>358</v>
      </c>
      <c r="B3493">
        <v>2016</v>
      </c>
      <c r="C3493" s="9">
        <v>42295</v>
      </c>
      <c r="D3493" t="s">
        <v>234</v>
      </c>
      <c r="E3493" t="s">
        <v>89</v>
      </c>
      <c r="F3493">
        <v>1</v>
      </c>
      <c r="G3493">
        <v>5</v>
      </c>
      <c r="H3493" t="s">
        <v>185</v>
      </c>
      <c r="I3493" t="s">
        <v>186</v>
      </c>
      <c r="J3493">
        <v>10009017243</v>
      </c>
      <c r="K3493" s="10">
        <f>(C3493-VLOOKUP(H3493,Riders!$A$2:$E$8001,4,FALSE))/365</f>
        <v>20.446575342465753</v>
      </c>
    </row>
    <row r="3494" spans="1:11">
      <c r="A3494" t="s">
        <v>358</v>
      </c>
      <c r="B3494">
        <v>2016</v>
      </c>
      <c r="C3494" s="9">
        <v>42295</v>
      </c>
      <c r="D3494" t="s">
        <v>234</v>
      </c>
      <c r="E3494" t="s">
        <v>89</v>
      </c>
      <c r="F3494">
        <v>2</v>
      </c>
      <c r="G3494">
        <v>1</v>
      </c>
      <c r="H3494" t="s">
        <v>325</v>
      </c>
      <c r="I3494" t="s">
        <v>196</v>
      </c>
      <c r="J3494">
        <v>10007271546</v>
      </c>
      <c r="K3494" s="10">
        <f>(C3494-VLOOKUP(H3494,Riders!$A$2:$E$8001,4,FALSE))/365</f>
        <v>22.542465753424658</v>
      </c>
    </row>
    <row r="3495" spans="1:11">
      <c r="A3495" t="s">
        <v>358</v>
      </c>
      <c r="B3495">
        <v>2016</v>
      </c>
      <c r="C3495" s="9">
        <v>42295</v>
      </c>
      <c r="D3495" t="s">
        <v>234</v>
      </c>
      <c r="E3495" t="s">
        <v>89</v>
      </c>
      <c r="F3495">
        <v>2</v>
      </c>
      <c r="G3495">
        <v>2</v>
      </c>
      <c r="H3495" t="s">
        <v>169</v>
      </c>
      <c r="I3495" t="s">
        <v>80</v>
      </c>
      <c r="J3495">
        <v>10007073506</v>
      </c>
      <c r="K3495" s="10">
        <f>(C3495-VLOOKUP(H3495,Riders!$A$2:$E$8001,4,FALSE))/365</f>
        <v>25.30958904109589</v>
      </c>
    </row>
    <row r="3496" spans="1:11">
      <c r="A3496" t="s">
        <v>358</v>
      </c>
      <c r="B3496">
        <v>2016</v>
      </c>
      <c r="C3496" s="9">
        <v>42295</v>
      </c>
      <c r="D3496" t="s">
        <v>234</v>
      </c>
      <c r="E3496" t="s">
        <v>89</v>
      </c>
      <c r="F3496">
        <v>2</v>
      </c>
      <c r="G3496">
        <v>3</v>
      </c>
      <c r="H3496" t="s">
        <v>57</v>
      </c>
      <c r="I3496" t="s">
        <v>35</v>
      </c>
      <c r="J3496">
        <v>10007502427</v>
      </c>
      <c r="K3496" s="10">
        <f>(C3496-VLOOKUP(H3496,Riders!$A$2:$E$8001,4,FALSE))/365</f>
        <v>21.92876712328767</v>
      </c>
    </row>
    <row r="3497" spans="1:11">
      <c r="A3497" t="s">
        <v>358</v>
      </c>
      <c r="B3497">
        <v>2016</v>
      </c>
      <c r="C3497" s="9">
        <v>42295</v>
      </c>
      <c r="D3497" t="s">
        <v>234</v>
      </c>
      <c r="E3497" t="s">
        <v>89</v>
      </c>
      <c r="F3497">
        <v>2</v>
      </c>
      <c r="G3497">
        <v>4</v>
      </c>
      <c r="H3497" t="s">
        <v>232</v>
      </c>
      <c r="I3497" t="s">
        <v>24</v>
      </c>
      <c r="J3497">
        <v>10006073493</v>
      </c>
      <c r="K3497" s="10">
        <f>(C3497-VLOOKUP(H3497,Riders!$A$2:$E$8001,4,FALSE))/365</f>
        <v>25.849315068493151</v>
      </c>
    </row>
    <row r="3498" spans="1:11">
      <c r="A3498" t="s">
        <v>358</v>
      </c>
      <c r="B3498">
        <v>2016</v>
      </c>
      <c r="C3498" s="9">
        <v>42295</v>
      </c>
      <c r="D3498" t="s">
        <v>234</v>
      </c>
      <c r="E3498" t="s">
        <v>89</v>
      </c>
      <c r="F3498">
        <v>2</v>
      </c>
      <c r="G3498">
        <v>5</v>
      </c>
      <c r="H3498" t="s">
        <v>360</v>
      </c>
      <c r="I3498" t="s">
        <v>205</v>
      </c>
      <c r="J3498">
        <v>10006320037</v>
      </c>
      <c r="K3498" s="10">
        <f>(C3498-VLOOKUP(H3498,Riders!$A$2:$E$8001,4,FALSE))/365</f>
        <v>25.561643835616437</v>
      </c>
    </row>
    <row r="3499" spans="1:11">
      <c r="A3499" t="s">
        <v>358</v>
      </c>
      <c r="B3499">
        <v>2016</v>
      </c>
      <c r="C3499" s="9">
        <v>42295</v>
      </c>
      <c r="D3499" t="s">
        <v>234</v>
      </c>
      <c r="E3499" t="s">
        <v>89</v>
      </c>
      <c r="F3499">
        <v>3</v>
      </c>
      <c r="G3499">
        <v>1</v>
      </c>
      <c r="H3499" t="s">
        <v>338</v>
      </c>
      <c r="I3499" t="s">
        <v>140</v>
      </c>
      <c r="J3499">
        <v>10004633247</v>
      </c>
      <c r="K3499" s="10">
        <f>(C3499-VLOOKUP(H3499,Riders!$A$2:$E$8001,4,FALSE))/365</f>
        <v>27.583561643835615</v>
      </c>
    </row>
    <row r="3500" spans="1:11">
      <c r="A3500" t="s">
        <v>358</v>
      </c>
      <c r="B3500">
        <v>2016</v>
      </c>
      <c r="C3500" s="9">
        <v>42295</v>
      </c>
      <c r="D3500" t="s">
        <v>234</v>
      </c>
      <c r="E3500" t="s">
        <v>89</v>
      </c>
      <c r="F3500">
        <v>3</v>
      </c>
      <c r="G3500">
        <v>2</v>
      </c>
      <c r="H3500" t="s">
        <v>356</v>
      </c>
      <c r="I3500" t="s">
        <v>357</v>
      </c>
      <c r="J3500">
        <v>10006900320</v>
      </c>
      <c r="K3500" s="10">
        <f>(C3500-VLOOKUP(H3500,Riders!$A$2:$E$8001,4,FALSE))/365</f>
        <v>23.986301369863014</v>
      </c>
    </row>
    <row r="3501" spans="1:11">
      <c r="A3501" t="s">
        <v>358</v>
      </c>
      <c r="B3501">
        <v>2016</v>
      </c>
      <c r="C3501" s="9">
        <v>42295</v>
      </c>
      <c r="D3501" t="s">
        <v>234</v>
      </c>
      <c r="E3501" t="s">
        <v>89</v>
      </c>
      <c r="F3501">
        <v>3</v>
      </c>
      <c r="G3501">
        <v>3</v>
      </c>
      <c r="H3501" t="s">
        <v>52</v>
      </c>
      <c r="I3501" t="s">
        <v>40</v>
      </c>
      <c r="J3501">
        <v>10004612534</v>
      </c>
      <c r="K3501" s="10">
        <f>(C3501-VLOOKUP(H3501,Riders!$A$2:$E$8001,4,FALSE))/365</f>
        <v>28.391780821917809</v>
      </c>
    </row>
    <row r="3502" spans="1:11">
      <c r="A3502" t="s">
        <v>358</v>
      </c>
      <c r="B3502">
        <v>2016</v>
      </c>
      <c r="C3502" s="9">
        <v>42295</v>
      </c>
      <c r="D3502" t="s">
        <v>234</v>
      </c>
      <c r="E3502" t="s">
        <v>89</v>
      </c>
      <c r="F3502">
        <v>3</v>
      </c>
      <c r="G3502">
        <v>4</v>
      </c>
      <c r="H3502" t="s">
        <v>184</v>
      </c>
      <c r="I3502" t="s">
        <v>93</v>
      </c>
      <c r="J3502">
        <v>10009181032</v>
      </c>
      <c r="K3502" s="10">
        <f>(C3502-VLOOKUP(H3502,Riders!$A$2:$E$8001,4,FALSE))/365</f>
        <v>20.805479452054794</v>
      </c>
    </row>
    <row r="3503" spans="1:11">
      <c r="A3503" t="s">
        <v>358</v>
      </c>
      <c r="B3503">
        <v>2016</v>
      </c>
      <c r="C3503" s="9">
        <v>42295</v>
      </c>
      <c r="D3503" t="s">
        <v>234</v>
      </c>
      <c r="E3503" t="s">
        <v>89</v>
      </c>
      <c r="F3503">
        <v>3</v>
      </c>
      <c r="G3503">
        <v>5</v>
      </c>
      <c r="H3503" t="s">
        <v>291</v>
      </c>
      <c r="I3503" t="s">
        <v>24</v>
      </c>
      <c r="J3503">
        <v>10006108051</v>
      </c>
      <c r="K3503" s="10">
        <f>(C3503-VLOOKUP(H3503,Riders!$A$2:$E$8001,4,FALSE))/365</f>
        <v>26.813698630136987</v>
      </c>
    </row>
    <row r="3504" spans="1:11">
      <c r="A3504" t="s">
        <v>358</v>
      </c>
      <c r="B3504">
        <v>2016</v>
      </c>
      <c r="C3504" s="9">
        <v>42295</v>
      </c>
      <c r="D3504" t="s">
        <v>234</v>
      </c>
      <c r="E3504" t="s">
        <v>89</v>
      </c>
      <c r="F3504">
        <v>4</v>
      </c>
      <c r="G3504">
        <v>1</v>
      </c>
      <c r="H3504" t="s">
        <v>211</v>
      </c>
      <c r="I3504" t="s">
        <v>40</v>
      </c>
      <c r="J3504">
        <v>10006422895</v>
      </c>
      <c r="K3504" s="10">
        <f>(C3504-VLOOKUP(H3504,Riders!$A$2:$E$8001,4,FALSE))/365</f>
        <v>24.408219178082192</v>
      </c>
    </row>
    <row r="3505" spans="1:11">
      <c r="A3505" t="s">
        <v>358</v>
      </c>
      <c r="B3505">
        <v>2016</v>
      </c>
      <c r="C3505" s="9">
        <v>42295</v>
      </c>
      <c r="D3505" t="s">
        <v>234</v>
      </c>
      <c r="E3505" t="s">
        <v>89</v>
      </c>
      <c r="F3505">
        <v>4</v>
      </c>
      <c r="G3505">
        <v>2</v>
      </c>
      <c r="H3505" t="s">
        <v>190</v>
      </c>
      <c r="I3505" t="s">
        <v>111</v>
      </c>
      <c r="J3505">
        <v>10004599194</v>
      </c>
      <c r="K3505" s="10">
        <f>(C3505-VLOOKUP(H3505,Riders!$A$2:$E$8001,4,FALSE))/365</f>
        <v>27.589041095890412</v>
      </c>
    </row>
    <row r="3506" spans="1:11">
      <c r="A3506" t="s">
        <v>358</v>
      </c>
      <c r="B3506">
        <v>2016</v>
      </c>
      <c r="C3506" s="9">
        <v>42295</v>
      </c>
      <c r="D3506" t="s">
        <v>234</v>
      </c>
      <c r="E3506" t="s">
        <v>89</v>
      </c>
      <c r="F3506">
        <v>4</v>
      </c>
      <c r="G3506">
        <v>3</v>
      </c>
      <c r="H3506" t="s">
        <v>287</v>
      </c>
      <c r="I3506" t="s">
        <v>205</v>
      </c>
      <c r="J3506">
        <v>10002418415</v>
      </c>
      <c r="K3506" s="10">
        <f>(C3506-VLOOKUP(H3506,Riders!$A$2:$E$8001,4,FALSE))/365</f>
        <v>33.200000000000003</v>
      </c>
    </row>
    <row r="3507" spans="1:11">
      <c r="A3507" t="s">
        <v>358</v>
      </c>
      <c r="B3507">
        <v>2016</v>
      </c>
      <c r="C3507" s="9">
        <v>42295</v>
      </c>
      <c r="D3507" t="s">
        <v>234</v>
      </c>
      <c r="E3507" t="s">
        <v>89</v>
      </c>
      <c r="F3507">
        <v>4</v>
      </c>
      <c r="G3507">
        <v>4</v>
      </c>
      <c r="H3507" t="s">
        <v>328</v>
      </c>
      <c r="I3507" t="s">
        <v>176</v>
      </c>
      <c r="J3507">
        <v>10007782616</v>
      </c>
      <c r="K3507" s="10">
        <f>(C3507-VLOOKUP(H3507,Riders!$A$2:$E$8001,4,FALSE))/365</f>
        <v>22.213698630136985</v>
      </c>
    </row>
    <row r="3508" spans="1:11">
      <c r="A3508" t="s">
        <v>358</v>
      </c>
      <c r="B3508">
        <v>2016</v>
      </c>
      <c r="C3508" s="9">
        <v>42295</v>
      </c>
      <c r="D3508" t="s">
        <v>234</v>
      </c>
      <c r="E3508" t="s">
        <v>89</v>
      </c>
      <c r="F3508">
        <v>4</v>
      </c>
      <c r="G3508">
        <v>5</v>
      </c>
      <c r="H3508" t="s">
        <v>361</v>
      </c>
      <c r="I3508" t="s">
        <v>362</v>
      </c>
      <c r="J3508">
        <v>10008987436</v>
      </c>
      <c r="K3508" s="10">
        <f>(C3508-VLOOKUP(H3508,Riders!$A$2:$E$8001,4,FALSE))/365</f>
        <v>28.895890410958906</v>
      </c>
    </row>
    <row r="3509" spans="1:11">
      <c r="A3509" t="s">
        <v>358</v>
      </c>
      <c r="B3509">
        <v>2016</v>
      </c>
      <c r="C3509" s="9">
        <v>42295</v>
      </c>
      <c r="D3509" t="s">
        <v>234</v>
      </c>
      <c r="E3509" t="s">
        <v>89</v>
      </c>
      <c r="F3509">
        <v>5</v>
      </c>
      <c r="G3509">
        <v>1</v>
      </c>
      <c r="H3509" t="s">
        <v>289</v>
      </c>
      <c r="I3509" t="s">
        <v>44</v>
      </c>
      <c r="J3509">
        <v>10007891437</v>
      </c>
      <c r="K3509" s="10">
        <f>(C3509-VLOOKUP(H3509,Riders!$A$2:$E$8001,4,FALSE))/365</f>
        <v>20.958904109589042</v>
      </c>
    </row>
    <row r="3510" spans="1:11">
      <c r="A3510" t="s">
        <v>358</v>
      </c>
      <c r="B3510">
        <v>2016</v>
      </c>
      <c r="C3510" s="9">
        <v>42295</v>
      </c>
      <c r="D3510" t="s">
        <v>234</v>
      </c>
      <c r="E3510" t="s">
        <v>89</v>
      </c>
      <c r="F3510">
        <v>5</v>
      </c>
      <c r="G3510">
        <v>2</v>
      </c>
      <c r="H3510" t="s">
        <v>27</v>
      </c>
      <c r="I3510" t="s">
        <v>28</v>
      </c>
      <c r="J3510">
        <v>10007779683</v>
      </c>
      <c r="K3510" s="10">
        <f>(C3510-VLOOKUP(H3510,Riders!$A$2:$E$8001,4,FALSE))/365</f>
        <v>19.830136986301369</v>
      </c>
    </row>
    <row r="3511" spans="1:11">
      <c r="A3511" t="s">
        <v>358</v>
      </c>
      <c r="B3511">
        <v>2016</v>
      </c>
      <c r="C3511" s="9">
        <v>42295</v>
      </c>
      <c r="D3511" t="s">
        <v>234</v>
      </c>
      <c r="E3511" t="s">
        <v>89</v>
      </c>
      <c r="F3511">
        <v>5</v>
      </c>
      <c r="G3511">
        <v>3</v>
      </c>
      <c r="H3511" t="s">
        <v>198</v>
      </c>
      <c r="I3511" t="s">
        <v>22</v>
      </c>
      <c r="J3511">
        <v>10006900421</v>
      </c>
      <c r="K3511" s="10">
        <f>(C3511-VLOOKUP(H3511,Riders!$A$2:$E$8001,4,FALSE))/365</f>
        <v>22.860273972602741</v>
      </c>
    </row>
    <row r="3512" spans="1:11">
      <c r="A3512" t="s">
        <v>358</v>
      </c>
      <c r="B3512">
        <v>2016</v>
      </c>
      <c r="C3512" s="9">
        <v>42295</v>
      </c>
      <c r="D3512" t="s">
        <v>234</v>
      </c>
      <c r="E3512" t="s">
        <v>89</v>
      </c>
      <c r="F3512">
        <v>5</v>
      </c>
      <c r="G3512">
        <v>4</v>
      </c>
      <c r="H3512" t="s">
        <v>363</v>
      </c>
      <c r="I3512" t="s">
        <v>364</v>
      </c>
      <c r="J3512">
        <v>10005574854</v>
      </c>
      <c r="K3512" s="10">
        <f>(C3512-VLOOKUP(H3512,Riders!$A$2:$E$8001,4,FALSE))/365</f>
        <v>26.767123287671232</v>
      </c>
    </row>
    <row r="3513" spans="1:11">
      <c r="A3513" t="s">
        <v>358</v>
      </c>
      <c r="B3513">
        <v>2016</v>
      </c>
      <c r="C3513" s="9">
        <v>42295</v>
      </c>
      <c r="D3513" t="s">
        <v>234</v>
      </c>
      <c r="E3513" t="s">
        <v>89</v>
      </c>
      <c r="F3513">
        <v>5</v>
      </c>
      <c r="G3513">
        <v>5</v>
      </c>
      <c r="H3513" t="s">
        <v>292</v>
      </c>
      <c r="I3513" t="s">
        <v>26</v>
      </c>
      <c r="J3513">
        <v>10003011125</v>
      </c>
      <c r="K3513" s="10">
        <f>(C3513-VLOOKUP(H3513,Riders!$A$2:$E$8001,4,FALSE))/365</f>
        <v>31.024657534246575</v>
      </c>
    </row>
    <row r="3514" spans="1:11">
      <c r="A3514" t="s">
        <v>358</v>
      </c>
      <c r="B3514">
        <v>2016</v>
      </c>
      <c r="C3514" s="9">
        <v>42295</v>
      </c>
      <c r="D3514" t="s">
        <v>234</v>
      </c>
      <c r="E3514" t="s">
        <v>89</v>
      </c>
      <c r="F3514">
        <v>5</v>
      </c>
      <c r="G3514">
        <v>6</v>
      </c>
      <c r="H3514" t="s">
        <v>365</v>
      </c>
      <c r="I3514" t="s">
        <v>35</v>
      </c>
      <c r="J3514">
        <v>10006553039</v>
      </c>
      <c r="K3514" s="10">
        <f>(C3514-VLOOKUP(H3514,Riders!$A$2:$E$8001,4,FALSE))/365</f>
        <v>23.994520547945207</v>
      </c>
    </row>
    <row r="3515" spans="1:11">
      <c r="A3515" t="s">
        <v>358</v>
      </c>
      <c r="B3515">
        <v>2016</v>
      </c>
      <c r="C3515" s="9">
        <v>42295</v>
      </c>
      <c r="D3515" t="s">
        <v>234</v>
      </c>
      <c r="E3515" t="s">
        <v>89</v>
      </c>
      <c r="F3515">
        <v>6</v>
      </c>
      <c r="G3515">
        <v>1</v>
      </c>
      <c r="H3515" t="s">
        <v>216</v>
      </c>
      <c r="I3515" t="s">
        <v>44</v>
      </c>
      <c r="J3515">
        <v>10006902239</v>
      </c>
      <c r="K3515" s="10">
        <f>(C3515-VLOOKUP(H3515,Riders!$A$2:$E$8001,4,FALSE))/365</f>
        <v>24.306849315068494</v>
      </c>
    </row>
    <row r="3516" spans="1:11">
      <c r="A3516" t="s">
        <v>358</v>
      </c>
      <c r="B3516">
        <v>2016</v>
      </c>
      <c r="C3516" s="9">
        <v>42295</v>
      </c>
      <c r="D3516" t="s">
        <v>234</v>
      </c>
      <c r="E3516" t="s">
        <v>89</v>
      </c>
      <c r="F3516">
        <v>6</v>
      </c>
      <c r="G3516">
        <v>2</v>
      </c>
      <c r="H3516" t="s">
        <v>195</v>
      </c>
      <c r="I3516" t="s">
        <v>196</v>
      </c>
      <c r="J3516">
        <v>10003100142</v>
      </c>
      <c r="K3516" s="10">
        <f>(C3516-VLOOKUP(H3516,Riders!$A$2:$E$8001,4,FALSE))/365</f>
        <v>29.591780821917808</v>
      </c>
    </row>
    <row r="3517" spans="1:11">
      <c r="A3517" t="s">
        <v>358</v>
      </c>
      <c r="B3517">
        <v>2016</v>
      </c>
      <c r="C3517" s="9">
        <v>42295</v>
      </c>
      <c r="D3517" t="s">
        <v>234</v>
      </c>
      <c r="E3517" t="s">
        <v>89</v>
      </c>
      <c r="F3517">
        <v>6</v>
      </c>
      <c r="G3517">
        <v>3</v>
      </c>
      <c r="H3517" t="s">
        <v>337</v>
      </c>
      <c r="I3517" t="s">
        <v>26</v>
      </c>
      <c r="J3517">
        <v>10004618796</v>
      </c>
      <c r="K3517" s="10">
        <f>(C3517-VLOOKUP(H3517,Riders!$A$2:$E$8001,4,FALSE))/365</f>
        <v>28.142465753424659</v>
      </c>
    </row>
    <row r="3518" spans="1:11">
      <c r="A3518" t="s">
        <v>358</v>
      </c>
      <c r="B3518">
        <v>2016</v>
      </c>
      <c r="C3518" s="9">
        <v>42295</v>
      </c>
      <c r="D3518" t="s">
        <v>234</v>
      </c>
      <c r="E3518" t="s">
        <v>89</v>
      </c>
      <c r="F3518">
        <v>6</v>
      </c>
      <c r="G3518">
        <v>4</v>
      </c>
      <c r="H3518" t="s">
        <v>350</v>
      </c>
      <c r="I3518" t="s">
        <v>351</v>
      </c>
      <c r="J3518">
        <v>10003292122</v>
      </c>
      <c r="K3518" s="10">
        <f>(C3518-VLOOKUP(H3518,Riders!$A$2:$E$8001,4,FALSE))/365</f>
        <v>29.424657534246574</v>
      </c>
    </row>
    <row r="3519" spans="1:11">
      <c r="A3519" t="s">
        <v>358</v>
      </c>
      <c r="B3519">
        <v>2016</v>
      </c>
      <c r="C3519" s="9">
        <v>42295</v>
      </c>
      <c r="D3519" t="s">
        <v>234</v>
      </c>
      <c r="E3519" t="s">
        <v>89</v>
      </c>
      <c r="F3519">
        <v>6</v>
      </c>
      <c r="G3519">
        <v>5</v>
      </c>
      <c r="H3519" t="s">
        <v>366</v>
      </c>
      <c r="I3519" t="s">
        <v>367</v>
      </c>
      <c r="J3519">
        <v>10006442501</v>
      </c>
      <c r="K3519" s="10">
        <f>(C3519-VLOOKUP(H3519,Riders!$A$2:$E$8001,4,FALSE))/365</f>
        <v>25.238356164383561</v>
      </c>
    </row>
    <row r="3520" spans="1:11">
      <c r="A3520" t="s">
        <v>358</v>
      </c>
      <c r="B3520">
        <v>2016</v>
      </c>
      <c r="C3520" s="9">
        <v>42295</v>
      </c>
      <c r="D3520" t="s">
        <v>234</v>
      </c>
      <c r="E3520" t="s">
        <v>89</v>
      </c>
      <c r="F3520">
        <v>6</v>
      </c>
      <c r="G3520">
        <v>6</v>
      </c>
      <c r="H3520" t="s">
        <v>208</v>
      </c>
      <c r="I3520" t="s">
        <v>186</v>
      </c>
      <c r="J3520">
        <v>10009049979</v>
      </c>
      <c r="K3520" s="10">
        <f>(C3520-VLOOKUP(H3520,Riders!$A$2:$E$8001,4,FALSE))/365</f>
        <v>20.564383561643837</v>
      </c>
    </row>
    <row r="3521" spans="1:11">
      <c r="A3521" t="s">
        <v>358</v>
      </c>
      <c r="B3521">
        <v>2016</v>
      </c>
      <c r="C3521" s="9">
        <v>42295</v>
      </c>
      <c r="D3521" t="s">
        <v>234</v>
      </c>
      <c r="E3521" t="s">
        <v>115</v>
      </c>
      <c r="F3521">
        <v>1</v>
      </c>
      <c r="G3521">
        <v>1</v>
      </c>
      <c r="H3521" t="s">
        <v>337</v>
      </c>
      <c r="I3521" t="s">
        <v>26</v>
      </c>
      <c r="J3521">
        <v>10004618796</v>
      </c>
      <c r="K3521" s="10">
        <f>(C3521-VLOOKUP(H3521,Riders!$A$2:$E$8001,4,FALSE))/365</f>
        <v>28.142465753424659</v>
      </c>
    </row>
    <row r="3522" spans="1:11">
      <c r="A3522" t="s">
        <v>358</v>
      </c>
      <c r="B3522">
        <v>2016</v>
      </c>
      <c r="C3522" s="9">
        <v>42295</v>
      </c>
      <c r="D3522" t="s">
        <v>234</v>
      </c>
      <c r="E3522" t="s">
        <v>115</v>
      </c>
      <c r="F3522">
        <v>1</v>
      </c>
      <c r="G3522">
        <v>2</v>
      </c>
      <c r="H3522" t="s">
        <v>281</v>
      </c>
      <c r="I3522" t="s">
        <v>282</v>
      </c>
      <c r="J3522">
        <v>10006319633</v>
      </c>
      <c r="K3522" s="10">
        <f>(C3522-VLOOKUP(H3522,Riders!$A$2:$E$8001,4,FALSE))/365</f>
        <v>25.906849315068492</v>
      </c>
    </row>
    <row r="3523" spans="1:11">
      <c r="A3523" t="s">
        <v>358</v>
      </c>
      <c r="B3523">
        <v>2016</v>
      </c>
      <c r="C3523" s="9">
        <v>42295</v>
      </c>
      <c r="D3523" t="s">
        <v>234</v>
      </c>
      <c r="E3523" t="s">
        <v>115</v>
      </c>
      <c r="F3523">
        <v>1</v>
      </c>
      <c r="G3523">
        <v>3</v>
      </c>
      <c r="H3523" t="s">
        <v>363</v>
      </c>
      <c r="I3523" t="s">
        <v>364</v>
      </c>
      <c r="J3523">
        <v>10005574854</v>
      </c>
      <c r="K3523" s="10">
        <f>(C3523-VLOOKUP(H3523,Riders!$A$2:$E$8001,4,FALSE))/365</f>
        <v>26.767123287671232</v>
      </c>
    </row>
    <row r="3524" spans="1:11">
      <c r="A3524" t="s">
        <v>358</v>
      </c>
      <c r="B3524">
        <v>2016</v>
      </c>
      <c r="C3524" s="9">
        <v>42295</v>
      </c>
      <c r="D3524" t="s">
        <v>234</v>
      </c>
      <c r="E3524" t="s">
        <v>115</v>
      </c>
      <c r="F3524">
        <v>1</v>
      </c>
      <c r="G3524">
        <v>4</v>
      </c>
      <c r="H3524" t="s">
        <v>361</v>
      </c>
      <c r="I3524" t="s">
        <v>362</v>
      </c>
      <c r="J3524">
        <v>10008987436</v>
      </c>
      <c r="K3524" s="10">
        <f>(C3524-VLOOKUP(H3524,Riders!$A$2:$E$8001,4,FALSE))/365</f>
        <v>28.895890410958906</v>
      </c>
    </row>
    <row r="3525" spans="1:11">
      <c r="A3525" t="s">
        <v>358</v>
      </c>
      <c r="B3525">
        <v>2016</v>
      </c>
      <c r="C3525" s="9">
        <v>42295</v>
      </c>
      <c r="D3525" t="s">
        <v>234</v>
      </c>
      <c r="E3525" t="s">
        <v>115</v>
      </c>
      <c r="F3525">
        <v>2</v>
      </c>
      <c r="G3525">
        <v>1</v>
      </c>
      <c r="H3525" t="s">
        <v>52</v>
      </c>
      <c r="I3525" t="s">
        <v>40</v>
      </c>
      <c r="J3525">
        <v>10004612534</v>
      </c>
      <c r="K3525" s="10">
        <f>(C3525-VLOOKUP(H3525,Riders!$A$2:$E$8001,4,FALSE))/365</f>
        <v>28.391780821917809</v>
      </c>
    </row>
    <row r="3526" spans="1:11">
      <c r="A3526" t="s">
        <v>358</v>
      </c>
      <c r="B3526">
        <v>2016</v>
      </c>
      <c r="C3526" s="9">
        <v>42295</v>
      </c>
      <c r="D3526" t="s">
        <v>234</v>
      </c>
      <c r="E3526" t="s">
        <v>115</v>
      </c>
      <c r="F3526">
        <v>2</v>
      </c>
      <c r="G3526">
        <v>2</v>
      </c>
      <c r="H3526" t="s">
        <v>198</v>
      </c>
      <c r="I3526" t="s">
        <v>22</v>
      </c>
      <c r="J3526">
        <v>10006900421</v>
      </c>
      <c r="K3526" s="10">
        <f>(C3526-VLOOKUP(H3526,Riders!$A$2:$E$8001,4,FALSE))/365</f>
        <v>22.860273972602741</v>
      </c>
    </row>
    <row r="3527" spans="1:11">
      <c r="A3527" t="s">
        <v>358</v>
      </c>
      <c r="B3527">
        <v>2016</v>
      </c>
      <c r="C3527" s="9">
        <v>42295</v>
      </c>
      <c r="D3527" t="s">
        <v>234</v>
      </c>
      <c r="E3527" t="s">
        <v>115</v>
      </c>
      <c r="F3527">
        <v>2</v>
      </c>
      <c r="G3527">
        <v>9</v>
      </c>
      <c r="H3527" t="s">
        <v>169</v>
      </c>
      <c r="I3527" t="s">
        <v>80</v>
      </c>
      <c r="J3527">
        <v>10007073506</v>
      </c>
      <c r="K3527" s="10">
        <f>(C3527-VLOOKUP(H3527,Riders!$A$2:$E$8001,4,FALSE))/365</f>
        <v>25.30958904109589</v>
      </c>
    </row>
    <row r="3528" spans="1:11">
      <c r="A3528" t="s">
        <v>358</v>
      </c>
      <c r="B3528">
        <v>2016</v>
      </c>
      <c r="C3528" s="9">
        <v>42295</v>
      </c>
      <c r="D3528" t="s">
        <v>234</v>
      </c>
      <c r="E3528" t="s">
        <v>115</v>
      </c>
      <c r="F3528">
        <v>2</v>
      </c>
      <c r="G3528">
        <v>9</v>
      </c>
      <c r="H3528" t="s">
        <v>328</v>
      </c>
      <c r="I3528" t="s">
        <v>176</v>
      </c>
      <c r="J3528">
        <v>10007782616</v>
      </c>
      <c r="K3528" s="10">
        <f>(C3528-VLOOKUP(H3528,Riders!$A$2:$E$8001,4,FALSE))/365</f>
        <v>22.213698630136985</v>
      </c>
    </row>
    <row r="3529" spans="1:11">
      <c r="A3529" t="s">
        <v>358</v>
      </c>
      <c r="B3529">
        <v>2016</v>
      </c>
      <c r="C3529" s="9">
        <v>42295</v>
      </c>
      <c r="D3529" t="s">
        <v>234</v>
      </c>
      <c r="E3529" t="s">
        <v>115</v>
      </c>
      <c r="F3529">
        <v>3</v>
      </c>
      <c r="G3529">
        <v>1</v>
      </c>
      <c r="H3529" t="s">
        <v>292</v>
      </c>
      <c r="I3529" t="s">
        <v>26</v>
      </c>
      <c r="J3529">
        <v>10003011125</v>
      </c>
      <c r="K3529" s="10">
        <f>(C3529-VLOOKUP(H3529,Riders!$A$2:$E$8001,4,FALSE))/365</f>
        <v>31.024657534246575</v>
      </c>
    </row>
    <row r="3530" spans="1:11">
      <c r="A3530" t="s">
        <v>358</v>
      </c>
      <c r="B3530">
        <v>2016</v>
      </c>
      <c r="C3530" s="9">
        <v>42295</v>
      </c>
      <c r="D3530" t="s">
        <v>234</v>
      </c>
      <c r="E3530" t="s">
        <v>115</v>
      </c>
      <c r="F3530">
        <v>3</v>
      </c>
      <c r="G3530">
        <v>2</v>
      </c>
      <c r="H3530" t="s">
        <v>356</v>
      </c>
      <c r="I3530" t="s">
        <v>357</v>
      </c>
      <c r="J3530">
        <v>10006900320</v>
      </c>
      <c r="K3530" s="10">
        <f>(C3530-VLOOKUP(H3530,Riders!$A$2:$E$8001,4,FALSE))/365</f>
        <v>23.986301369863014</v>
      </c>
    </row>
    <row r="3531" spans="1:11">
      <c r="A3531" t="s">
        <v>358</v>
      </c>
      <c r="B3531">
        <v>2016</v>
      </c>
      <c r="C3531" s="9">
        <v>42295</v>
      </c>
      <c r="D3531" t="s">
        <v>234</v>
      </c>
      <c r="E3531" t="s">
        <v>115</v>
      </c>
      <c r="F3531">
        <v>3</v>
      </c>
      <c r="G3531">
        <v>3</v>
      </c>
      <c r="H3531" t="s">
        <v>291</v>
      </c>
      <c r="I3531" t="s">
        <v>24</v>
      </c>
      <c r="J3531">
        <v>10006108051</v>
      </c>
      <c r="K3531" s="10">
        <f>(C3531-VLOOKUP(H3531,Riders!$A$2:$E$8001,4,FALSE))/365</f>
        <v>26.813698630136987</v>
      </c>
    </row>
    <row r="3532" spans="1:11">
      <c r="A3532" t="s">
        <v>358</v>
      </c>
      <c r="B3532">
        <v>2016</v>
      </c>
      <c r="C3532" s="9">
        <v>42295</v>
      </c>
      <c r="D3532" t="s">
        <v>234</v>
      </c>
      <c r="E3532" t="s">
        <v>115</v>
      </c>
      <c r="F3532">
        <v>3</v>
      </c>
      <c r="G3532">
        <v>4</v>
      </c>
      <c r="H3532" t="s">
        <v>366</v>
      </c>
      <c r="I3532" t="s">
        <v>367</v>
      </c>
      <c r="J3532">
        <v>10006442501</v>
      </c>
      <c r="K3532" s="10">
        <f>(C3532-VLOOKUP(H3532,Riders!$A$2:$E$8001,4,FALSE))/365</f>
        <v>25.238356164383561</v>
      </c>
    </row>
    <row r="3533" spans="1:11">
      <c r="A3533" t="s">
        <v>358</v>
      </c>
      <c r="B3533">
        <v>2016</v>
      </c>
      <c r="C3533" s="9">
        <v>42295</v>
      </c>
      <c r="D3533" t="s">
        <v>234</v>
      </c>
      <c r="E3533" t="s">
        <v>115</v>
      </c>
      <c r="F3533">
        <v>4</v>
      </c>
      <c r="G3533">
        <v>1</v>
      </c>
      <c r="H3533" t="s">
        <v>195</v>
      </c>
      <c r="I3533" t="s">
        <v>196</v>
      </c>
      <c r="J3533">
        <v>10003100142</v>
      </c>
      <c r="K3533" s="10">
        <f>(C3533-VLOOKUP(H3533,Riders!$A$2:$E$8001,4,FALSE))/365</f>
        <v>29.591780821917808</v>
      </c>
    </row>
    <row r="3534" spans="1:11">
      <c r="A3534" t="s">
        <v>358</v>
      </c>
      <c r="B3534">
        <v>2016</v>
      </c>
      <c r="C3534" s="9">
        <v>42295</v>
      </c>
      <c r="D3534" t="s">
        <v>234</v>
      </c>
      <c r="E3534" t="s">
        <v>115</v>
      </c>
      <c r="F3534">
        <v>4</v>
      </c>
      <c r="G3534">
        <v>2</v>
      </c>
      <c r="H3534" t="s">
        <v>287</v>
      </c>
      <c r="I3534" t="s">
        <v>205</v>
      </c>
      <c r="J3534">
        <v>10002418415</v>
      </c>
      <c r="K3534" s="10">
        <f>(C3534-VLOOKUP(H3534,Riders!$A$2:$E$8001,4,FALSE))/365</f>
        <v>33.200000000000003</v>
      </c>
    </row>
    <row r="3535" spans="1:11">
      <c r="A3535" t="s">
        <v>358</v>
      </c>
      <c r="B3535">
        <v>2016</v>
      </c>
      <c r="C3535" s="9">
        <v>42295</v>
      </c>
      <c r="D3535" t="s">
        <v>234</v>
      </c>
      <c r="E3535" t="s">
        <v>115</v>
      </c>
      <c r="F3535">
        <v>4</v>
      </c>
      <c r="G3535">
        <v>3</v>
      </c>
      <c r="H3535" t="s">
        <v>232</v>
      </c>
      <c r="I3535" t="s">
        <v>24</v>
      </c>
      <c r="J3535">
        <v>10006073493</v>
      </c>
      <c r="K3535" s="10">
        <f>(C3535-VLOOKUP(H3535,Riders!$A$2:$E$8001,4,FALSE))/365</f>
        <v>25.849315068493151</v>
      </c>
    </row>
    <row r="3536" spans="1:11">
      <c r="A3536" t="s">
        <v>358</v>
      </c>
      <c r="B3536">
        <v>2016</v>
      </c>
      <c r="C3536" s="9">
        <v>42295</v>
      </c>
      <c r="D3536" t="s">
        <v>234</v>
      </c>
      <c r="E3536" t="s">
        <v>115</v>
      </c>
      <c r="F3536">
        <v>4</v>
      </c>
      <c r="G3536">
        <v>4</v>
      </c>
      <c r="H3536" t="s">
        <v>359</v>
      </c>
      <c r="I3536" t="s">
        <v>140</v>
      </c>
      <c r="J3536">
        <v>10005505439</v>
      </c>
      <c r="K3536" s="10">
        <f>(C3536-VLOOKUP(H3536,Riders!$A$2:$E$8001,4,FALSE))/365</f>
        <v>26.345205479452055</v>
      </c>
    </row>
    <row r="3537" spans="1:11">
      <c r="A3537" t="s">
        <v>358</v>
      </c>
      <c r="B3537">
        <v>2016</v>
      </c>
      <c r="C3537" s="9">
        <v>42295</v>
      </c>
      <c r="D3537" t="s">
        <v>234</v>
      </c>
      <c r="E3537" t="s">
        <v>115</v>
      </c>
      <c r="F3537">
        <v>5</v>
      </c>
      <c r="G3537">
        <v>1</v>
      </c>
      <c r="H3537" t="s">
        <v>365</v>
      </c>
      <c r="I3537" t="s">
        <v>35</v>
      </c>
      <c r="J3537">
        <v>10006553039</v>
      </c>
      <c r="K3537" s="10">
        <f>(C3537-VLOOKUP(H3537,Riders!$A$2:$E$8001,4,FALSE))/365</f>
        <v>23.994520547945207</v>
      </c>
    </row>
    <row r="3538" spans="1:11">
      <c r="A3538" t="s">
        <v>358</v>
      </c>
      <c r="B3538">
        <v>2016</v>
      </c>
      <c r="C3538" s="9">
        <v>42295</v>
      </c>
      <c r="D3538" t="s">
        <v>234</v>
      </c>
      <c r="E3538" t="s">
        <v>115</v>
      </c>
      <c r="F3538">
        <v>5</v>
      </c>
      <c r="G3538">
        <v>2</v>
      </c>
      <c r="H3538" t="s">
        <v>360</v>
      </c>
      <c r="I3538" t="s">
        <v>205</v>
      </c>
      <c r="J3538">
        <v>10006320037</v>
      </c>
      <c r="K3538" s="10">
        <f>(C3538-VLOOKUP(H3538,Riders!$A$2:$E$8001,4,FALSE))/365</f>
        <v>25.561643835616437</v>
      </c>
    </row>
    <row r="3539" spans="1:11">
      <c r="A3539" t="s">
        <v>358</v>
      </c>
      <c r="B3539">
        <v>2016</v>
      </c>
      <c r="C3539" s="9">
        <v>42295</v>
      </c>
      <c r="D3539" t="s">
        <v>234</v>
      </c>
      <c r="E3539" t="s">
        <v>115</v>
      </c>
      <c r="F3539">
        <v>5</v>
      </c>
      <c r="G3539">
        <v>3</v>
      </c>
      <c r="H3539" t="s">
        <v>350</v>
      </c>
      <c r="I3539" t="s">
        <v>351</v>
      </c>
      <c r="J3539">
        <v>10003292122</v>
      </c>
      <c r="K3539" s="10">
        <f>(C3539-VLOOKUP(H3539,Riders!$A$2:$E$8001,4,FALSE))/365</f>
        <v>29.424657534246574</v>
      </c>
    </row>
    <row r="3540" spans="1:11">
      <c r="A3540" t="s">
        <v>358</v>
      </c>
      <c r="B3540">
        <v>2016</v>
      </c>
      <c r="C3540" s="9">
        <v>42295</v>
      </c>
      <c r="D3540" t="s">
        <v>234</v>
      </c>
      <c r="E3540" t="s">
        <v>115</v>
      </c>
      <c r="F3540">
        <v>5</v>
      </c>
      <c r="G3540">
        <v>4</v>
      </c>
      <c r="H3540" t="s">
        <v>185</v>
      </c>
      <c r="I3540" t="s">
        <v>186</v>
      </c>
      <c r="J3540">
        <v>10009017243</v>
      </c>
      <c r="K3540" s="10">
        <f>(C3540-VLOOKUP(H3540,Riders!$A$2:$E$8001,4,FALSE))/365</f>
        <v>20.446575342465753</v>
      </c>
    </row>
    <row r="3541" spans="1:11">
      <c r="A3541" t="s">
        <v>358</v>
      </c>
      <c r="B3541">
        <v>2016</v>
      </c>
      <c r="C3541" s="9">
        <v>42295</v>
      </c>
      <c r="D3541" t="s">
        <v>234</v>
      </c>
      <c r="E3541" t="s">
        <v>115</v>
      </c>
      <c r="F3541">
        <v>5</v>
      </c>
      <c r="G3541">
        <v>5</v>
      </c>
      <c r="H3541" t="s">
        <v>141</v>
      </c>
      <c r="I3541" t="s">
        <v>93</v>
      </c>
      <c r="J3541">
        <v>10009181234</v>
      </c>
      <c r="K3541" s="10">
        <f>(C3541-VLOOKUP(H3541,Riders!$A$2:$E$8001,4,FALSE))/365</f>
        <v>20.539726027397261</v>
      </c>
    </row>
    <row r="3542" spans="1:11">
      <c r="A3542" t="s">
        <v>358</v>
      </c>
      <c r="B3542">
        <v>2016</v>
      </c>
      <c r="C3542" s="9">
        <v>42295</v>
      </c>
      <c r="D3542" t="s">
        <v>234</v>
      </c>
      <c r="E3542" t="s">
        <v>115</v>
      </c>
      <c r="F3542">
        <v>6</v>
      </c>
      <c r="G3542">
        <v>1</v>
      </c>
      <c r="H3542" t="s">
        <v>190</v>
      </c>
      <c r="I3542" t="s">
        <v>111</v>
      </c>
      <c r="J3542">
        <v>10004599194</v>
      </c>
      <c r="K3542" s="10">
        <f>(C3542-VLOOKUP(H3542,Riders!$A$2:$E$8001,4,FALSE))/365</f>
        <v>27.589041095890412</v>
      </c>
    </row>
    <row r="3543" spans="1:11">
      <c r="A3543" t="s">
        <v>358</v>
      </c>
      <c r="B3543">
        <v>2016</v>
      </c>
      <c r="C3543" s="9">
        <v>42295</v>
      </c>
      <c r="D3543" t="s">
        <v>234</v>
      </c>
      <c r="E3543" t="s">
        <v>115</v>
      </c>
      <c r="F3543">
        <v>6</v>
      </c>
      <c r="G3543">
        <v>2</v>
      </c>
      <c r="H3543" t="s">
        <v>57</v>
      </c>
      <c r="I3543" t="s">
        <v>35</v>
      </c>
      <c r="J3543">
        <v>10007502427</v>
      </c>
      <c r="K3543" s="10">
        <f>(C3543-VLOOKUP(H3543,Riders!$A$2:$E$8001,4,FALSE))/365</f>
        <v>21.92876712328767</v>
      </c>
    </row>
    <row r="3544" spans="1:11">
      <c r="A3544" t="s">
        <v>358</v>
      </c>
      <c r="B3544">
        <v>2016</v>
      </c>
      <c r="C3544" s="9">
        <v>42295</v>
      </c>
      <c r="D3544" t="s">
        <v>234</v>
      </c>
      <c r="E3544" t="s">
        <v>115</v>
      </c>
      <c r="F3544">
        <v>6</v>
      </c>
      <c r="G3544">
        <v>3</v>
      </c>
      <c r="H3544" t="s">
        <v>184</v>
      </c>
      <c r="I3544" t="s">
        <v>93</v>
      </c>
      <c r="J3544">
        <v>10009181032</v>
      </c>
      <c r="K3544" s="10">
        <f>(C3544-VLOOKUP(H3544,Riders!$A$2:$E$8001,4,FALSE))/365</f>
        <v>20.805479452054794</v>
      </c>
    </row>
    <row r="3545" spans="1:11">
      <c r="A3545" t="s">
        <v>358</v>
      </c>
      <c r="B3545">
        <v>2016</v>
      </c>
      <c r="C3545" s="9">
        <v>42295</v>
      </c>
      <c r="D3545" t="s">
        <v>234</v>
      </c>
      <c r="E3545" t="s">
        <v>115</v>
      </c>
      <c r="F3545">
        <v>6</v>
      </c>
      <c r="G3545">
        <v>4</v>
      </c>
      <c r="H3545" t="s">
        <v>27</v>
      </c>
      <c r="I3545" t="s">
        <v>28</v>
      </c>
      <c r="J3545">
        <v>10007779683</v>
      </c>
      <c r="K3545" s="10">
        <f>(C3545-VLOOKUP(H3545,Riders!$A$2:$E$8001,4,FALSE))/365</f>
        <v>19.830136986301369</v>
      </c>
    </row>
    <row r="3546" spans="1:11">
      <c r="A3546" t="s">
        <v>358</v>
      </c>
      <c r="B3546">
        <v>2016</v>
      </c>
      <c r="C3546" s="9">
        <v>42295</v>
      </c>
      <c r="D3546" t="s">
        <v>234</v>
      </c>
      <c r="E3546" t="s">
        <v>115</v>
      </c>
      <c r="F3546">
        <v>6</v>
      </c>
      <c r="G3546">
        <v>9</v>
      </c>
      <c r="H3546" t="s">
        <v>208</v>
      </c>
      <c r="I3546" t="s">
        <v>186</v>
      </c>
      <c r="J3546">
        <v>10009049979</v>
      </c>
      <c r="K3546" s="10">
        <f>(C3546-VLOOKUP(H3546,Riders!$A$2:$E$8001,4,FALSE))/365</f>
        <v>20.564383561643837</v>
      </c>
    </row>
    <row r="3547" spans="1:11">
      <c r="A3547" t="s">
        <v>358</v>
      </c>
      <c r="B3547">
        <v>2016</v>
      </c>
      <c r="C3547" s="9">
        <v>42295</v>
      </c>
      <c r="D3547" t="s">
        <v>234</v>
      </c>
      <c r="E3547" t="s">
        <v>117</v>
      </c>
      <c r="F3547">
        <v>1</v>
      </c>
      <c r="G3547">
        <v>1</v>
      </c>
      <c r="H3547" t="s">
        <v>292</v>
      </c>
      <c r="I3547" t="s">
        <v>26</v>
      </c>
      <c r="J3547">
        <v>10003011125</v>
      </c>
      <c r="K3547" s="10">
        <f>(C3547-VLOOKUP(H3547,Riders!$A$2:$E$8001,4,FALSE))/365</f>
        <v>31.024657534246575</v>
      </c>
    </row>
    <row r="3548" spans="1:11">
      <c r="A3548" t="s">
        <v>358</v>
      </c>
      <c r="B3548">
        <v>2016</v>
      </c>
      <c r="C3548" s="9">
        <v>42295</v>
      </c>
      <c r="D3548" t="s">
        <v>234</v>
      </c>
      <c r="E3548" t="s">
        <v>117</v>
      </c>
      <c r="F3548">
        <v>1</v>
      </c>
      <c r="G3548">
        <v>2</v>
      </c>
      <c r="H3548" t="s">
        <v>337</v>
      </c>
      <c r="I3548" t="s">
        <v>26</v>
      </c>
      <c r="J3548">
        <v>10004618796</v>
      </c>
      <c r="K3548" s="10">
        <f>(C3548-VLOOKUP(H3548,Riders!$A$2:$E$8001,4,FALSE))/365</f>
        <v>28.142465753424659</v>
      </c>
    </row>
    <row r="3549" spans="1:11">
      <c r="A3549" t="s">
        <v>358</v>
      </c>
      <c r="B3549">
        <v>2016</v>
      </c>
      <c r="C3549" s="9">
        <v>42295</v>
      </c>
      <c r="D3549" t="s">
        <v>234</v>
      </c>
      <c r="E3549" t="s">
        <v>117</v>
      </c>
      <c r="F3549">
        <v>1</v>
      </c>
      <c r="G3549">
        <v>3</v>
      </c>
      <c r="H3549" t="s">
        <v>52</v>
      </c>
      <c r="I3549" t="s">
        <v>40</v>
      </c>
      <c r="J3549">
        <v>10004612534</v>
      </c>
      <c r="K3549" s="10">
        <f>(C3549-VLOOKUP(H3549,Riders!$A$2:$E$8001,4,FALSE))/365</f>
        <v>28.391780821917809</v>
      </c>
    </row>
    <row r="3550" spans="1:11">
      <c r="A3550" t="s">
        <v>358</v>
      </c>
      <c r="B3550">
        <v>2016</v>
      </c>
      <c r="C3550" s="9">
        <v>42295</v>
      </c>
      <c r="D3550" t="s">
        <v>234</v>
      </c>
      <c r="E3550" t="s">
        <v>117</v>
      </c>
      <c r="F3550">
        <v>1</v>
      </c>
      <c r="G3550">
        <v>4</v>
      </c>
      <c r="H3550" t="s">
        <v>325</v>
      </c>
      <c r="I3550" t="s">
        <v>196</v>
      </c>
      <c r="J3550">
        <v>10007271546</v>
      </c>
      <c r="K3550" s="10">
        <f>(C3550-VLOOKUP(H3550,Riders!$A$2:$E$8001,4,FALSE))/365</f>
        <v>22.542465753424658</v>
      </c>
    </row>
    <row r="3551" spans="1:11">
      <c r="A3551" t="s">
        <v>358</v>
      </c>
      <c r="B3551">
        <v>2016</v>
      </c>
      <c r="C3551" s="9">
        <v>42295</v>
      </c>
      <c r="D3551" t="s">
        <v>234</v>
      </c>
      <c r="E3551" t="s">
        <v>117</v>
      </c>
      <c r="F3551">
        <v>1</v>
      </c>
      <c r="G3551">
        <v>5</v>
      </c>
      <c r="H3551" t="s">
        <v>338</v>
      </c>
      <c r="I3551" t="s">
        <v>140</v>
      </c>
      <c r="J3551">
        <v>10004633247</v>
      </c>
      <c r="K3551" s="10">
        <f>(C3551-VLOOKUP(H3551,Riders!$A$2:$E$8001,4,FALSE))/365</f>
        <v>27.583561643835615</v>
      </c>
    </row>
    <row r="3552" spans="1:11">
      <c r="A3552" t="s">
        <v>358</v>
      </c>
      <c r="B3552">
        <v>2016</v>
      </c>
      <c r="C3552" s="9">
        <v>42295</v>
      </c>
      <c r="D3552" t="s">
        <v>234</v>
      </c>
      <c r="E3552" t="s">
        <v>117</v>
      </c>
      <c r="F3552">
        <v>1</v>
      </c>
      <c r="G3552">
        <v>6</v>
      </c>
      <c r="H3552" t="s">
        <v>66</v>
      </c>
      <c r="I3552" t="s">
        <v>28</v>
      </c>
      <c r="J3552">
        <v>10006379247</v>
      </c>
      <c r="K3552" s="10">
        <f>(C3552-VLOOKUP(H3552,Riders!$A$2:$E$8001,4,FALSE))/365</f>
        <v>25.561643835616437</v>
      </c>
    </row>
    <row r="3553" spans="1:11">
      <c r="A3553" t="s">
        <v>358</v>
      </c>
      <c r="B3553">
        <v>2016</v>
      </c>
      <c r="C3553" s="9">
        <v>42295</v>
      </c>
      <c r="D3553" t="s">
        <v>234</v>
      </c>
      <c r="E3553" t="s">
        <v>117</v>
      </c>
      <c r="F3553">
        <v>2</v>
      </c>
      <c r="G3553">
        <v>1</v>
      </c>
      <c r="H3553" t="s">
        <v>216</v>
      </c>
      <c r="I3553" t="s">
        <v>44</v>
      </c>
      <c r="J3553">
        <v>10006902239</v>
      </c>
      <c r="K3553" s="10">
        <f>(C3553-VLOOKUP(H3553,Riders!$A$2:$E$8001,4,FALSE))/365</f>
        <v>24.306849315068494</v>
      </c>
    </row>
    <row r="3554" spans="1:11">
      <c r="A3554" t="s">
        <v>358</v>
      </c>
      <c r="B3554">
        <v>2016</v>
      </c>
      <c r="C3554" s="9">
        <v>42295</v>
      </c>
      <c r="D3554" t="s">
        <v>234</v>
      </c>
      <c r="E3554" t="s">
        <v>117</v>
      </c>
      <c r="F3554">
        <v>2</v>
      </c>
      <c r="G3554">
        <v>2</v>
      </c>
      <c r="H3554" t="s">
        <v>195</v>
      </c>
      <c r="I3554" t="s">
        <v>196</v>
      </c>
      <c r="J3554">
        <v>10003100142</v>
      </c>
      <c r="K3554" s="10">
        <f>(C3554-VLOOKUP(H3554,Riders!$A$2:$E$8001,4,FALSE))/365</f>
        <v>29.591780821917808</v>
      </c>
    </row>
    <row r="3555" spans="1:11">
      <c r="A3555" t="s">
        <v>358</v>
      </c>
      <c r="B3555">
        <v>2016</v>
      </c>
      <c r="C3555" s="9">
        <v>42295</v>
      </c>
      <c r="D3555" t="s">
        <v>234</v>
      </c>
      <c r="E3555" t="s">
        <v>117</v>
      </c>
      <c r="F3555">
        <v>2</v>
      </c>
      <c r="G3555">
        <v>3</v>
      </c>
      <c r="H3555" t="s">
        <v>211</v>
      </c>
      <c r="I3555" t="s">
        <v>40</v>
      </c>
      <c r="J3555">
        <v>10006422895</v>
      </c>
      <c r="K3555" s="10">
        <f>(C3555-VLOOKUP(H3555,Riders!$A$2:$E$8001,4,FALSE))/365</f>
        <v>24.408219178082192</v>
      </c>
    </row>
    <row r="3556" spans="1:11">
      <c r="A3556" t="s">
        <v>358</v>
      </c>
      <c r="B3556">
        <v>2016</v>
      </c>
      <c r="C3556" s="9">
        <v>42295</v>
      </c>
      <c r="D3556" t="s">
        <v>234</v>
      </c>
      <c r="E3556" t="s">
        <v>117</v>
      </c>
      <c r="F3556">
        <v>2</v>
      </c>
      <c r="G3556">
        <v>4</v>
      </c>
      <c r="H3556" t="s">
        <v>190</v>
      </c>
      <c r="I3556" t="s">
        <v>111</v>
      </c>
      <c r="J3556">
        <v>10004599194</v>
      </c>
      <c r="K3556" s="10">
        <f>(C3556-VLOOKUP(H3556,Riders!$A$2:$E$8001,4,FALSE))/365</f>
        <v>27.589041095890412</v>
      </c>
    </row>
    <row r="3557" spans="1:11">
      <c r="A3557" t="s">
        <v>358</v>
      </c>
      <c r="B3557">
        <v>2016</v>
      </c>
      <c r="C3557" s="9">
        <v>42295</v>
      </c>
      <c r="D3557" t="s">
        <v>234</v>
      </c>
      <c r="E3557" t="s">
        <v>117</v>
      </c>
      <c r="F3557">
        <v>2</v>
      </c>
      <c r="G3557">
        <v>5</v>
      </c>
      <c r="H3557" t="s">
        <v>289</v>
      </c>
      <c r="I3557" t="s">
        <v>44</v>
      </c>
      <c r="J3557">
        <v>10007891437</v>
      </c>
      <c r="K3557" s="10">
        <f>(C3557-VLOOKUP(H3557,Riders!$A$2:$E$8001,4,FALSE))/365</f>
        <v>20.958904109589042</v>
      </c>
    </row>
    <row r="3558" spans="1:11">
      <c r="A3558" t="s">
        <v>358</v>
      </c>
      <c r="B3558">
        <v>2016</v>
      </c>
      <c r="C3558" s="9">
        <v>42295</v>
      </c>
      <c r="D3558" t="s">
        <v>234</v>
      </c>
      <c r="E3558" t="s">
        <v>117</v>
      </c>
      <c r="F3558">
        <v>2</v>
      </c>
      <c r="G3558">
        <v>6</v>
      </c>
      <c r="H3558" t="s">
        <v>365</v>
      </c>
      <c r="I3558" t="s">
        <v>35</v>
      </c>
      <c r="J3558">
        <v>10006553039</v>
      </c>
      <c r="K3558" s="10">
        <f>(C3558-VLOOKUP(H3558,Riders!$A$2:$E$8001,4,FALSE))/365</f>
        <v>23.994520547945207</v>
      </c>
    </row>
    <row r="3559" spans="1:11">
      <c r="A3559" t="s">
        <v>358</v>
      </c>
      <c r="B3559">
        <v>2016</v>
      </c>
      <c r="C3559" s="9">
        <v>42295</v>
      </c>
      <c r="D3559" t="s">
        <v>234</v>
      </c>
      <c r="E3559" t="s">
        <v>119</v>
      </c>
      <c r="F3559">
        <v>1</v>
      </c>
      <c r="G3559">
        <v>1</v>
      </c>
      <c r="H3559" t="s">
        <v>211</v>
      </c>
      <c r="I3559" t="s">
        <v>40</v>
      </c>
      <c r="J3559">
        <v>10006422895</v>
      </c>
      <c r="K3559" s="10">
        <f>(C3559-VLOOKUP(H3559,Riders!$A$2:$E$8001,4,FALSE))/365</f>
        <v>24.408219178082192</v>
      </c>
    </row>
    <row r="3560" spans="1:11">
      <c r="A3560" t="s">
        <v>358</v>
      </c>
      <c r="B3560">
        <v>2016</v>
      </c>
      <c r="C3560" s="9">
        <v>42295</v>
      </c>
      <c r="D3560" t="s">
        <v>234</v>
      </c>
      <c r="E3560" t="s">
        <v>119</v>
      </c>
      <c r="F3560">
        <v>1</v>
      </c>
      <c r="G3560">
        <v>2</v>
      </c>
      <c r="H3560" t="s">
        <v>292</v>
      </c>
      <c r="I3560" t="s">
        <v>26</v>
      </c>
      <c r="J3560">
        <v>10003011125</v>
      </c>
      <c r="K3560" s="10">
        <f>(C3560-VLOOKUP(H3560,Riders!$A$2:$E$8001,4,FALSE))/365</f>
        <v>31.024657534246575</v>
      </c>
    </row>
    <row r="3561" spans="1:11">
      <c r="A3561" t="s">
        <v>358</v>
      </c>
      <c r="B3561">
        <v>2016</v>
      </c>
      <c r="C3561" s="9">
        <v>42295</v>
      </c>
      <c r="D3561" t="s">
        <v>234</v>
      </c>
      <c r="E3561" t="s">
        <v>119</v>
      </c>
      <c r="F3561">
        <v>1</v>
      </c>
      <c r="G3561">
        <v>3</v>
      </c>
      <c r="H3561" t="s">
        <v>195</v>
      </c>
      <c r="I3561" t="s">
        <v>196</v>
      </c>
      <c r="J3561">
        <v>10003100142</v>
      </c>
      <c r="K3561" s="10">
        <f>(C3561-VLOOKUP(H3561,Riders!$A$2:$E$8001,4,FALSE))/365</f>
        <v>29.591780821917808</v>
      </c>
    </row>
    <row r="3562" spans="1:11">
      <c r="A3562" t="s">
        <v>358</v>
      </c>
      <c r="B3562">
        <v>2016</v>
      </c>
      <c r="C3562" s="9">
        <v>42295</v>
      </c>
      <c r="D3562" t="s">
        <v>234</v>
      </c>
      <c r="E3562" t="s">
        <v>119</v>
      </c>
      <c r="F3562">
        <v>1</v>
      </c>
      <c r="G3562">
        <v>4</v>
      </c>
      <c r="H3562" t="s">
        <v>216</v>
      </c>
      <c r="I3562" t="s">
        <v>44</v>
      </c>
      <c r="J3562">
        <v>10006902239</v>
      </c>
      <c r="K3562" s="10">
        <f>(C3562-VLOOKUP(H3562,Riders!$A$2:$E$8001,4,FALSE))/365</f>
        <v>24.306849315068494</v>
      </c>
    </row>
    <row r="3563" spans="1:11">
      <c r="A3563" t="s">
        <v>358</v>
      </c>
      <c r="B3563">
        <v>2016</v>
      </c>
      <c r="C3563" s="9">
        <v>42295</v>
      </c>
      <c r="D3563" t="s">
        <v>234</v>
      </c>
      <c r="E3563" t="s">
        <v>119</v>
      </c>
      <c r="F3563">
        <v>1</v>
      </c>
      <c r="G3563">
        <v>5</v>
      </c>
      <c r="H3563" t="s">
        <v>337</v>
      </c>
      <c r="I3563" t="s">
        <v>26</v>
      </c>
      <c r="J3563">
        <v>10004618796</v>
      </c>
      <c r="K3563" s="10">
        <f>(C3563-VLOOKUP(H3563,Riders!$A$2:$E$8001,4,FALSE))/365</f>
        <v>28.142465753424659</v>
      </c>
    </row>
    <row r="3564" spans="1:11">
      <c r="A3564" t="s">
        <v>358</v>
      </c>
      <c r="B3564">
        <v>2016</v>
      </c>
      <c r="C3564" s="9">
        <v>42295</v>
      </c>
      <c r="D3564" t="s">
        <v>234</v>
      </c>
      <c r="E3564" t="s">
        <v>119</v>
      </c>
      <c r="F3564">
        <v>1</v>
      </c>
      <c r="G3564">
        <v>6</v>
      </c>
      <c r="H3564" t="s">
        <v>52</v>
      </c>
      <c r="I3564" t="s">
        <v>40</v>
      </c>
      <c r="J3564">
        <v>10004612534</v>
      </c>
      <c r="K3564" s="10">
        <f>(C3564-VLOOKUP(H3564,Riders!$A$2:$E$8001,4,FALSE))/365</f>
        <v>28.391780821917809</v>
      </c>
    </row>
    <row r="3565" spans="1:11">
      <c r="A3565" t="s">
        <v>358</v>
      </c>
      <c r="B3565">
        <v>2016</v>
      </c>
      <c r="C3565" s="9">
        <v>42295</v>
      </c>
      <c r="D3565" t="s">
        <v>234</v>
      </c>
      <c r="E3565" t="s">
        <v>119</v>
      </c>
      <c r="F3565">
        <v>2</v>
      </c>
      <c r="G3565">
        <v>1</v>
      </c>
      <c r="H3565" t="s">
        <v>338</v>
      </c>
      <c r="I3565" t="s">
        <v>140</v>
      </c>
      <c r="J3565">
        <v>10004633247</v>
      </c>
      <c r="K3565" s="10">
        <f>(C3565-VLOOKUP(H3565,Riders!$A$2:$E$8001,4,FALSE))/365</f>
        <v>27.583561643835615</v>
      </c>
    </row>
    <row r="3566" spans="1:11">
      <c r="A3566" t="s">
        <v>358</v>
      </c>
      <c r="B3566">
        <v>2016</v>
      </c>
      <c r="C3566" s="9">
        <v>42295</v>
      </c>
      <c r="D3566" t="s">
        <v>234</v>
      </c>
      <c r="E3566" t="s">
        <v>119</v>
      </c>
      <c r="F3566">
        <v>2</v>
      </c>
      <c r="G3566">
        <v>2</v>
      </c>
      <c r="H3566" t="s">
        <v>190</v>
      </c>
      <c r="I3566" t="s">
        <v>111</v>
      </c>
      <c r="J3566">
        <v>10004599194</v>
      </c>
      <c r="K3566" s="10">
        <f>(C3566-VLOOKUP(H3566,Riders!$A$2:$E$8001,4,FALSE))/365</f>
        <v>27.589041095890412</v>
      </c>
    </row>
    <row r="3567" spans="1:11">
      <c r="A3567" t="s">
        <v>358</v>
      </c>
      <c r="B3567">
        <v>2016</v>
      </c>
      <c r="C3567" s="9">
        <v>42295</v>
      </c>
      <c r="D3567" t="s">
        <v>234</v>
      </c>
      <c r="E3567" t="s">
        <v>119</v>
      </c>
      <c r="F3567">
        <v>2</v>
      </c>
      <c r="G3567">
        <v>3</v>
      </c>
      <c r="H3567" t="s">
        <v>325</v>
      </c>
      <c r="I3567" t="s">
        <v>196</v>
      </c>
      <c r="J3567">
        <v>10007271546</v>
      </c>
      <c r="K3567" s="10">
        <f>(C3567-VLOOKUP(H3567,Riders!$A$2:$E$8001,4,FALSE))/365</f>
        <v>22.542465753424658</v>
      </c>
    </row>
    <row r="3568" spans="1:11">
      <c r="A3568" t="s">
        <v>358</v>
      </c>
      <c r="B3568">
        <v>2016</v>
      </c>
      <c r="C3568" s="9">
        <v>42295</v>
      </c>
      <c r="D3568" t="s">
        <v>234</v>
      </c>
      <c r="E3568" t="s">
        <v>119</v>
      </c>
      <c r="F3568">
        <v>2</v>
      </c>
      <c r="G3568">
        <v>4</v>
      </c>
      <c r="H3568" t="s">
        <v>365</v>
      </c>
      <c r="I3568" t="s">
        <v>35</v>
      </c>
      <c r="J3568">
        <v>10006553039</v>
      </c>
      <c r="K3568" s="10">
        <f>(C3568-VLOOKUP(H3568,Riders!$A$2:$E$8001,4,FALSE))/365</f>
        <v>23.994520547945207</v>
      </c>
    </row>
    <row r="3569" spans="1:11">
      <c r="A3569" t="s">
        <v>358</v>
      </c>
      <c r="B3569">
        <v>2016</v>
      </c>
      <c r="C3569" s="9">
        <v>42295</v>
      </c>
      <c r="D3569" t="s">
        <v>234</v>
      </c>
      <c r="E3569" t="s">
        <v>119</v>
      </c>
      <c r="F3569">
        <v>2</v>
      </c>
      <c r="G3569">
        <v>5</v>
      </c>
      <c r="H3569" t="s">
        <v>289</v>
      </c>
      <c r="I3569" t="s">
        <v>44</v>
      </c>
      <c r="J3569">
        <v>10007891437</v>
      </c>
      <c r="K3569" s="10">
        <f>(C3569-VLOOKUP(H3569,Riders!$A$2:$E$8001,4,FALSE))/365</f>
        <v>20.958904109589042</v>
      </c>
    </row>
    <row r="3570" spans="1:11">
      <c r="A3570" t="s">
        <v>358</v>
      </c>
      <c r="B3570">
        <v>2016</v>
      </c>
      <c r="C3570" s="9">
        <v>42295</v>
      </c>
      <c r="D3570" t="s">
        <v>234</v>
      </c>
      <c r="E3570" t="s">
        <v>119</v>
      </c>
      <c r="F3570">
        <v>2</v>
      </c>
      <c r="G3570">
        <v>6</v>
      </c>
      <c r="H3570" t="s">
        <v>66</v>
      </c>
      <c r="I3570" t="s">
        <v>28</v>
      </c>
      <c r="J3570">
        <v>10006379247</v>
      </c>
      <c r="K3570" s="10">
        <f>(C3570-VLOOKUP(H3570,Riders!$A$2:$E$8001,4,FALSE))/365</f>
        <v>25.561643835616437</v>
      </c>
    </row>
    <row r="3571" spans="1:11">
      <c r="A3571" t="s">
        <v>18</v>
      </c>
      <c r="B3571">
        <v>2015</v>
      </c>
      <c r="C3571" s="9">
        <v>42054</v>
      </c>
      <c r="D3571" t="s">
        <v>19</v>
      </c>
      <c r="E3571" t="s">
        <v>89</v>
      </c>
      <c r="F3571">
        <v>1</v>
      </c>
      <c r="G3571">
        <v>1</v>
      </c>
      <c r="H3571" t="s">
        <v>192</v>
      </c>
      <c r="I3571" t="s">
        <v>28</v>
      </c>
      <c r="J3571">
        <v>10004601723</v>
      </c>
      <c r="K3571" s="10">
        <f>(C3571-VLOOKUP(H3571,Riders!$A$2:$E$8001,4,FALSE))/365</f>
        <v>27.671232876712327</v>
      </c>
    </row>
    <row r="3572" spans="1:11">
      <c r="A3572" t="s">
        <v>18</v>
      </c>
      <c r="B3572">
        <v>2015</v>
      </c>
      <c r="C3572" s="9">
        <v>42054</v>
      </c>
      <c r="D3572" t="s">
        <v>19</v>
      </c>
      <c r="E3572" t="s">
        <v>89</v>
      </c>
      <c r="F3572">
        <v>1</v>
      </c>
      <c r="G3572">
        <v>2</v>
      </c>
      <c r="H3572" t="s">
        <v>218</v>
      </c>
      <c r="I3572" t="s">
        <v>33</v>
      </c>
      <c r="J3572">
        <v>10005782695</v>
      </c>
      <c r="K3572" s="10">
        <f>(C3572-VLOOKUP(H3572,Riders!$A$2:$E$8001,4,FALSE))/365</f>
        <v>25.627397260273973</v>
      </c>
    </row>
    <row r="3573" spans="1:11">
      <c r="A3573" t="s">
        <v>18</v>
      </c>
      <c r="B3573">
        <v>2015</v>
      </c>
      <c r="C3573" s="9">
        <v>42054</v>
      </c>
      <c r="D3573" t="s">
        <v>19</v>
      </c>
      <c r="E3573" t="s">
        <v>89</v>
      </c>
      <c r="F3573">
        <v>1</v>
      </c>
      <c r="G3573">
        <v>3</v>
      </c>
      <c r="H3573" t="s">
        <v>343</v>
      </c>
      <c r="I3573" t="s">
        <v>344</v>
      </c>
      <c r="J3573">
        <v>10007500407</v>
      </c>
      <c r="K3573" s="10">
        <f>(C3573-VLOOKUP(H3573,Riders!$A$2:$E$8001,4,FALSE))/365</f>
        <v>21.580821917808219</v>
      </c>
    </row>
    <row r="3574" spans="1:11">
      <c r="A3574" t="s">
        <v>18</v>
      </c>
      <c r="B3574">
        <v>2015</v>
      </c>
      <c r="C3574" s="9">
        <v>42054</v>
      </c>
      <c r="D3574" t="s">
        <v>19</v>
      </c>
      <c r="E3574" t="s">
        <v>89</v>
      </c>
      <c r="F3574">
        <v>1</v>
      </c>
      <c r="G3574">
        <v>4</v>
      </c>
      <c r="H3574" t="s">
        <v>368</v>
      </c>
      <c r="I3574" t="s">
        <v>44</v>
      </c>
      <c r="J3574">
        <v>10003095795</v>
      </c>
      <c r="K3574" s="10">
        <f>(C3574-VLOOKUP(H3574,Riders!$A$2:$E$8001,4,FALSE))/365</f>
        <v>29.931506849315067</v>
      </c>
    </row>
    <row r="3575" spans="1:11">
      <c r="A3575" t="s">
        <v>18</v>
      </c>
      <c r="B3575">
        <v>2015</v>
      </c>
      <c r="C3575" s="9">
        <v>42054</v>
      </c>
      <c r="D3575" t="s">
        <v>19</v>
      </c>
      <c r="E3575" t="s">
        <v>89</v>
      </c>
      <c r="F3575">
        <v>1</v>
      </c>
      <c r="G3575">
        <v>5</v>
      </c>
      <c r="H3575" t="s">
        <v>369</v>
      </c>
      <c r="I3575" t="s">
        <v>42</v>
      </c>
      <c r="J3575">
        <v>10008952878</v>
      </c>
      <c r="K3575" s="10">
        <f>(C3575-VLOOKUP(H3575,Riders!$A$2:$E$8001,4,FALSE))/365</f>
        <v>25.356164383561644</v>
      </c>
    </row>
    <row r="3576" spans="1:11">
      <c r="A3576" t="s">
        <v>18</v>
      </c>
      <c r="B3576">
        <v>2015</v>
      </c>
      <c r="C3576" s="9">
        <v>42054</v>
      </c>
      <c r="D3576" t="s">
        <v>19</v>
      </c>
      <c r="E3576" t="s">
        <v>89</v>
      </c>
      <c r="F3576">
        <v>1</v>
      </c>
      <c r="G3576">
        <v>6</v>
      </c>
      <c r="H3576" t="s">
        <v>337</v>
      </c>
      <c r="I3576" t="s">
        <v>26</v>
      </c>
      <c r="J3576">
        <v>10004618796</v>
      </c>
      <c r="K3576" s="10">
        <f>(C3576-VLOOKUP(H3576,Riders!$A$2:$E$8001,4,FALSE))/365</f>
        <v>27.482191780821918</v>
      </c>
    </row>
    <row r="3577" spans="1:11">
      <c r="A3577" t="s">
        <v>18</v>
      </c>
      <c r="B3577">
        <v>2015</v>
      </c>
      <c r="C3577" s="9">
        <v>42054</v>
      </c>
      <c r="D3577" t="s">
        <v>19</v>
      </c>
      <c r="E3577" t="s">
        <v>89</v>
      </c>
      <c r="F3577">
        <v>2</v>
      </c>
      <c r="G3577">
        <v>1</v>
      </c>
      <c r="H3577" t="s">
        <v>95</v>
      </c>
      <c r="I3577" t="s">
        <v>28</v>
      </c>
      <c r="J3577">
        <v>10048325582</v>
      </c>
      <c r="K3577" s="10">
        <f>(C3577-VLOOKUP(H3577,Riders!$A$2:$E$8001,4,FALSE))/365</f>
        <v>23.065753424657533</v>
      </c>
    </row>
    <row r="3578" spans="1:11">
      <c r="A3578" t="s">
        <v>18</v>
      </c>
      <c r="B3578">
        <v>2015</v>
      </c>
      <c r="C3578" s="9">
        <v>42054</v>
      </c>
      <c r="D3578" t="s">
        <v>19</v>
      </c>
      <c r="E3578" t="s">
        <v>89</v>
      </c>
      <c r="F3578">
        <v>2</v>
      </c>
      <c r="G3578">
        <v>2</v>
      </c>
      <c r="H3578" t="s">
        <v>104</v>
      </c>
      <c r="I3578" t="s">
        <v>100</v>
      </c>
      <c r="J3578">
        <v>10006894559</v>
      </c>
      <c r="K3578" s="10">
        <f>(C3578-VLOOKUP(H3578,Riders!$A$2:$E$8001,4,FALSE))/365</f>
        <v>22.504109589041096</v>
      </c>
    </row>
    <row r="3579" spans="1:11">
      <c r="A3579" t="s">
        <v>18</v>
      </c>
      <c r="B3579">
        <v>2015</v>
      </c>
      <c r="C3579" s="9">
        <v>42054</v>
      </c>
      <c r="D3579" t="s">
        <v>19</v>
      </c>
      <c r="E3579" t="s">
        <v>89</v>
      </c>
      <c r="F3579">
        <v>2</v>
      </c>
      <c r="G3579">
        <v>3</v>
      </c>
      <c r="H3579" t="s">
        <v>195</v>
      </c>
      <c r="I3579" t="s">
        <v>196</v>
      </c>
      <c r="J3579">
        <v>10003100142</v>
      </c>
      <c r="K3579" s="10">
        <f>(C3579-VLOOKUP(H3579,Riders!$A$2:$E$8001,4,FALSE))/365</f>
        <v>28.931506849315067</v>
      </c>
    </row>
    <row r="3580" spans="1:11">
      <c r="A3580" t="s">
        <v>18</v>
      </c>
      <c r="B3580">
        <v>2015</v>
      </c>
      <c r="C3580" s="9">
        <v>42054</v>
      </c>
      <c r="D3580" t="s">
        <v>19</v>
      </c>
      <c r="E3580" t="s">
        <v>89</v>
      </c>
      <c r="F3580">
        <v>2</v>
      </c>
      <c r="G3580">
        <v>4</v>
      </c>
      <c r="H3580" t="s">
        <v>312</v>
      </c>
      <c r="I3580" t="s">
        <v>42</v>
      </c>
      <c r="J3580">
        <v>10006904360</v>
      </c>
      <c r="K3580" s="10">
        <f>(C3580-VLOOKUP(H3580,Riders!$A$2:$E$8001,4,FALSE))/365</f>
        <v>23.624657534246577</v>
      </c>
    </row>
    <row r="3581" spans="1:11">
      <c r="A3581" t="s">
        <v>18</v>
      </c>
      <c r="B3581">
        <v>2015</v>
      </c>
      <c r="C3581" s="9">
        <v>42054</v>
      </c>
      <c r="D3581" t="s">
        <v>19</v>
      </c>
      <c r="E3581" t="s">
        <v>89</v>
      </c>
      <c r="F3581">
        <v>2</v>
      </c>
      <c r="G3581">
        <v>5</v>
      </c>
      <c r="H3581" t="s">
        <v>181</v>
      </c>
      <c r="I3581" t="s">
        <v>32</v>
      </c>
      <c r="J3581">
        <v>10007212639</v>
      </c>
      <c r="K3581" s="10">
        <f>(C3581-VLOOKUP(H3581,Riders!$A$2:$E$8001,4,FALSE))/365</f>
        <v>23.646575342465752</v>
      </c>
    </row>
    <row r="3582" spans="1:11">
      <c r="A3582" t="s">
        <v>18</v>
      </c>
      <c r="B3582">
        <v>2015</v>
      </c>
      <c r="C3582" s="9">
        <v>42054</v>
      </c>
      <c r="D3582" t="s">
        <v>19</v>
      </c>
      <c r="E3582" t="s">
        <v>89</v>
      </c>
      <c r="F3582">
        <v>2</v>
      </c>
      <c r="G3582">
        <v>6</v>
      </c>
      <c r="H3582" t="s">
        <v>216</v>
      </c>
      <c r="I3582" t="s">
        <v>44</v>
      </c>
      <c r="J3582">
        <v>10006902239</v>
      </c>
      <c r="K3582" s="10">
        <f>(C3582-VLOOKUP(H3582,Riders!$A$2:$E$8001,4,FALSE))/365</f>
        <v>23.646575342465752</v>
      </c>
    </row>
    <row r="3583" spans="1:11">
      <c r="A3583" t="s">
        <v>18</v>
      </c>
      <c r="B3583">
        <v>2015</v>
      </c>
      <c r="C3583" s="9">
        <v>42054</v>
      </c>
      <c r="D3583" t="s">
        <v>19</v>
      </c>
      <c r="E3583" t="s">
        <v>89</v>
      </c>
      <c r="F3583">
        <v>3</v>
      </c>
      <c r="G3583">
        <v>1</v>
      </c>
      <c r="H3583" t="s">
        <v>194</v>
      </c>
      <c r="I3583" t="s">
        <v>50</v>
      </c>
      <c r="J3583">
        <v>10004868370</v>
      </c>
      <c r="K3583" s="10">
        <f>(C3583-VLOOKUP(H3583,Riders!$A$2:$E$8001,4,FALSE))/365</f>
        <v>27.142465753424659</v>
      </c>
    </row>
    <row r="3584" spans="1:11">
      <c r="A3584" t="s">
        <v>18</v>
      </c>
      <c r="B3584">
        <v>2015</v>
      </c>
      <c r="C3584" s="9">
        <v>42054</v>
      </c>
      <c r="D3584" t="s">
        <v>19</v>
      </c>
      <c r="E3584" t="s">
        <v>89</v>
      </c>
      <c r="F3584">
        <v>3</v>
      </c>
      <c r="G3584">
        <v>2</v>
      </c>
      <c r="H3584" t="s">
        <v>198</v>
      </c>
      <c r="I3584" t="s">
        <v>22</v>
      </c>
      <c r="J3584">
        <v>10006900421</v>
      </c>
      <c r="K3584" s="10">
        <f>(C3584-VLOOKUP(H3584,Riders!$A$2:$E$8001,4,FALSE))/365</f>
        <v>22.2</v>
      </c>
    </row>
    <row r="3585" spans="1:11">
      <c r="A3585" t="s">
        <v>18</v>
      </c>
      <c r="B3585">
        <v>2015</v>
      </c>
      <c r="C3585" s="9">
        <v>42054</v>
      </c>
      <c r="D3585" t="s">
        <v>19</v>
      </c>
      <c r="E3585" t="s">
        <v>89</v>
      </c>
      <c r="F3585">
        <v>3</v>
      </c>
      <c r="G3585">
        <v>3</v>
      </c>
      <c r="H3585" t="s">
        <v>284</v>
      </c>
      <c r="I3585" t="s">
        <v>100</v>
      </c>
      <c r="J3585">
        <v>10007811817</v>
      </c>
      <c r="K3585" s="10">
        <f>(C3585-VLOOKUP(H3585,Riders!$A$2:$E$8001,4,FALSE))/365</f>
        <v>21.101369863013698</v>
      </c>
    </row>
    <row r="3586" spans="1:11">
      <c r="A3586" t="s">
        <v>18</v>
      </c>
      <c r="B3586">
        <v>2015</v>
      </c>
      <c r="C3586" s="9">
        <v>42054</v>
      </c>
      <c r="D3586" t="s">
        <v>19</v>
      </c>
      <c r="E3586" t="s">
        <v>89</v>
      </c>
      <c r="F3586">
        <v>3</v>
      </c>
      <c r="G3586">
        <v>4</v>
      </c>
      <c r="H3586" t="s">
        <v>232</v>
      </c>
      <c r="I3586" t="s">
        <v>24</v>
      </c>
      <c r="J3586">
        <v>10006073493</v>
      </c>
      <c r="K3586" s="10">
        <f>(C3586-VLOOKUP(H3586,Riders!$A$2:$E$8001,4,FALSE))/365</f>
        <v>25.18904109589041</v>
      </c>
    </row>
    <row r="3587" spans="1:11">
      <c r="A3587" t="s">
        <v>18</v>
      </c>
      <c r="B3587">
        <v>2015</v>
      </c>
      <c r="C3587" s="9">
        <v>42054</v>
      </c>
      <c r="D3587" t="s">
        <v>19</v>
      </c>
      <c r="E3587" t="s">
        <v>89</v>
      </c>
      <c r="F3587">
        <v>3</v>
      </c>
      <c r="G3587">
        <v>5</v>
      </c>
      <c r="H3587" t="s">
        <v>66</v>
      </c>
      <c r="I3587" t="s">
        <v>28</v>
      </c>
      <c r="J3587">
        <v>10006379247</v>
      </c>
      <c r="K3587" s="10">
        <f>(C3587-VLOOKUP(H3587,Riders!$A$2:$E$8001,4,FALSE))/365</f>
        <v>24.901369863013699</v>
      </c>
    </row>
    <row r="3588" spans="1:11">
      <c r="A3588" t="s">
        <v>18</v>
      </c>
      <c r="B3588">
        <v>2015</v>
      </c>
      <c r="C3588" s="9">
        <v>42054</v>
      </c>
      <c r="D3588" t="s">
        <v>19</v>
      </c>
      <c r="E3588" t="s">
        <v>89</v>
      </c>
      <c r="F3588">
        <v>3</v>
      </c>
      <c r="G3588">
        <v>6</v>
      </c>
      <c r="H3588" t="s">
        <v>190</v>
      </c>
      <c r="I3588" t="s">
        <v>111</v>
      </c>
      <c r="J3588">
        <v>10004599194</v>
      </c>
      <c r="K3588" s="10">
        <f>(C3588-VLOOKUP(H3588,Riders!$A$2:$E$8001,4,FALSE))/365</f>
        <v>26.92876712328767</v>
      </c>
    </row>
    <row r="3589" spans="1:11">
      <c r="A3589" t="s">
        <v>18</v>
      </c>
      <c r="B3589">
        <v>2015</v>
      </c>
      <c r="C3589" s="9">
        <v>42054</v>
      </c>
      <c r="D3589" t="s">
        <v>19</v>
      </c>
      <c r="E3589" t="s">
        <v>89</v>
      </c>
      <c r="F3589">
        <v>3</v>
      </c>
      <c r="G3589">
        <v>7</v>
      </c>
      <c r="H3589" t="s">
        <v>285</v>
      </c>
      <c r="I3589" t="s">
        <v>30</v>
      </c>
      <c r="J3589">
        <v>10003349716</v>
      </c>
      <c r="K3589" s="10">
        <f>(C3589-VLOOKUP(H3589,Riders!$A$2:$E$8001,4,FALSE))/365</f>
        <v>31.545205479452054</v>
      </c>
    </row>
    <row r="3590" spans="1:11">
      <c r="A3590" t="s">
        <v>18</v>
      </c>
      <c r="B3590">
        <v>2015</v>
      </c>
      <c r="C3590" s="9">
        <v>42054</v>
      </c>
      <c r="D3590" t="s">
        <v>19</v>
      </c>
      <c r="E3590" t="s">
        <v>89</v>
      </c>
      <c r="F3590">
        <v>4</v>
      </c>
      <c r="G3590">
        <v>1</v>
      </c>
      <c r="H3590" t="s">
        <v>127</v>
      </c>
      <c r="I3590" t="s">
        <v>33</v>
      </c>
      <c r="J3590">
        <v>10006184742</v>
      </c>
      <c r="K3590" s="10">
        <f>(C3590-VLOOKUP(H3590,Riders!$A$2:$E$8001,4,FALSE))/365</f>
        <v>23.613698630136987</v>
      </c>
    </row>
    <row r="3591" spans="1:11">
      <c r="A3591" t="s">
        <v>18</v>
      </c>
      <c r="B3591">
        <v>2015</v>
      </c>
      <c r="C3591" s="9">
        <v>42054</v>
      </c>
      <c r="D3591" t="s">
        <v>19</v>
      </c>
      <c r="E3591" t="s">
        <v>89</v>
      </c>
      <c r="F3591">
        <v>4</v>
      </c>
      <c r="G3591">
        <v>2</v>
      </c>
      <c r="H3591" t="s">
        <v>292</v>
      </c>
      <c r="I3591" t="s">
        <v>26</v>
      </c>
      <c r="J3591">
        <v>10003011125</v>
      </c>
      <c r="K3591" s="10">
        <f>(C3591-VLOOKUP(H3591,Riders!$A$2:$E$8001,4,FALSE))/365</f>
        <v>30.364383561643837</v>
      </c>
    </row>
    <row r="3592" spans="1:11">
      <c r="A3592" t="s">
        <v>18</v>
      </c>
      <c r="B3592">
        <v>2015</v>
      </c>
      <c r="C3592" s="9">
        <v>42054</v>
      </c>
      <c r="D3592" t="s">
        <v>19</v>
      </c>
      <c r="E3592" t="s">
        <v>89</v>
      </c>
      <c r="F3592">
        <v>4</v>
      </c>
      <c r="G3592">
        <v>3</v>
      </c>
      <c r="H3592" t="s">
        <v>201</v>
      </c>
      <c r="I3592" t="s">
        <v>196</v>
      </c>
      <c r="J3592">
        <v>10051694112</v>
      </c>
      <c r="K3592" s="10">
        <f>(C3592-VLOOKUP(H3592,Riders!$A$2:$E$8001,4,FALSE))/365</f>
        <v>28.158904109589042</v>
      </c>
    </row>
    <row r="3593" spans="1:11">
      <c r="A3593" t="s">
        <v>18</v>
      </c>
      <c r="B3593">
        <v>2015</v>
      </c>
      <c r="C3593" s="9">
        <v>42054</v>
      </c>
      <c r="D3593" t="s">
        <v>19</v>
      </c>
      <c r="E3593" t="s">
        <v>89</v>
      </c>
      <c r="F3593">
        <v>4</v>
      </c>
      <c r="G3593">
        <v>4</v>
      </c>
      <c r="H3593" t="s">
        <v>338</v>
      </c>
      <c r="I3593" t="s">
        <v>140</v>
      </c>
      <c r="J3593">
        <v>10004633247</v>
      </c>
      <c r="K3593" s="10">
        <f>(C3593-VLOOKUP(H3593,Riders!$A$2:$E$8001,4,FALSE))/365</f>
        <v>26.923287671232877</v>
      </c>
    </row>
    <row r="3594" spans="1:11">
      <c r="A3594" t="s">
        <v>18</v>
      </c>
      <c r="B3594">
        <v>2015</v>
      </c>
      <c r="C3594" s="9">
        <v>42054</v>
      </c>
      <c r="D3594" t="s">
        <v>19</v>
      </c>
      <c r="E3594" t="s">
        <v>89</v>
      </c>
      <c r="F3594">
        <v>4</v>
      </c>
      <c r="G3594">
        <v>5</v>
      </c>
      <c r="H3594" t="s">
        <v>325</v>
      </c>
      <c r="I3594" t="s">
        <v>196</v>
      </c>
      <c r="J3594">
        <v>10007271546</v>
      </c>
      <c r="K3594" s="10">
        <f>(C3594-VLOOKUP(H3594,Riders!$A$2:$E$8001,4,FALSE))/365</f>
        <v>21.882191780821916</v>
      </c>
    </row>
    <row r="3595" spans="1:11">
      <c r="A3595" t="s">
        <v>18</v>
      </c>
      <c r="B3595">
        <v>2015</v>
      </c>
      <c r="C3595" s="9">
        <v>42054</v>
      </c>
      <c r="D3595" t="s">
        <v>19</v>
      </c>
      <c r="E3595" t="s">
        <v>89</v>
      </c>
      <c r="F3595">
        <v>4</v>
      </c>
      <c r="G3595">
        <v>6</v>
      </c>
      <c r="H3595" t="s">
        <v>370</v>
      </c>
      <c r="I3595" t="s">
        <v>371</v>
      </c>
      <c r="J3595">
        <v>10055651813</v>
      </c>
      <c r="K3595" s="10" t="e">
        <f>(C3595-VLOOKUP(H3595,Riders!$A$2:$E$8001,4,FALSE))/365</f>
        <v>#N/A</v>
      </c>
    </row>
    <row r="3596" spans="1:11">
      <c r="A3596" t="s">
        <v>18</v>
      </c>
      <c r="B3596">
        <v>2015</v>
      </c>
      <c r="C3596" s="9">
        <v>42054</v>
      </c>
      <c r="D3596" t="s">
        <v>19</v>
      </c>
      <c r="E3596" t="s">
        <v>115</v>
      </c>
      <c r="F3596">
        <v>1</v>
      </c>
      <c r="G3596">
        <v>1</v>
      </c>
      <c r="H3596" t="s">
        <v>216</v>
      </c>
      <c r="I3596" t="s">
        <v>44</v>
      </c>
      <c r="J3596">
        <v>10006902239</v>
      </c>
      <c r="K3596" s="10">
        <f>(C3596-VLOOKUP(H3596,Riders!$A$2:$E$8001,4,FALSE))/365</f>
        <v>23.646575342465752</v>
      </c>
    </row>
    <row r="3597" spans="1:11">
      <c r="A3597" t="s">
        <v>18</v>
      </c>
      <c r="B3597">
        <v>2015</v>
      </c>
      <c r="C3597" s="9">
        <v>42054</v>
      </c>
      <c r="D3597" t="s">
        <v>19</v>
      </c>
      <c r="E3597" t="s">
        <v>115</v>
      </c>
      <c r="F3597">
        <v>1</v>
      </c>
      <c r="G3597">
        <v>2</v>
      </c>
      <c r="H3597" t="s">
        <v>338</v>
      </c>
      <c r="I3597" t="s">
        <v>140</v>
      </c>
      <c r="J3597">
        <v>10004633247</v>
      </c>
      <c r="K3597" s="10">
        <f>(C3597-VLOOKUP(H3597,Riders!$A$2:$E$8001,4,FALSE))/365</f>
        <v>26.923287671232877</v>
      </c>
    </row>
    <row r="3598" spans="1:11">
      <c r="A3598" t="s">
        <v>18</v>
      </c>
      <c r="B3598">
        <v>2015</v>
      </c>
      <c r="C3598" s="9">
        <v>42054</v>
      </c>
      <c r="D3598" t="s">
        <v>19</v>
      </c>
      <c r="E3598" t="s">
        <v>115</v>
      </c>
      <c r="F3598">
        <v>1</v>
      </c>
      <c r="G3598">
        <v>3</v>
      </c>
      <c r="H3598" t="s">
        <v>66</v>
      </c>
      <c r="I3598" t="s">
        <v>28</v>
      </c>
      <c r="J3598">
        <v>10006379247</v>
      </c>
      <c r="K3598" s="10">
        <f>(C3598-VLOOKUP(H3598,Riders!$A$2:$E$8001,4,FALSE))/365</f>
        <v>24.901369863013699</v>
      </c>
    </row>
    <row r="3599" spans="1:11">
      <c r="A3599" t="s">
        <v>18</v>
      </c>
      <c r="B3599">
        <v>2015</v>
      </c>
      <c r="C3599" s="9">
        <v>42054</v>
      </c>
      <c r="D3599" t="s">
        <v>19</v>
      </c>
      <c r="E3599" t="s">
        <v>115</v>
      </c>
      <c r="F3599">
        <v>1</v>
      </c>
      <c r="G3599">
        <v>4</v>
      </c>
      <c r="H3599" t="s">
        <v>343</v>
      </c>
      <c r="I3599" t="s">
        <v>344</v>
      </c>
      <c r="J3599">
        <v>10007500407</v>
      </c>
      <c r="K3599" s="10">
        <f>(C3599-VLOOKUP(H3599,Riders!$A$2:$E$8001,4,FALSE))/365</f>
        <v>21.580821917808219</v>
      </c>
    </row>
    <row r="3600" spans="1:11">
      <c r="A3600" t="s">
        <v>18</v>
      </c>
      <c r="B3600">
        <v>2015</v>
      </c>
      <c r="C3600" s="9">
        <v>42054</v>
      </c>
      <c r="D3600" t="s">
        <v>19</v>
      </c>
      <c r="E3600" t="s">
        <v>115</v>
      </c>
      <c r="F3600">
        <v>2</v>
      </c>
      <c r="G3600">
        <v>1</v>
      </c>
      <c r="H3600" t="s">
        <v>337</v>
      </c>
      <c r="I3600" t="s">
        <v>26</v>
      </c>
      <c r="J3600">
        <v>10004618796</v>
      </c>
      <c r="K3600" s="10">
        <f>(C3600-VLOOKUP(H3600,Riders!$A$2:$E$8001,4,FALSE))/365</f>
        <v>27.482191780821918</v>
      </c>
    </row>
    <row r="3601" spans="1:11">
      <c r="A3601" t="s">
        <v>18</v>
      </c>
      <c r="B3601">
        <v>2015</v>
      </c>
      <c r="C3601" s="9">
        <v>42054</v>
      </c>
      <c r="D3601" t="s">
        <v>19</v>
      </c>
      <c r="E3601" t="s">
        <v>115</v>
      </c>
      <c r="F3601">
        <v>2</v>
      </c>
      <c r="G3601">
        <v>2</v>
      </c>
      <c r="H3601" t="s">
        <v>195</v>
      </c>
      <c r="I3601" t="s">
        <v>196</v>
      </c>
      <c r="J3601">
        <v>10003100142</v>
      </c>
      <c r="K3601" s="10">
        <f>(C3601-VLOOKUP(H3601,Riders!$A$2:$E$8001,4,FALSE))/365</f>
        <v>28.931506849315067</v>
      </c>
    </row>
    <row r="3602" spans="1:11">
      <c r="A3602" t="s">
        <v>18</v>
      </c>
      <c r="B3602">
        <v>2015</v>
      </c>
      <c r="C3602" s="9">
        <v>42054</v>
      </c>
      <c r="D3602" t="s">
        <v>19</v>
      </c>
      <c r="E3602" t="s">
        <v>115</v>
      </c>
      <c r="F3602">
        <v>2</v>
      </c>
      <c r="G3602">
        <v>3</v>
      </c>
      <c r="H3602" t="s">
        <v>181</v>
      </c>
      <c r="I3602" t="s">
        <v>32</v>
      </c>
      <c r="J3602">
        <v>10007212639</v>
      </c>
      <c r="K3602" s="10">
        <f>(C3602-VLOOKUP(H3602,Riders!$A$2:$E$8001,4,FALSE))/365</f>
        <v>23.646575342465752</v>
      </c>
    </row>
    <row r="3603" spans="1:11">
      <c r="A3603" t="s">
        <v>18</v>
      </c>
      <c r="B3603">
        <v>2015</v>
      </c>
      <c r="C3603" s="9">
        <v>42054</v>
      </c>
      <c r="D3603" t="s">
        <v>19</v>
      </c>
      <c r="E3603" t="s">
        <v>115</v>
      </c>
      <c r="F3603">
        <v>2</v>
      </c>
      <c r="G3603">
        <v>4</v>
      </c>
      <c r="H3603" t="s">
        <v>232</v>
      </c>
      <c r="I3603" t="s">
        <v>24</v>
      </c>
      <c r="J3603">
        <v>10006073493</v>
      </c>
      <c r="K3603" s="10">
        <f>(C3603-VLOOKUP(H3603,Riders!$A$2:$E$8001,4,FALSE))/365</f>
        <v>25.18904109589041</v>
      </c>
    </row>
    <row r="3604" spans="1:11">
      <c r="A3604" t="s">
        <v>18</v>
      </c>
      <c r="B3604">
        <v>2015</v>
      </c>
      <c r="C3604" s="9">
        <v>42054</v>
      </c>
      <c r="D3604" t="s">
        <v>19</v>
      </c>
      <c r="E3604" t="s">
        <v>115</v>
      </c>
      <c r="F3604">
        <v>3</v>
      </c>
      <c r="G3604">
        <v>1</v>
      </c>
      <c r="H3604" t="s">
        <v>312</v>
      </c>
      <c r="I3604" t="s">
        <v>42</v>
      </c>
      <c r="J3604">
        <v>10006904360</v>
      </c>
      <c r="K3604" s="10">
        <f>(C3604-VLOOKUP(H3604,Riders!$A$2:$E$8001,4,FALSE))/365</f>
        <v>23.624657534246577</v>
      </c>
    </row>
    <row r="3605" spans="1:11">
      <c r="A3605" t="s">
        <v>18</v>
      </c>
      <c r="B3605">
        <v>2015</v>
      </c>
      <c r="C3605" s="9">
        <v>42054</v>
      </c>
      <c r="D3605" t="s">
        <v>19</v>
      </c>
      <c r="E3605" t="s">
        <v>115</v>
      </c>
      <c r="F3605">
        <v>3</v>
      </c>
      <c r="G3605">
        <v>2</v>
      </c>
      <c r="H3605" t="s">
        <v>284</v>
      </c>
      <c r="I3605" t="s">
        <v>100</v>
      </c>
      <c r="J3605">
        <v>10007811817</v>
      </c>
      <c r="K3605" s="10">
        <f>(C3605-VLOOKUP(H3605,Riders!$A$2:$E$8001,4,FALSE))/365</f>
        <v>21.101369863013698</v>
      </c>
    </row>
    <row r="3606" spans="1:11">
      <c r="A3606" t="s">
        <v>18</v>
      </c>
      <c r="B3606">
        <v>2015</v>
      </c>
      <c r="C3606" s="9">
        <v>42054</v>
      </c>
      <c r="D3606" t="s">
        <v>19</v>
      </c>
      <c r="E3606" t="s">
        <v>115</v>
      </c>
      <c r="F3606">
        <v>3</v>
      </c>
      <c r="G3606">
        <v>3</v>
      </c>
      <c r="H3606" t="s">
        <v>369</v>
      </c>
      <c r="I3606" t="s">
        <v>42</v>
      </c>
      <c r="J3606">
        <v>10008952878</v>
      </c>
      <c r="K3606" s="10">
        <f>(C3606-VLOOKUP(H3606,Riders!$A$2:$E$8001,4,FALSE))/365</f>
        <v>25.356164383561644</v>
      </c>
    </row>
    <row r="3607" spans="1:11">
      <c r="A3607" t="s">
        <v>18</v>
      </c>
      <c r="B3607">
        <v>2015</v>
      </c>
      <c r="C3607" s="9">
        <v>42054</v>
      </c>
      <c r="D3607" t="s">
        <v>19</v>
      </c>
      <c r="E3607" t="s">
        <v>115</v>
      </c>
      <c r="F3607">
        <v>3</v>
      </c>
      <c r="G3607">
        <v>4</v>
      </c>
      <c r="H3607" t="s">
        <v>370</v>
      </c>
      <c r="I3607" t="s">
        <v>371</v>
      </c>
      <c r="J3607">
        <v>10055651813</v>
      </c>
      <c r="K3607" s="10" t="e">
        <f>(C3607-VLOOKUP(H3607,Riders!$A$2:$E$8001,4,FALSE))/365</f>
        <v>#N/A</v>
      </c>
    </row>
    <row r="3608" spans="1:11">
      <c r="A3608" t="s">
        <v>18</v>
      </c>
      <c r="B3608">
        <v>2015</v>
      </c>
      <c r="C3608" s="9">
        <v>42054</v>
      </c>
      <c r="D3608" t="s">
        <v>19</v>
      </c>
      <c r="E3608" t="s">
        <v>115</v>
      </c>
      <c r="F3608">
        <v>4</v>
      </c>
      <c r="G3608">
        <v>1</v>
      </c>
      <c r="H3608" t="s">
        <v>325</v>
      </c>
      <c r="I3608" t="s">
        <v>196</v>
      </c>
      <c r="J3608">
        <v>10007271546</v>
      </c>
      <c r="K3608" s="10">
        <f>(C3608-VLOOKUP(H3608,Riders!$A$2:$E$8001,4,FALSE))/365</f>
        <v>21.882191780821916</v>
      </c>
    </row>
    <row r="3609" spans="1:11">
      <c r="A3609" t="s">
        <v>18</v>
      </c>
      <c r="B3609">
        <v>2015</v>
      </c>
      <c r="C3609" s="9">
        <v>42054</v>
      </c>
      <c r="D3609" t="s">
        <v>19</v>
      </c>
      <c r="E3609" t="s">
        <v>115</v>
      </c>
      <c r="F3609">
        <v>4</v>
      </c>
      <c r="G3609">
        <v>2</v>
      </c>
      <c r="H3609" t="s">
        <v>190</v>
      </c>
      <c r="I3609" t="s">
        <v>111</v>
      </c>
      <c r="J3609">
        <v>10004599194</v>
      </c>
      <c r="K3609" s="10">
        <f>(C3609-VLOOKUP(H3609,Riders!$A$2:$E$8001,4,FALSE))/365</f>
        <v>26.92876712328767</v>
      </c>
    </row>
    <row r="3610" spans="1:11">
      <c r="A3610" t="s">
        <v>18</v>
      </c>
      <c r="B3610">
        <v>2015</v>
      </c>
      <c r="C3610" s="9">
        <v>42054</v>
      </c>
      <c r="D3610" t="s">
        <v>19</v>
      </c>
      <c r="E3610" t="s">
        <v>115</v>
      </c>
      <c r="F3610">
        <v>4</v>
      </c>
      <c r="G3610">
        <v>3</v>
      </c>
      <c r="H3610" t="s">
        <v>201</v>
      </c>
      <c r="I3610" t="s">
        <v>196</v>
      </c>
      <c r="J3610">
        <v>10051694112</v>
      </c>
      <c r="K3610" s="10">
        <f>(C3610-VLOOKUP(H3610,Riders!$A$2:$E$8001,4,FALSE))/365</f>
        <v>28.158904109589042</v>
      </c>
    </row>
    <row r="3611" spans="1:11">
      <c r="A3611" t="s">
        <v>18</v>
      </c>
      <c r="B3611">
        <v>2015</v>
      </c>
      <c r="C3611" s="9">
        <v>42054</v>
      </c>
      <c r="D3611" t="s">
        <v>19</v>
      </c>
      <c r="E3611" t="s">
        <v>115</v>
      </c>
      <c r="F3611">
        <v>4</v>
      </c>
      <c r="G3611">
        <v>4</v>
      </c>
      <c r="H3611" t="s">
        <v>285</v>
      </c>
      <c r="I3611" t="s">
        <v>30</v>
      </c>
      <c r="J3611">
        <v>10003349716</v>
      </c>
      <c r="K3611" s="10">
        <f>(C3611-VLOOKUP(H3611,Riders!$A$2:$E$8001,4,FALSE))/365</f>
        <v>31.545205479452054</v>
      </c>
    </row>
    <row r="3612" spans="1:11">
      <c r="A3612" t="s">
        <v>18</v>
      </c>
      <c r="B3612">
        <v>2015</v>
      </c>
      <c r="C3612" s="9">
        <v>42054</v>
      </c>
      <c r="D3612" t="s">
        <v>19</v>
      </c>
      <c r="E3612" t="s">
        <v>115</v>
      </c>
      <c r="F3612">
        <v>4</v>
      </c>
      <c r="G3612">
        <v>5</v>
      </c>
      <c r="H3612" t="s">
        <v>368</v>
      </c>
      <c r="I3612" t="s">
        <v>44</v>
      </c>
      <c r="J3612">
        <v>10003095795</v>
      </c>
      <c r="K3612" s="10">
        <f>(C3612-VLOOKUP(H3612,Riders!$A$2:$E$8001,4,FALSE))/365</f>
        <v>29.931506849315067</v>
      </c>
    </row>
    <row r="3613" spans="1:11">
      <c r="A3613" t="s">
        <v>18</v>
      </c>
      <c r="B3613">
        <v>2015</v>
      </c>
      <c r="C3613" s="9">
        <v>42054</v>
      </c>
      <c r="D3613" t="s">
        <v>19</v>
      </c>
      <c r="E3613" t="s">
        <v>117</v>
      </c>
      <c r="F3613">
        <v>1</v>
      </c>
      <c r="G3613">
        <v>1</v>
      </c>
      <c r="H3613" t="s">
        <v>325</v>
      </c>
      <c r="I3613" t="s">
        <v>196</v>
      </c>
      <c r="J3613">
        <v>10007271546</v>
      </c>
      <c r="K3613" s="10">
        <f>(C3613-VLOOKUP(H3613,Riders!$A$2:$E$8001,4,FALSE))/365</f>
        <v>21.882191780821916</v>
      </c>
    </row>
    <row r="3614" spans="1:11">
      <c r="A3614" t="s">
        <v>18</v>
      </c>
      <c r="B3614">
        <v>2015</v>
      </c>
      <c r="C3614" s="9">
        <v>42054</v>
      </c>
      <c r="D3614" t="s">
        <v>19</v>
      </c>
      <c r="E3614" t="s">
        <v>117</v>
      </c>
      <c r="F3614">
        <v>1</v>
      </c>
      <c r="G3614">
        <v>2</v>
      </c>
      <c r="H3614" t="s">
        <v>192</v>
      </c>
      <c r="I3614" t="s">
        <v>28</v>
      </c>
      <c r="J3614">
        <v>10004601723</v>
      </c>
      <c r="K3614" s="10">
        <f>(C3614-VLOOKUP(H3614,Riders!$A$2:$E$8001,4,FALSE))/365</f>
        <v>27.671232876712327</v>
      </c>
    </row>
    <row r="3615" spans="1:11">
      <c r="A3615" t="s">
        <v>18</v>
      </c>
      <c r="B3615">
        <v>2015</v>
      </c>
      <c r="C3615" s="9">
        <v>42054</v>
      </c>
      <c r="D3615" t="s">
        <v>19</v>
      </c>
      <c r="E3615" t="s">
        <v>117</v>
      </c>
      <c r="F3615">
        <v>1</v>
      </c>
      <c r="G3615">
        <v>3</v>
      </c>
      <c r="H3615" t="s">
        <v>127</v>
      </c>
      <c r="I3615" t="s">
        <v>33</v>
      </c>
      <c r="J3615">
        <v>10006184742</v>
      </c>
      <c r="K3615" s="10">
        <f>(C3615-VLOOKUP(H3615,Riders!$A$2:$E$8001,4,FALSE))/365</f>
        <v>23.613698630136987</v>
      </c>
    </row>
    <row r="3616" spans="1:11">
      <c r="A3616" t="s">
        <v>18</v>
      </c>
      <c r="B3616">
        <v>2015</v>
      </c>
      <c r="C3616" s="9">
        <v>42054</v>
      </c>
      <c r="D3616" t="s">
        <v>19</v>
      </c>
      <c r="E3616" t="s">
        <v>117</v>
      </c>
      <c r="F3616">
        <v>1</v>
      </c>
      <c r="G3616">
        <v>4</v>
      </c>
      <c r="H3616" t="s">
        <v>198</v>
      </c>
      <c r="I3616" t="s">
        <v>22</v>
      </c>
      <c r="J3616">
        <v>10006900421</v>
      </c>
      <c r="K3616" s="10">
        <f>(C3616-VLOOKUP(H3616,Riders!$A$2:$E$8001,4,FALSE))/365</f>
        <v>22.2</v>
      </c>
    </row>
    <row r="3617" spans="1:11">
      <c r="A3617" t="s">
        <v>18</v>
      </c>
      <c r="B3617">
        <v>2015</v>
      </c>
      <c r="C3617" s="9">
        <v>42054</v>
      </c>
      <c r="D3617" t="s">
        <v>19</v>
      </c>
      <c r="E3617" t="s">
        <v>117</v>
      </c>
      <c r="F3617">
        <v>1</v>
      </c>
      <c r="G3617">
        <v>5</v>
      </c>
      <c r="H3617" t="s">
        <v>104</v>
      </c>
      <c r="I3617" t="s">
        <v>100</v>
      </c>
      <c r="J3617">
        <v>10006894559</v>
      </c>
      <c r="K3617" s="10">
        <f>(C3617-VLOOKUP(H3617,Riders!$A$2:$E$8001,4,FALSE))/365</f>
        <v>22.504109589041096</v>
      </c>
    </row>
    <row r="3618" spans="1:11">
      <c r="A3618" t="s">
        <v>18</v>
      </c>
      <c r="B3618">
        <v>2015</v>
      </c>
      <c r="C3618" s="9">
        <v>42054</v>
      </c>
      <c r="D3618" t="s">
        <v>19</v>
      </c>
      <c r="E3618" t="s">
        <v>117</v>
      </c>
      <c r="F3618">
        <v>1</v>
      </c>
      <c r="G3618">
        <v>6</v>
      </c>
      <c r="H3618" t="s">
        <v>216</v>
      </c>
      <c r="I3618" t="s">
        <v>44</v>
      </c>
      <c r="J3618">
        <v>10006902239</v>
      </c>
      <c r="K3618" s="10">
        <f>(C3618-VLOOKUP(H3618,Riders!$A$2:$E$8001,4,FALSE))/365</f>
        <v>23.646575342465752</v>
      </c>
    </row>
    <row r="3619" spans="1:11">
      <c r="A3619" t="s">
        <v>18</v>
      </c>
      <c r="B3619">
        <v>2015</v>
      </c>
      <c r="C3619" s="9">
        <v>42054</v>
      </c>
      <c r="D3619" t="s">
        <v>19</v>
      </c>
      <c r="E3619" t="s">
        <v>117</v>
      </c>
      <c r="F3619">
        <v>2</v>
      </c>
      <c r="G3619">
        <v>1</v>
      </c>
      <c r="H3619" t="s">
        <v>218</v>
      </c>
      <c r="I3619" t="s">
        <v>33</v>
      </c>
      <c r="J3619">
        <v>10005782695</v>
      </c>
      <c r="K3619" s="10">
        <f>(C3619-VLOOKUP(H3619,Riders!$A$2:$E$8001,4,FALSE))/365</f>
        <v>25.627397260273973</v>
      </c>
    </row>
    <row r="3620" spans="1:11">
      <c r="A3620" t="s">
        <v>18</v>
      </c>
      <c r="B3620">
        <v>2015</v>
      </c>
      <c r="C3620" s="9">
        <v>42054</v>
      </c>
      <c r="D3620" t="s">
        <v>19</v>
      </c>
      <c r="E3620" t="s">
        <v>117</v>
      </c>
      <c r="F3620">
        <v>2</v>
      </c>
      <c r="G3620">
        <v>2</v>
      </c>
      <c r="H3620" t="s">
        <v>292</v>
      </c>
      <c r="I3620" t="s">
        <v>26</v>
      </c>
      <c r="J3620">
        <v>10003011125</v>
      </c>
      <c r="K3620" s="10">
        <f>(C3620-VLOOKUP(H3620,Riders!$A$2:$E$8001,4,FALSE))/365</f>
        <v>30.364383561643837</v>
      </c>
    </row>
    <row r="3621" spans="1:11">
      <c r="A3621" t="s">
        <v>18</v>
      </c>
      <c r="B3621">
        <v>2015</v>
      </c>
      <c r="C3621" s="9">
        <v>42054</v>
      </c>
      <c r="D3621" t="s">
        <v>19</v>
      </c>
      <c r="E3621" t="s">
        <v>117</v>
      </c>
      <c r="F3621">
        <v>2</v>
      </c>
      <c r="G3621">
        <v>3</v>
      </c>
      <c r="H3621" t="s">
        <v>194</v>
      </c>
      <c r="I3621" t="s">
        <v>50</v>
      </c>
      <c r="J3621">
        <v>10004868370</v>
      </c>
      <c r="K3621" s="10">
        <f>(C3621-VLOOKUP(H3621,Riders!$A$2:$E$8001,4,FALSE))/365</f>
        <v>27.142465753424659</v>
      </c>
    </row>
    <row r="3622" spans="1:11">
      <c r="A3622" t="s">
        <v>18</v>
      </c>
      <c r="B3622">
        <v>2015</v>
      </c>
      <c r="C3622" s="9">
        <v>42054</v>
      </c>
      <c r="D3622" t="s">
        <v>19</v>
      </c>
      <c r="E3622" t="s">
        <v>117</v>
      </c>
      <c r="F3622">
        <v>2</v>
      </c>
      <c r="G3622">
        <v>4</v>
      </c>
      <c r="H3622" t="s">
        <v>95</v>
      </c>
      <c r="I3622" t="s">
        <v>28</v>
      </c>
      <c r="J3622">
        <v>10048325582</v>
      </c>
      <c r="K3622" s="10">
        <f>(C3622-VLOOKUP(H3622,Riders!$A$2:$E$8001,4,FALSE))/365</f>
        <v>23.065753424657533</v>
      </c>
    </row>
    <row r="3623" spans="1:11">
      <c r="A3623" t="s">
        <v>18</v>
      </c>
      <c r="B3623">
        <v>2015</v>
      </c>
      <c r="C3623" s="9">
        <v>42054</v>
      </c>
      <c r="D3623" t="s">
        <v>19</v>
      </c>
      <c r="E3623" t="s">
        <v>117</v>
      </c>
      <c r="F3623">
        <v>2</v>
      </c>
      <c r="G3623">
        <v>5</v>
      </c>
      <c r="H3623" t="s">
        <v>337</v>
      </c>
      <c r="I3623" t="s">
        <v>26</v>
      </c>
      <c r="J3623">
        <v>10004618796</v>
      </c>
      <c r="K3623" s="10">
        <f>(C3623-VLOOKUP(H3623,Riders!$A$2:$E$8001,4,FALSE))/365</f>
        <v>27.482191780821918</v>
      </c>
    </row>
    <row r="3624" spans="1:11">
      <c r="A3624" t="s">
        <v>18</v>
      </c>
      <c r="B3624">
        <v>2015</v>
      </c>
      <c r="C3624" s="9">
        <v>42054</v>
      </c>
      <c r="D3624" t="s">
        <v>19</v>
      </c>
      <c r="E3624" t="s">
        <v>117</v>
      </c>
      <c r="F3624">
        <v>2</v>
      </c>
      <c r="G3624">
        <v>6</v>
      </c>
      <c r="H3624" t="s">
        <v>312</v>
      </c>
      <c r="I3624" t="s">
        <v>42</v>
      </c>
      <c r="J3624">
        <v>10006904360</v>
      </c>
      <c r="K3624" s="10">
        <f>(C3624-VLOOKUP(H3624,Riders!$A$2:$E$8001,4,FALSE))/365</f>
        <v>23.624657534246577</v>
      </c>
    </row>
    <row r="3625" spans="1:11">
      <c r="A3625" t="s">
        <v>18</v>
      </c>
      <c r="B3625">
        <v>2015</v>
      </c>
      <c r="C3625" s="9">
        <v>42054</v>
      </c>
      <c r="D3625" t="s">
        <v>19</v>
      </c>
      <c r="E3625" t="s">
        <v>119</v>
      </c>
      <c r="F3625">
        <v>1</v>
      </c>
      <c r="G3625">
        <v>1</v>
      </c>
      <c r="H3625" t="s">
        <v>292</v>
      </c>
      <c r="I3625" t="s">
        <v>26</v>
      </c>
      <c r="J3625">
        <v>10003011125</v>
      </c>
      <c r="K3625" s="10">
        <f>(C3625-VLOOKUP(H3625,Riders!$A$2:$E$8001,4,FALSE))/365</f>
        <v>30.364383561643837</v>
      </c>
    </row>
    <row r="3626" spans="1:11">
      <c r="A3626" t="s">
        <v>18</v>
      </c>
      <c r="B3626">
        <v>2015</v>
      </c>
      <c r="C3626" s="9">
        <v>42054</v>
      </c>
      <c r="D3626" t="s">
        <v>19</v>
      </c>
      <c r="E3626" t="s">
        <v>119</v>
      </c>
      <c r="F3626">
        <v>1</v>
      </c>
      <c r="G3626">
        <v>2</v>
      </c>
      <c r="H3626" t="s">
        <v>218</v>
      </c>
      <c r="I3626" t="s">
        <v>33</v>
      </c>
      <c r="J3626">
        <v>10005782695</v>
      </c>
      <c r="K3626" s="10">
        <f>(C3626-VLOOKUP(H3626,Riders!$A$2:$E$8001,4,FALSE))/365</f>
        <v>25.627397260273973</v>
      </c>
    </row>
    <row r="3627" spans="1:11">
      <c r="A3627" t="s">
        <v>18</v>
      </c>
      <c r="B3627">
        <v>2015</v>
      </c>
      <c r="C3627" s="9">
        <v>42054</v>
      </c>
      <c r="D3627" t="s">
        <v>19</v>
      </c>
      <c r="E3627" t="s">
        <v>119</v>
      </c>
      <c r="F3627">
        <v>1</v>
      </c>
      <c r="G3627">
        <v>3</v>
      </c>
      <c r="H3627" t="s">
        <v>194</v>
      </c>
      <c r="I3627" t="s">
        <v>50</v>
      </c>
      <c r="J3627">
        <v>10004868370</v>
      </c>
      <c r="K3627" s="10">
        <f>(C3627-VLOOKUP(H3627,Riders!$A$2:$E$8001,4,FALSE))/365</f>
        <v>27.142465753424659</v>
      </c>
    </row>
    <row r="3628" spans="1:11">
      <c r="A3628" t="s">
        <v>18</v>
      </c>
      <c r="B3628">
        <v>2015</v>
      </c>
      <c r="C3628" s="9">
        <v>42054</v>
      </c>
      <c r="D3628" t="s">
        <v>19</v>
      </c>
      <c r="E3628" t="s">
        <v>119</v>
      </c>
      <c r="F3628">
        <v>1</v>
      </c>
      <c r="G3628">
        <v>4</v>
      </c>
      <c r="H3628" t="s">
        <v>192</v>
      </c>
      <c r="I3628" t="s">
        <v>28</v>
      </c>
      <c r="J3628">
        <v>10004601723</v>
      </c>
      <c r="K3628" s="10">
        <f>(C3628-VLOOKUP(H3628,Riders!$A$2:$E$8001,4,FALSE))/365</f>
        <v>27.671232876712327</v>
      </c>
    </row>
    <row r="3629" spans="1:11">
      <c r="A3629" t="s">
        <v>18</v>
      </c>
      <c r="B3629">
        <v>2015</v>
      </c>
      <c r="C3629" s="9">
        <v>42054</v>
      </c>
      <c r="D3629" t="s">
        <v>19</v>
      </c>
      <c r="E3629" t="s">
        <v>119</v>
      </c>
      <c r="F3629">
        <v>1</v>
      </c>
      <c r="G3629">
        <v>5</v>
      </c>
      <c r="H3629" t="s">
        <v>325</v>
      </c>
      <c r="I3629" t="s">
        <v>196</v>
      </c>
      <c r="J3629">
        <v>10007271546</v>
      </c>
      <c r="K3629" s="10">
        <f>(C3629-VLOOKUP(H3629,Riders!$A$2:$E$8001,4,FALSE))/365</f>
        <v>21.882191780821916</v>
      </c>
    </row>
    <row r="3630" spans="1:11">
      <c r="A3630" t="s">
        <v>18</v>
      </c>
      <c r="B3630">
        <v>2015</v>
      </c>
      <c r="C3630" s="9">
        <v>42054</v>
      </c>
      <c r="D3630" t="s">
        <v>19</v>
      </c>
      <c r="E3630" t="s">
        <v>119</v>
      </c>
      <c r="F3630">
        <v>1</v>
      </c>
      <c r="G3630">
        <v>6</v>
      </c>
      <c r="H3630" t="s">
        <v>127</v>
      </c>
      <c r="I3630" t="s">
        <v>33</v>
      </c>
      <c r="J3630">
        <v>10006184742</v>
      </c>
      <c r="K3630" s="10">
        <f>(C3630-VLOOKUP(H3630,Riders!$A$2:$E$8001,4,FALSE))/365</f>
        <v>23.613698630136987</v>
      </c>
    </row>
    <row r="3631" spans="1:11">
      <c r="A3631" t="s">
        <v>18</v>
      </c>
      <c r="B3631">
        <v>2015</v>
      </c>
      <c r="C3631" s="9">
        <v>42054</v>
      </c>
      <c r="D3631" t="s">
        <v>19</v>
      </c>
      <c r="E3631" t="s">
        <v>119</v>
      </c>
      <c r="F3631">
        <v>2</v>
      </c>
      <c r="G3631">
        <v>1</v>
      </c>
      <c r="H3631" t="s">
        <v>312</v>
      </c>
      <c r="I3631" t="s">
        <v>42</v>
      </c>
      <c r="J3631">
        <v>10006904360</v>
      </c>
      <c r="K3631" s="10">
        <f>(C3631-VLOOKUP(H3631,Riders!$A$2:$E$8001,4,FALSE))/365</f>
        <v>23.624657534246577</v>
      </c>
    </row>
    <row r="3632" spans="1:11">
      <c r="A3632" t="s">
        <v>18</v>
      </c>
      <c r="B3632">
        <v>2015</v>
      </c>
      <c r="C3632" s="9">
        <v>42054</v>
      </c>
      <c r="D3632" t="s">
        <v>19</v>
      </c>
      <c r="E3632" t="s">
        <v>119</v>
      </c>
      <c r="F3632">
        <v>2</v>
      </c>
      <c r="G3632">
        <v>2</v>
      </c>
      <c r="H3632" t="s">
        <v>95</v>
      </c>
      <c r="I3632" t="s">
        <v>28</v>
      </c>
      <c r="J3632">
        <v>10048325582</v>
      </c>
      <c r="K3632" s="10">
        <f>(C3632-VLOOKUP(H3632,Riders!$A$2:$E$8001,4,FALSE))/365</f>
        <v>23.065753424657533</v>
      </c>
    </row>
    <row r="3633" spans="1:11">
      <c r="A3633" t="s">
        <v>18</v>
      </c>
      <c r="B3633">
        <v>2015</v>
      </c>
      <c r="C3633" s="9">
        <v>42054</v>
      </c>
      <c r="D3633" t="s">
        <v>19</v>
      </c>
      <c r="E3633" t="s">
        <v>119</v>
      </c>
      <c r="F3633">
        <v>2</v>
      </c>
      <c r="G3633">
        <v>3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22.2</v>
      </c>
    </row>
    <row r="3634" spans="1:11">
      <c r="A3634" t="s">
        <v>18</v>
      </c>
      <c r="B3634">
        <v>2015</v>
      </c>
      <c r="C3634" s="9">
        <v>42054</v>
      </c>
      <c r="D3634" t="s">
        <v>19</v>
      </c>
      <c r="E3634" t="s">
        <v>119</v>
      </c>
      <c r="F3634">
        <v>2</v>
      </c>
      <c r="G3634">
        <v>4</v>
      </c>
      <c r="H3634" t="s">
        <v>104</v>
      </c>
      <c r="I3634" t="s">
        <v>100</v>
      </c>
      <c r="J3634">
        <v>10006894559</v>
      </c>
      <c r="K3634" s="10">
        <f>(C3634-VLOOKUP(H3634,Riders!$A$2:$E$8001,4,FALSE))/365</f>
        <v>22.504109589041096</v>
      </c>
    </row>
    <row r="3635" spans="1:11">
      <c r="A3635" t="s">
        <v>18</v>
      </c>
      <c r="B3635">
        <v>2015</v>
      </c>
      <c r="C3635" s="9">
        <v>42054</v>
      </c>
      <c r="D3635" t="s">
        <v>19</v>
      </c>
      <c r="E3635" t="s">
        <v>119</v>
      </c>
      <c r="F3635">
        <v>2</v>
      </c>
      <c r="G3635">
        <v>5</v>
      </c>
      <c r="H3635" t="s">
        <v>337</v>
      </c>
      <c r="I3635" t="s">
        <v>26</v>
      </c>
      <c r="J3635">
        <v>10004618796</v>
      </c>
      <c r="K3635" s="10">
        <f>(C3635-VLOOKUP(H3635,Riders!$A$2:$E$8001,4,FALSE))/365</f>
        <v>27.482191780821918</v>
      </c>
    </row>
    <row r="3636" spans="1:11">
      <c r="A3636" t="s">
        <v>18</v>
      </c>
      <c r="B3636">
        <v>2015</v>
      </c>
      <c r="C3636" s="9">
        <v>42054</v>
      </c>
      <c r="D3636" t="s">
        <v>19</v>
      </c>
      <c r="E3636" t="s">
        <v>119</v>
      </c>
      <c r="F3636">
        <v>2</v>
      </c>
      <c r="G3636">
        <v>6</v>
      </c>
      <c r="H3636" t="s">
        <v>216</v>
      </c>
      <c r="I3636" t="s">
        <v>44</v>
      </c>
      <c r="J3636">
        <v>10006902239</v>
      </c>
      <c r="K3636" s="10">
        <f>(C3636-VLOOKUP(H3636,Riders!$A$2:$E$8001,4,FALSE))/365</f>
        <v>23.646575342465752</v>
      </c>
    </row>
    <row r="3637" spans="1:11">
      <c r="A3637" t="s">
        <v>137</v>
      </c>
      <c r="B3637">
        <v>2015</v>
      </c>
      <c r="C3637" s="9">
        <v>42021</v>
      </c>
      <c r="D3637" t="s">
        <v>138</v>
      </c>
      <c r="E3637" t="s">
        <v>89</v>
      </c>
      <c r="F3637">
        <v>1</v>
      </c>
      <c r="G3637">
        <v>1</v>
      </c>
      <c r="H3637" t="s">
        <v>304</v>
      </c>
      <c r="I3637" t="s">
        <v>111</v>
      </c>
      <c r="J3637">
        <v>10006898300</v>
      </c>
      <c r="K3637" s="10">
        <f>(C3637-VLOOKUP(H3637,Riders!$A$2:$E$8001,4,FALSE))/365</f>
        <v>22.416438356164385</v>
      </c>
    </row>
    <row r="3638" spans="1:11">
      <c r="A3638" t="s">
        <v>137</v>
      </c>
      <c r="B3638">
        <v>2015</v>
      </c>
      <c r="C3638" s="9">
        <v>42021</v>
      </c>
      <c r="D3638" t="s">
        <v>138</v>
      </c>
      <c r="E3638" t="s">
        <v>89</v>
      </c>
      <c r="F3638">
        <v>1</v>
      </c>
      <c r="G3638">
        <v>2</v>
      </c>
      <c r="H3638" t="s">
        <v>348</v>
      </c>
      <c r="I3638" t="s">
        <v>222</v>
      </c>
      <c r="J3638">
        <v>10007165755</v>
      </c>
      <c r="K3638" s="10">
        <f>(C3638-VLOOKUP(H3638,Riders!$A$2:$E$8001,4,FALSE))/365</f>
        <v>24.997260273972604</v>
      </c>
    </row>
    <row r="3639" spans="1:11">
      <c r="A3639" t="s">
        <v>137</v>
      </c>
      <c r="B3639">
        <v>2015</v>
      </c>
      <c r="C3639" s="9">
        <v>42021</v>
      </c>
      <c r="D3639" t="s">
        <v>138</v>
      </c>
      <c r="E3639" t="s">
        <v>89</v>
      </c>
      <c r="F3639">
        <v>1</v>
      </c>
      <c r="G3639">
        <v>3</v>
      </c>
      <c r="H3639" t="s">
        <v>285</v>
      </c>
      <c r="I3639" t="s">
        <v>30</v>
      </c>
      <c r="J3639">
        <v>10003349716</v>
      </c>
      <c r="K3639" s="10">
        <f>(C3639-VLOOKUP(H3639,Riders!$A$2:$E$8001,4,FALSE))/365</f>
        <v>31.454794520547946</v>
      </c>
    </row>
    <row r="3640" spans="1:11">
      <c r="A3640" t="s">
        <v>137</v>
      </c>
      <c r="B3640">
        <v>2015</v>
      </c>
      <c r="C3640" s="9">
        <v>42021</v>
      </c>
      <c r="D3640" t="s">
        <v>138</v>
      </c>
      <c r="E3640" t="s">
        <v>89</v>
      </c>
      <c r="F3640">
        <v>1</v>
      </c>
      <c r="G3640">
        <v>4</v>
      </c>
      <c r="H3640" t="s">
        <v>343</v>
      </c>
      <c r="I3640" t="s">
        <v>344</v>
      </c>
      <c r="J3640">
        <v>10007500407</v>
      </c>
      <c r="K3640" s="10">
        <f>(C3640-VLOOKUP(H3640,Riders!$A$2:$E$8001,4,FALSE))/365</f>
        <v>21.490410958904111</v>
      </c>
    </row>
    <row r="3641" spans="1:11">
      <c r="A3641" t="s">
        <v>137</v>
      </c>
      <c r="B3641">
        <v>2015</v>
      </c>
      <c r="C3641" s="9">
        <v>42021</v>
      </c>
      <c r="D3641" t="s">
        <v>138</v>
      </c>
      <c r="E3641" t="s">
        <v>89</v>
      </c>
      <c r="F3641">
        <v>2</v>
      </c>
      <c r="G3641">
        <v>1</v>
      </c>
      <c r="H3641" t="s">
        <v>192</v>
      </c>
      <c r="I3641" t="s">
        <v>28</v>
      </c>
      <c r="J3641">
        <v>10004601723</v>
      </c>
      <c r="K3641" s="10">
        <f>(C3641-VLOOKUP(H3641,Riders!$A$2:$E$8001,4,FALSE))/365</f>
        <v>27.580821917808219</v>
      </c>
    </row>
    <row r="3642" spans="1:11">
      <c r="A3642" t="s">
        <v>137</v>
      </c>
      <c r="B3642">
        <v>2015</v>
      </c>
      <c r="C3642" s="9">
        <v>42021</v>
      </c>
      <c r="D3642" t="s">
        <v>138</v>
      </c>
      <c r="E3642" t="s">
        <v>89</v>
      </c>
      <c r="F3642">
        <v>2</v>
      </c>
      <c r="G3642">
        <v>2</v>
      </c>
      <c r="H3642" t="s">
        <v>345</v>
      </c>
      <c r="I3642" t="s">
        <v>346</v>
      </c>
      <c r="J3642">
        <v>10004722668</v>
      </c>
      <c r="K3642" s="10">
        <f>(C3642-VLOOKUP(H3642,Riders!$A$2:$E$8001,4,FALSE))/365</f>
        <v>29.139726027397259</v>
      </c>
    </row>
    <row r="3643" spans="1:11">
      <c r="A3643" t="s">
        <v>137</v>
      </c>
      <c r="B3643">
        <v>2015</v>
      </c>
      <c r="C3643" s="9">
        <v>42021</v>
      </c>
      <c r="D3643" t="s">
        <v>138</v>
      </c>
      <c r="E3643" t="s">
        <v>89</v>
      </c>
      <c r="F3643">
        <v>2</v>
      </c>
      <c r="G3643">
        <v>3</v>
      </c>
      <c r="H3643" t="s">
        <v>141</v>
      </c>
      <c r="I3643" t="s">
        <v>93</v>
      </c>
      <c r="J3643">
        <v>10009181234</v>
      </c>
      <c r="K3643" s="10">
        <f>(C3643-VLOOKUP(H3643,Riders!$A$2:$E$8001,4,FALSE))/365</f>
        <v>19.789041095890411</v>
      </c>
    </row>
    <row r="3644" spans="1:11">
      <c r="A3644" t="s">
        <v>137</v>
      </c>
      <c r="B3644">
        <v>2015</v>
      </c>
      <c r="C3644" s="9">
        <v>42021</v>
      </c>
      <c r="D3644" t="s">
        <v>138</v>
      </c>
      <c r="E3644" t="s">
        <v>89</v>
      </c>
      <c r="F3644">
        <v>2</v>
      </c>
      <c r="G3644">
        <v>4</v>
      </c>
      <c r="H3644" t="s">
        <v>322</v>
      </c>
      <c r="I3644" t="s">
        <v>323</v>
      </c>
      <c r="J3644">
        <v>10007828082</v>
      </c>
      <c r="K3644" s="10">
        <f>(C3644-VLOOKUP(H3644,Riders!$A$2:$E$8001,4,FALSE))/365</f>
        <v>21.095890410958905</v>
      </c>
    </row>
    <row r="3645" spans="1:11">
      <c r="A3645" t="s">
        <v>137</v>
      </c>
      <c r="B3645">
        <v>2015</v>
      </c>
      <c r="C3645" s="9">
        <v>42021</v>
      </c>
      <c r="D3645" t="s">
        <v>138</v>
      </c>
      <c r="E3645" t="s">
        <v>89</v>
      </c>
      <c r="F3645">
        <v>2</v>
      </c>
      <c r="G3645">
        <v>5</v>
      </c>
      <c r="H3645" t="s">
        <v>181</v>
      </c>
      <c r="I3645" t="s">
        <v>32</v>
      </c>
      <c r="J3645">
        <v>10007212639</v>
      </c>
      <c r="K3645" s="10">
        <f>(C3645-VLOOKUP(H3645,Riders!$A$2:$E$8001,4,FALSE))/365</f>
        <v>23.556164383561644</v>
      </c>
    </row>
    <row r="3646" spans="1:11">
      <c r="A3646" t="s">
        <v>137</v>
      </c>
      <c r="B3646">
        <v>2015</v>
      </c>
      <c r="C3646" s="9">
        <v>42021</v>
      </c>
      <c r="D3646" t="s">
        <v>138</v>
      </c>
      <c r="E3646" t="s">
        <v>89</v>
      </c>
      <c r="F3646">
        <v>3</v>
      </c>
      <c r="G3646">
        <v>1</v>
      </c>
      <c r="H3646" t="s">
        <v>370</v>
      </c>
      <c r="I3646" t="s">
        <v>371</v>
      </c>
      <c r="J3646">
        <v>10055651813</v>
      </c>
      <c r="K3646" s="10" t="e">
        <f>(C3646-VLOOKUP(H3646,Riders!$A$2:$E$8001,4,FALSE))/365</f>
        <v>#N/A</v>
      </c>
    </row>
    <row r="3647" spans="1:11">
      <c r="A3647" t="s">
        <v>137</v>
      </c>
      <c r="B3647">
        <v>2015</v>
      </c>
      <c r="C3647" s="9">
        <v>42021</v>
      </c>
      <c r="D3647" t="s">
        <v>138</v>
      </c>
      <c r="E3647" t="s">
        <v>89</v>
      </c>
      <c r="F3647">
        <v>3</v>
      </c>
      <c r="G3647">
        <v>2</v>
      </c>
      <c r="H3647" t="s">
        <v>333</v>
      </c>
      <c r="I3647" t="s">
        <v>28</v>
      </c>
      <c r="J3647">
        <v>10036244537</v>
      </c>
      <c r="K3647" s="10">
        <f>(C3647-VLOOKUP(H3647,Riders!$A$2:$E$8001,4,FALSE))/365</f>
        <v>26.473972602739725</v>
      </c>
    </row>
    <row r="3648" spans="1:11">
      <c r="A3648" t="s">
        <v>137</v>
      </c>
      <c r="B3648">
        <v>2015</v>
      </c>
      <c r="C3648" s="9">
        <v>42021</v>
      </c>
      <c r="D3648" t="s">
        <v>138</v>
      </c>
      <c r="E3648" t="s">
        <v>89</v>
      </c>
      <c r="F3648">
        <v>3</v>
      </c>
      <c r="G3648">
        <v>3</v>
      </c>
      <c r="H3648" t="s">
        <v>372</v>
      </c>
      <c r="I3648" t="s">
        <v>373</v>
      </c>
      <c r="J3648">
        <v>10004613039</v>
      </c>
      <c r="K3648" s="10">
        <f>(C3648-VLOOKUP(H3648,Riders!$A$2:$E$8001,4,FALSE))/365</f>
        <v>26.104109589041094</v>
      </c>
    </row>
    <row r="3649" spans="1:11">
      <c r="A3649" t="s">
        <v>137</v>
      </c>
      <c r="B3649">
        <v>2015</v>
      </c>
      <c r="C3649" s="9">
        <v>42021</v>
      </c>
      <c r="D3649" t="s">
        <v>138</v>
      </c>
      <c r="E3649" t="s">
        <v>89</v>
      </c>
      <c r="F3649">
        <v>3</v>
      </c>
      <c r="G3649">
        <v>4</v>
      </c>
      <c r="H3649" t="s">
        <v>292</v>
      </c>
      <c r="I3649" t="s">
        <v>26</v>
      </c>
      <c r="J3649">
        <v>10003011125</v>
      </c>
      <c r="K3649" s="10">
        <f>(C3649-VLOOKUP(H3649,Riders!$A$2:$E$8001,4,FALSE))/365</f>
        <v>30.273972602739725</v>
      </c>
    </row>
    <row r="3650" spans="1:11">
      <c r="A3650" t="s">
        <v>137</v>
      </c>
      <c r="B3650">
        <v>2015</v>
      </c>
      <c r="C3650" s="9">
        <v>42021</v>
      </c>
      <c r="D3650" t="s">
        <v>138</v>
      </c>
      <c r="E3650" t="s">
        <v>89</v>
      </c>
      <c r="F3650">
        <v>3</v>
      </c>
      <c r="G3650">
        <v>5</v>
      </c>
      <c r="H3650" t="s">
        <v>281</v>
      </c>
      <c r="I3650" t="s">
        <v>282</v>
      </c>
      <c r="J3650">
        <v>10006319633</v>
      </c>
      <c r="K3650" s="10">
        <f>(C3650-VLOOKUP(H3650,Riders!$A$2:$E$8001,4,FALSE))/365</f>
        <v>25.156164383561645</v>
      </c>
    </row>
    <row r="3651" spans="1:11">
      <c r="A3651" t="s">
        <v>137</v>
      </c>
      <c r="B3651">
        <v>2015</v>
      </c>
      <c r="C3651" s="9">
        <v>42021</v>
      </c>
      <c r="D3651" t="s">
        <v>138</v>
      </c>
      <c r="E3651" t="s">
        <v>89</v>
      </c>
      <c r="F3651">
        <v>4</v>
      </c>
      <c r="G3651">
        <v>1</v>
      </c>
      <c r="H3651" t="s">
        <v>193</v>
      </c>
      <c r="I3651" t="s">
        <v>30</v>
      </c>
      <c r="J3651">
        <v>10005964470</v>
      </c>
      <c r="K3651" s="10">
        <f>(C3651-VLOOKUP(H3651,Riders!$A$2:$E$8001,4,FALSE))/365</f>
        <v>25.843835616438355</v>
      </c>
    </row>
    <row r="3652" spans="1:11">
      <c r="A3652" t="s">
        <v>137</v>
      </c>
      <c r="B3652">
        <v>2015</v>
      </c>
      <c r="C3652" s="9">
        <v>42021</v>
      </c>
      <c r="D3652" t="s">
        <v>138</v>
      </c>
      <c r="E3652" t="s">
        <v>89</v>
      </c>
      <c r="F3652">
        <v>4</v>
      </c>
      <c r="G3652">
        <v>2</v>
      </c>
      <c r="H3652" t="s">
        <v>374</v>
      </c>
      <c r="I3652" t="s">
        <v>267</v>
      </c>
      <c r="J3652">
        <v>10007812019</v>
      </c>
      <c r="K3652" s="10" t="e">
        <f>(C3652-VLOOKUP(H3652,Riders!$A$2:$E$8001,4,FALSE))/365</f>
        <v>#N/A</v>
      </c>
    </row>
    <row r="3653" spans="1:11">
      <c r="A3653" t="s">
        <v>137</v>
      </c>
      <c r="B3653">
        <v>2015</v>
      </c>
      <c r="C3653" s="9">
        <v>42021</v>
      </c>
      <c r="D3653" t="s">
        <v>138</v>
      </c>
      <c r="E3653" t="s">
        <v>89</v>
      </c>
      <c r="F3653">
        <v>4</v>
      </c>
      <c r="G3653">
        <v>3</v>
      </c>
      <c r="H3653" t="s">
        <v>338</v>
      </c>
      <c r="I3653" t="s">
        <v>140</v>
      </c>
      <c r="J3653">
        <v>10004633247</v>
      </c>
      <c r="K3653" s="10">
        <f>(C3653-VLOOKUP(H3653,Riders!$A$2:$E$8001,4,FALSE))/365</f>
        <v>26.832876712328765</v>
      </c>
    </row>
    <row r="3654" spans="1:11">
      <c r="A3654" t="s">
        <v>137</v>
      </c>
      <c r="B3654">
        <v>2015</v>
      </c>
      <c r="C3654" s="9">
        <v>42021</v>
      </c>
      <c r="D3654" t="s">
        <v>138</v>
      </c>
      <c r="E3654" t="s">
        <v>89</v>
      </c>
      <c r="F3654">
        <v>4</v>
      </c>
      <c r="G3654">
        <v>4</v>
      </c>
      <c r="H3654" t="s">
        <v>195</v>
      </c>
      <c r="I3654" t="s">
        <v>196</v>
      </c>
      <c r="J3654">
        <v>10003100142</v>
      </c>
      <c r="K3654" s="10">
        <f>(C3654-VLOOKUP(H3654,Riders!$A$2:$E$8001,4,FALSE))/365</f>
        <v>28.841095890410958</v>
      </c>
    </row>
    <row r="3655" spans="1:11">
      <c r="A3655" t="s">
        <v>137</v>
      </c>
      <c r="B3655">
        <v>2015</v>
      </c>
      <c r="C3655" s="9">
        <v>42021</v>
      </c>
      <c r="D3655" t="s">
        <v>138</v>
      </c>
      <c r="E3655" t="s">
        <v>89</v>
      </c>
      <c r="F3655">
        <v>4</v>
      </c>
      <c r="G3655">
        <v>5</v>
      </c>
      <c r="H3655" t="s">
        <v>368</v>
      </c>
      <c r="I3655" t="s">
        <v>44</v>
      </c>
      <c r="J3655">
        <v>10003095795</v>
      </c>
      <c r="K3655" s="10">
        <f>(C3655-VLOOKUP(H3655,Riders!$A$2:$E$8001,4,FALSE))/365</f>
        <v>29.841095890410958</v>
      </c>
    </row>
    <row r="3656" spans="1:11">
      <c r="A3656" t="s">
        <v>137</v>
      </c>
      <c r="B3656">
        <v>2015</v>
      </c>
      <c r="C3656" s="9">
        <v>42021</v>
      </c>
      <c r="D3656" t="s">
        <v>138</v>
      </c>
      <c r="E3656" t="s">
        <v>89</v>
      </c>
      <c r="F3656">
        <v>5</v>
      </c>
      <c r="G3656">
        <v>1</v>
      </c>
      <c r="H3656" t="s">
        <v>201</v>
      </c>
      <c r="I3656" t="s">
        <v>196</v>
      </c>
      <c r="J3656">
        <v>10051694112</v>
      </c>
      <c r="K3656" s="10">
        <f>(C3656-VLOOKUP(H3656,Riders!$A$2:$E$8001,4,FALSE))/365</f>
        <v>28.068493150684933</v>
      </c>
    </row>
    <row r="3657" spans="1:11">
      <c r="A3657" t="s">
        <v>137</v>
      </c>
      <c r="B3657">
        <v>2015</v>
      </c>
      <c r="C3657" s="9">
        <v>42021</v>
      </c>
      <c r="D3657" t="s">
        <v>138</v>
      </c>
      <c r="E3657" t="s">
        <v>89</v>
      </c>
      <c r="F3657">
        <v>5</v>
      </c>
      <c r="G3657">
        <v>2</v>
      </c>
      <c r="H3657" t="s">
        <v>232</v>
      </c>
      <c r="I3657" t="s">
        <v>24</v>
      </c>
      <c r="J3657">
        <v>10006073493</v>
      </c>
      <c r="K3657" s="10">
        <f>(C3657-VLOOKUP(H3657,Riders!$A$2:$E$8001,4,FALSE))/365</f>
        <v>25.098630136986301</v>
      </c>
    </row>
    <row r="3658" spans="1:11">
      <c r="A3658" t="s">
        <v>137</v>
      </c>
      <c r="B3658">
        <v>2015</v>
      </c>
      <c r="C3658" s="9">
        <v>42021</v>
      </c>
      <c r="D3658" t="s">
        <v>138</v>
      </c>
      <c r="E3658" t="s">
        <v>89</v>
      </c>
      <c r="F3658">
        <v>5</v>
      </c>
      <c r="G3658">
        <v>3</v>
      </c>
      <c r="H3658" t="s">
        <v>198</v>
      </c>
      <c r="I3658" t="s">
        <v>22</v>
      </c>
      <c r="J3658">
        <v>10006900421</v>
      </c>
      <c r="K3658" s="10">
        <f>(C3658-VLOOKUP(H3658,Riders!$A$2:$E$8001,4,FALSE))/365</f>
        <v>22.109589041095891</v>
      </c>
    </row>
    <row r="3659" spans="1:11">
      <c r="A3659" t="s">
        <v>137</v>
      </c>
      <c r="B3659">
        <v>2015</v>
      </c>
      <c r="C3659" s="9">
        <v>42021</v>
      </c>
      <c r="D3659" t="s">
        <v>138</v>
      </c>
      <c r="E3659" t="s">
        <v>89</v>
      </c>
      <c r="F3659">
        <v>5</v>
      </c>
      <c r="G3659">
        <v>4</v>
      </c>
      <c r="H3659" t="s">
        <v>375</v>
      </c>
      <c r="I3659" t="s">
        <v>196</v>
      </c>
      <c r="J3659">
        <v>10006065817</v>
      </c>
      <c r="K3659" s="10">
        <f>(C3659-VLOOKUP(H3659,Riders!$A$2:$E$8001,4,FALSE))/365</f>
        <v>25.87945205479452</v>
      </c>
    </row>
    <row r="3660" spans="1:11">
      <c r="A3660" t="s">
        <v>137</v>
      </c>
      <c r="B3660">
        <v>2015</v>
      </c>
      <c r="C3660" s="9">
        <v>42021</v>
      </c>
      <c r="D3660" t="s">
        <v>138</v>
      </c>
      <c r="E3660" t="s">
        <v>89</v>
      </c>
      <c r="F3660">
        <v>5</v>
      </c>
      <c r="G3660">
        <v>5</v>
      </c>
      <c r="H3660" t="s">
        <v>199</v>
      </c>
      <c r="I3660" t="s">
        <v>37</v>
      </c>
      <c r="J3660">
        <v>10007947011</v>
      </c>
      <c r="K3660" s="10">
        <f>(C3660-VLOOKUP(H3660,Riders!$A$2:$E$8001,4,FALSE))/365</f>
        <v>20.213698630136985</v>
      </c>
    </row>
    <row r="3661" spans="1:11">
      <c r="A3661" t="s">
        <v>137</v>
      </c>
      <c r="B3661">
        <v>2015</v>
      </c>
      <c r="C3661" s="9">
        <v>42021</v>
      </c>
      <c r="D3661" t="s">
        <v>138</v>
      </c>
      <c r="E3661" t="s">
        <v>89</v>
      </c>
      <c r="F3661">
        <v>6</v>
      </c>
      <c r="G3661">
        <v>1</v>
      </c>
      <c r="H3661" t="s">
        <v>312</v>
      </c>
      <c r="I3661" t="s">
        <v>42</v>
      </c>
      <c r="J3661">
        <v>10006904360</v>
      </c>
      <c r="K3661" s="10">
        <f>(C3661-VLOOKUP(H3661,Riders!$A$2:$E$8001,4,FALSE))/365</f>
        <v>23.534246575342465</v>
      </c>
    </row>
    <row r="3662" spans="1:11">
      <c r="A3662" t="s">
        <v>137</v>
      </c>
      <c r="B3662">
        <v>2015</v>
      </c>
      <c r="C3662" s="9">
        <v>42021</v>
      </c>
      <c r="D3662" t="s">
        <v>138</v>
      </c>
      <c r="E3662" t="s">
        <v>89</v>
      </c>
      <c r="F3662">
        <v>6</v>
      </c>
      <c r="G3662">
        <v>2</v>
      </c>
      <c r="H3662" t="s">
        <v>151</v>
      </c>
      <c r="I3662" t="s">
        <v>152</v>
      </c>
      <c r="J3662">
        <v>10004717719</v>
      </c>
      <c r="K3662" s="10">
        <f>(C3662-VLOOKUP(H3662,Riders!$A$2:$E$8001,4,FALSE))/365</f>
        <v>26.126027397260273</v>
      </c>
    </row>
    <row r="3663" spans="1:11">
      <c r="A3663" t="s">
        <v>137</v>
      </c>
      <c r="B3663">
        <v>2015</v>
      </c>
      <c r="C3663" s="9">
        <v>42021</v>
      </c>
      <c r="D3663" t="s">
        <v>138</v>
      </c>
      <c r="E3663" t="s">
        <v>89</v>
      </c>
      <c r="F3663">
        <v>6</v>
      </c>
      <c r="G3663">
        <v>3</v>
      </c>
      <c r="H3663" t="s">
        <v>334</v>
      </c>
      <c r="I3663" t="s">
        <v>335</v>
      </c>
      <c r="J3663">
        <v>10005506954</v>
      </c>
      <c r="K3663" s="10">
        <f>(C3663-VLOOKUP(H3663,Riders!$A$2:$E$8001,4,FALSE))/365</f>
        <v>26.126027397260273</v>
      </c>
    </row>
    <row r="3664" spans="1:11">
      <c r="A3664" t="s">
        <v>137</v>
      </c>
      <c r="B3664">
        <v>2015</v>
      </c>
      <c r="C3664" s="9">
        <v>42021</v>
      </c>
      <c r="D3664" t="s">
        <v>138</v>
      </c>
      <c r="E3664" t="s">
        <v>89</v>
      </c>
      <c r="F3664">
        <v>6</v>
      </c>
      <c r="G3664">
        <v>4</v>
      </c>
      <c r="H3664" t="s">
        <v>328</v>
      </c>
      <c r="I3664" t="s">
        <v>176</v>
      </c>
      <c r="J3664">
        <v>10007782616</v>
      </c>
      <c r="K3664" s="10">
        <f>(C3664-VLOOKUP(H3664,Riders!$A$2:$E$8001,4,FALSE))/365</f>
        <v>21.463013698630139</v>
      </c>
    </row>
    <row r="3665" spans="1:11">
      <c r="A3665" t="s">
        <v>137</v>
      </c>
      <c r="B3665">
        <v>2015</v>
      </c>
      <c r="C3665" s="9">
        <v>42021</v>
      </c>
      <c r="D3665" t="s">
        <v>138</v>
      </c>
      <c r="E3665" t="s">
        <v>89</v>
      </c>
      <c r="F3665">
        <v>6</v>
      </c>
      <c r="G3665">
        <v>5</v>
      </c>
      <c r="H3665" t="s">
        <v>101</v>
      </c>
      <c r="I3665" t="s">
        <v>102</v>
      </c>
      <c r="J3665">
        <v>10009010876</v>
      </c>
      <c r="K3665" s="10">
        <f>(C3665-VLOOKUP(H3665,Riders!$A$2:$E$8001,4,FALSE))/365</f>
        <v>20.975342465753425</v>
      </c>
    </row>
    <row r="3666" spans="1:11">
      <c r="A3666" t="s">
        <v>137</v>
      </c>
      <c r="B3666">
        <v>2015</v>
      </c>
      <c r="C3666" s="9">
        <v>42021</v>
      </c>
      <c r="D3666" t="s">
        <v>138</v>
      </c>
      <c r="E3666" t="s">
        <v>115</v>
      </c>
      <c r="F3666">
        <v>1</v>
      </c>
      <c r="G3666">
        <v>1</v>
      </c>
      <c r="H3666" t="s">
        <v>334</v>
      </c>
      <c r="I3666" t="s">
        <v>335</v>
      </c>
      <c r="J3666">
        <v>10005506954</v>
      </c>
      <c r="K3666" s="10">
        <f>(C3666-VLOOKUP(H3666,Riders!$A$2:$E$8001,4,FALSE))/365</f>
        <v>26.126027397260273</v>
      </c>
    </row>
    <row r="3667" spans="1:11">
      <c r="A3667" t="s">
        <v>137</v>
      </c>
      <c r="B3667">
        <v>2015</v>
      </c>
      <c r="C3667" s="9">
        <v>42021</v>
      </c>
      <c r="D3667" t="s">
        <v>138</v>
      </c>
      <c r="E3667" t="s">
        <v>115</v>
      </c>
      <c r="F3667">
        <v>1</v>
      </c>
      <c r="G3667">
        <v>2</v>
      </c>
      <c r="H3667" t="s">
        <v>322</v>
      </c>
      <c r="I3667" t="s">
        <v>323</v>
      </c>
      <c r="J3667">
        <v>10007828082</v>
      </c>
      <c r="K3667" s="10">
        <f>(C3667-VLOOKUP(H3667,Riders!$A$2:$E$8001,4,FALSE))/365</f>
        <v>21.095890410958905</v>
      </c>
    </row>
    <row r="3668" spans="1:11">
      <c r="A3668" t="s">
        <v>137</v>
      </c>
      <c r="B3668">
        <v>2015</v>
      </c>
      <c r="C3668" s="9">
        <v>42021</v>
      </c>
      <c r="D3668" t="s">
        <v>138</v>
      </c>
      <c r="E3668" t="s">
        <v>115</v>
      </c>
      <c r="F3668">
        <v>1</v>
      </c>
      <c r="G3668">
        <v>3</v>
      </c>
      <c r="H3668" t="s">
        <v>348</v>
      </c>
      <c r="I3668" t="s">
        <v>222</v>
      </c>
      <c r="J3668">
        <v>10007165755</v>
      </c>
      <c r="K3668" s="10">
        <f>(C3668-VLOOKUP(H3668,Riders!$A$2:$E$8001,4,FALSE))/365</f>
        <v>24.997260273972604</v>
      </c>
    </row>
    <row r="3669" spans="1:11">
      <c r="A3669" t="s">
        <v>137</v>
      </c>
      <c r="B3669">
        <v>2015</v>
      </c>
      <c r="C3669" s="9">
        <v>42021</v>
      </c>
      <c r="D3669" t="s">
        <v>138</v>
      </c>
      <c r="E3669" t="s">
        <v>115</v>
      </c>
      <c r="F3669">
        <v>1</v>
      </c>
      <c r="G3669">
        <v>4</v>
      </c>
      <c r="H3669" t="s">
        <v>199</v>
      </c>
      <c r="I3669" t="s">
        <v>37</v>
      </c>
      <c r="J3669">
        <v>10007947011</v>
      </c>
      <c r="K3669" s="10">
        <f>(C3669-VLOOKUP(H3669,Riders!$A$2:$E$8001,4,FALSE))/365</f>
        <v>20.213698630136985</v>
      </c>
    </row>
    <row r="3670" spans="1:11">
      <c r="A3670" t="s">
        <v>137</v>
      </c>
      <c r="B3670">
        <v>2015</v>
      </c>
      <c r="C3670" s="9">
        <v>42021</v>
      </c>
      <c r="D3670" t="s">
        <v>138</v>
      </c>
      <c r="E3670" t="s">
        <v>115</v>
      </c>
      <c r="F3670">
        <v>2</v>
      </c>
      <c r="G3670">
        <v>1</v>
      </c>
      <c r="H3670" t="s">
        <v>343</v>
      </c>
      <c r="I3670" t="s">
        <v>344</v>
      </c>
      <c r="J3670">
        <v>10007500407</v>
      </c>
      <c r="K3670" s="10">
        <f>(C3670-VLOOKUP(H3670,Riders!$A$2:$E$8001,4,FALSE))/365</f>
        <v>21.490410958904111</v>
      </c>
    </row>
    <row r="3671" spans="1:11">
      <c r="A3671" t="s">
        <v>137</v>
      </c>
      <c r="B3671">
        <v>2015</v>
      </c>
      <c r="C3671" s="9">
        <v>42021</v>
      </c>
      <c r="D3671" t="s">
        <v>138</v>
      </c>
      <c r="E3671" t="s">
        <v>115</v>
      </c>
      <c r="F3671">
        <v>2</v>
      </c>
      <c r="G3671">
        <v>2</v>
      </c>
      <c r="H3671" t="s">
        <v>198</v>
      </c>
      <c r="I3671" t="s">
        <v>22</v>
      </c>
      <c r="J3671">
        <v>10006900421</v>
      </c>
      <c r="K3671" s="10">
        <f>(C3671-VLOOKUP(H3671,Riders!$A$2:$E$8001,4,FALSE))/365</f>
        <v>22.109589041095891</v>
      </c>
    </row>
    <row r="3672" spans="1:11">
      <c r="A3672" t="s">
        <v>137</v>
      </c>
      <c r="B3672">
        <v>2015</v>
      </c>
      <c r="C3672" s="9">
        <v>42021</v>
      </c>
      <c r="D3672" t="s">
        <v>138</v>
      </c>
      <c r="E3672" t="s">
        <v>115</v>
      </c>
      <c r="F3672">
        <v>2</v>
      </c>
      <c r="G3672">
        <v>3</v>
      </c>
      <c r="H3672" t="s">
        <v>345</v>
      </c>
      <c r="I3672" t="s">
        <v>346</v>
      </c>
      <c r="J3672">
        <v>10004722668</v>
      </c>
      <c r="K3672" s="10">
        <f>(C3672-VLOOKUP(H3672,Riders!$A$2:$E$8001,4,FALSE))/365</f>
        <v>29.139726027397259</v>
      </c>
    </row>
    <row r="3673" spans="1:11">
      <c r="A3673" t="s">
        <v>137</v>
      </c>
      <c r="B3673">
        <v>2015</v>
      </c>
      <c r="C3673" s="9">
        <v>42021</v>
      </c>
      <c r="D3673" t="s">
        <v>138</v>
      </c>
      <c r="E3673" t="s">
        <v>115</v>
      </c>
      <c r="F3673">
        <v>2</v>
      </c>
      <c r="G3673">
        <v>4</v>
      </c>
      <c r="H3673" t="s">
        <v>101</v>
      </c>
      <c r="I3673" t="s">
        <v>102</v>
      </c>
      <c r="J3673">
        <v>10009010876</v>
      </c>
      <c r="K3673" s="10">
        <f>(C3673-VLOOKUP(H3673,Riders!$A$2:$E$8001,4,FALSE))/365</f>
        <v>20.975342465753425</v>
      </c>
    </row>
    <row r="3674" spans="1:11">
      <c r="A3674" t="s">
        <v>137</v>
      </c>
      <c r="B3674">
        <v>2015</v>
      </c>
      <c r="C3674" s="9">
        <v>42021</v>
      </c>
      <c r="D3674" t="s">
        <v>138</v>
      </c>
      <c r="E3674" t="s">
        <v>115</v>
      </c>
      <c r="F3674">
        <v>3</v>
      </c>
      <c r="G3674">
        <v>1</v>
      </c>
      <c r="H3674" t="s">
        <v>338</v>
      </c>
      <c r="I3674" t="s">
        <v>140</v>
      </c>
      <c r="J3674">
        <v>10004633247</v>
      </c>
      <c r="K3674" s="10">
        <f>(C3674-VLOOKUP(H3674,Riders!$A$2:$E$8001,4,FALSE))/365</f>
        <v>26.832876712328765</v>
      </c>
    </row>
    <row r="3675" spans="1:11">
      <c r="A3675" t="s">
        <v>137</v>
      </c>
      <c r="B3675">
        <v>2015</v>
      </c>
      <c r="C3675" s="9">
        <v>42021</v>
      </c>
      <c r="D3675" t="s">
        <v>138</v>
      </c>
      <c r="E3675" t="s">
        <v>115</v>
      </c>
      <c r="F3675">
        <v>3</v>
      </c>
      <c r="G3675">
        <v>2</v>
      </c>
      <c r="H3675" t="s">
        <v>181</v>
      </c>
      <c r="I3675" t="s">
        <v>32</v>
      </c>
      <c r="J3675">
        <v>10007212639</v>
      </c>
      <c r="K3675" s="10">
        <f>(C3675-VLOOKUP(H3675,Riders!$A$2:$E$8001,4,FALSE))/365</f>
        <v>23.556164383561644</v>
      </c>
    </row>
    <row r="3676" spans="1:11">
      <c r="A3676" t="s">
        <v>137</v>
      </c>
      <c r="B3676">
        <v>2015</v>
      </c>
      <c r="C3676" s="9">
        <v>42021</v>
      </c>
      <c r="D3676" t="s">
        <v>138</v>
      </c>
      <c r="E3676" t="s">
        <v>115</v>
      </c>
      <c r="F3676">
        <v>3</v>
      </c>
      <c r="G3676">
        <v>3</v>
      </c>
      <c r="H3676" t="s">
        <v>375</v>
      </c>
      <c r="I3676" t="s">
        <v>196</v>
      </c>
      <c r="J3676">
        <v>10006065817</v>
      </c>
      <c r="K3676" s="10">
        <f>(C3676-VLOOKUP(H3676,Riders!$A$2:$E$8001,4,FALSE))/365</f>
        <v>25.87945205479452</v>
      </c>
    </row>
    <row r="3677" spans="1:11">
      <c r="A3677" t="s">
        <v>137</v>
      </c>
      <c r="B3677">
        <v>2015</v>
      </c>
      <c r="C3677" s="9">
        <v>42021</v>
      </c>
      <c r="D3677" t="s">
        <v>138</v>
      </c>
      <c r="E3677" t="s">
        <v>115</v>
      </c>
      <c r="F3677">
        <v>3</v>
      </c>
      <c r="G3677">
        <v>4</v>
      </c>
      <c r="H3677" t="s">
        <v>333</v>
      </c>
      <c r="I3677" t="s">
        <v>28</v>
      </c>
      <c r="J3677">
        <v>10036244537</v>
      </c>
      <c r="K3677" s="10">
        <f>(C3677-VLOOKUP(H3677,Riders!$A$2:$E$8001,4,FALSE))/365</f>
        <v>26.473972602739725</v>
      </c>
    </row>
    <row r="3678" spans="1:11">
      <c r="A3678" t="s">
        <v>137</v>
      </c>
      <c r="B3678">
        <v>2015</v>
      </c>
      <c r="C3678" s="9">
        <v>42021</v>
      </c>
      <c r="D3678" t="s">
        <v>138</v>
      </c>
      <c r="E3678" t="s">
        <v>115</v>
      </c>
      <c r="F3678">
        <v>4</v>
      </c>
      <c r="G3678">
        <v>1</v>
      </c>
      <c r="H3678" t="s">
        <v>374</v>
      </c>
      <c r="I3678" t="s">
        <v>267</v>
      </c>
      <c r="J3678">
        <v>10007812019</v>
      </c>
      <c r="K3678" s="10" t="e">
        <f>(C3678-VLOOKUP(H3678,Riders!$A$2:$E$8001,4,FALSE))/365</f>
        <v>#N/A</v>
      </c>
    </row>
    <row r="3679" spans="1:11">
      <c r="A3679" t="s">
        <v>137</v>
      </c>
      <c r="B3679">
        <v>2015</v>
      </c>
      <c r="C3679" s="9">
        <v>42021</v>
      </c>
      <c r="D3679" t="s">
        <v>138</v>
      </c>
      <c r="E3679" t="s">
        <v>115</v>
      </c>
      <c r="F3679">
        <v>4</v>
      </c>
      <c r="G3679">
        <v>2</v>
      </c>
      <c r="H3679" t="s">
        <v>328</v>
      </c>
      <c r="I3679" t="s">
        <v>176</v>
      </c>
      <c r="J3679">
        <v>10007782616</v>
      </c>
      <c r="K3679" s="10">
        <f>(C3679-VLOOKUP(H3679,Riders!$A$2:$E$8001,4,FALSE))/365</f>
        <v>21.463013698630139</v>
      </c>
    </row>
    <row r="3680" spans="1:11">
      <c r="A3680" t="s">
        <v>137</v>
      </c>
      <c r="B3680">
        <v>2015</v>
      </c>
      <c r="C3680" s="9">
        <v>42021</v>
      </c>
      <c r="D3680" t="s">
        <v>138</v>
      </c>
      <c r="E3680" t="s">
        <v>115</v>
      </c>
      <c r="F3680">
        <v>4</v>
      </c>
      <c r="G3680">
        <v>3</v>
      </c>
      <c r="H3680" t="s">
        <v>372</v>
      </c>
      <c r="I3680" t="s">
        <v>373</v>
      </c>
      <c r="J3680">
        <v>10004613039</v>
      </c>
      <c r="K3680" s="10">
        <f>(C3680-VLOOKUP(H3680,Riders!$A$2:$E$8001,4,FALSE))/365</f>
        <v>26.104109589041094</v>
      </c>
    </row>
    <row r="3681" spans="1:11">
      <c r="A3681" t="s">
        <v>137</v>
      </c>
      <c r="B3681">
        <v>2015</v>
      </c>
      <c r="C3681" s="9">
        <v>42021</v>
      </c>
      <c r="D3681" t="s">
        <v>138</v>
      </c>
      <c r="E3681" t="s">
        <v>115</v>
      </c>
      <c r="F3681">
        <v>5</v>
      </c>
      <c r="G3681">
        <v>1</v>
      </c>
      <c r="H3681" t="s">
        <v>368</v>
      </c>
      <c r="I3681" t="s">
        <v>44</v>
      </c>
      <c r="J3681">
        <v>10003095795</v>
      </c>
      <c r="K3681" s="10">
        <f>(C3681-VLOOKUP(H3681,Riders!$A$2:$E$8001,4,FALSE))/365</f>
        <v>29.841095890410958</v>
      </c>
    </row>
    <row r="3682" spans="1:11">
      <c r="A3682" t="s">
        <v>137</v>
      </c>
      <c r="B3682">
        <v>2015</v>
      </c>
      <c r="C3682" s="9">
        <v>42021</v>
      </c>
      <c r="D3682" t="s">
        <v>138</v>
      </c>
      <c r="E3682" t="s">
        <v>115</v>
      </c>
      <c r="F3682">
        <v>5</v>
      </c>
      <c r="G3682">
        <v>2</v>
      </c>
      <c r="H3682" t="s">
        <v>141</v>
      </c>
      <c r="I3682" t="s">
        <v>93</v>
      </c>
      <c r="J3682">
        <v>10009181234</v>
      </c>
      <c r="K3682" s="10">
        <f>(C3682-VLOOKUP(H3682,Riders!$A$2:$E$8001,4,FALSE))/365</f>
        <v>19.789041095890411</v>
      </c>
    </row>
    <row r="3683" spans="1:11">
      <c r="A3683" t="s">
        <v>137</v>
      </c>
      <c r="B3683">
        <v>2015</v>
      </c>
      <c r="C3683" s="9">
        <v>42021</v>
      </c>
      <c r="D3683" t="s">
        <v>138</v>
      </c>
      <c r="E3683" t="s">
        <v>115</v>
      </c>
      <c r="F3683">
        <v>5</v>
      </c>
      <c r="G3683">
        <v>3</v>
      </c>
      <c r="H3683" t="s">
        <v>232</v>
      </c>
      <c r="I3683" t="s">
        <v>24</v>
      </c>
      <c r="J3683">
        <v>10006073493</v>
      </c>
      <c r="K3683" s="10">
        <f>(C3683-VLOOKUP(H3683,Riders!$A$2:$E$8001,4,FALSE))/365</f>
        <v>25.098630136986301</v>
      </c>
    </row>
    <row r="3684" spans="1:11">
      <c r="A3684" t="s">
        <v>137</v>
      </c>
      <c r="B3684">
        <v>2015</v>
      </c>
      <c r="C3684" s="9">
        <v>42021</v>
      </c>
      <c r="D3684" t="s">
        <v>138</v>
      </c>
      <c r="E3684" t="s">
        <v>115</v>
      </c>
      <c r="F3684">
        <v>5</v>
      </c>
      <c r="G3684">
        <v>9</v>
      </c>
      <c r="H3684" t="s">
        <v>292</v>
      </c>
      <c r="I3684" t="s">
        <v>26</v>
      </c>
      <c r="J3684">
        <v>10003011125</v>
      </c>
      <c r="K3684" s="10">
        <f>(C3684-VLOOKUP(H3684,Riders!$A$2:$E$8001,4,FALSE))/365</f>
        <v>30.273972602739725</v>
      </c>
    </row>
    <row r="3685" spans="1:11">
      <c r="A3685" t="s">
        <v>137</v>
      </c>
      <c r="B3685">
        <v>2015</v>
      </c>
      <c r="C3685" s="9">
        <v>42021</v>
      </c>
      <c r="D3685" t="s">
        <v>138</v>
      </c>
      <c r="E3685" t="s">
        <v>115</v>
      </c>
      <c r="F3685">
        <v>6</v>
      </c>
      <c r="G3685">
        <v>1</v>
      </c>
      <c r="H3685" t="s">
        <v>285</v>
      </c>
      <c r="I3685" t="s">
        <v>30</v>
      </c>
      <c r="J3685">
        <v>10003349716</v>
      </c>
      <c r="K3685" s="10">
        <f>(C3685-VLOOKUP(H3685,Riders!$A$2:$E$8001,4,FALSE))/365</f>
        <v>31.454794520547946</v>
      </c>
    </row>
    <row r="3686" spans="1:11">
      <c r="A3686" t="s">
        <v>137</v>
      </c>
      <c r="B3686">
        <v>2015</v>
      </c>
      <c r="C3686" s="9">
        <v>42021</v>
      </c>
      <c r="D3686" t="s">
        <v>138</v>
      </c>
      <c r="E3686" t="s">
        <v>115</v>
      </c>
      <c r="F3686">
        <v>6</v>
      </c>
      <c r="G3686">
        <v>2</v>
      </c>
      <c r="H3686" t="s">
        <v>151</v>
      </c>
      <c r="I3686" t="s">
        <v>152</v>
      </c>
      <c r="J3686">
        <v>10004717719</v>
      </c>
      <c r="K3686" s="10">
        <f>(C3686-VLOOKUP(H3686,Riders!$A$2:$E$8001,4,FALSE))/365</f>
        <v>26.126027397260273</v>
      </c>
    </row>
    <row r="3687" spans="1:11">
      <c r="A3687" t="s">
        <v>137</v>
      </c>
      <c r="B3687">
        <v>2015</v>
      </c>
      <c r="C3687" s="9">
        <v>42021</v>
      </c>
      <c r="D3687" t="s">
        <v>138</v>
      </c>
      <c r="E3687" t="s">
        <v>115</v>
      </c>
      <c r="F3687">
        <v>6</v>
      </c>
      <c r="G3687">
        <v>3</v>
      </c>
      <c r="H3687" t="s">
        <v>195</v>
      </c>
      <c r="I3687" t="s">
        <v>196</v>
      </c>
      <c r="J3687">
        <v>10003100142</v>
      </c>
      <c r="K3687" s="10">
        <f>(C3687-VLOOKUP(H3687,Riders!$A$2:$E$8001,4,FALSE))/365</f>
        <v>28.841095890410958</v>
      </c>
    </row>
    <row r="3688" spans="1:11">
      <c r="A3688" t="s">
        <v>137</v>
      </c>
      <c r="B3688">
        <v>2015</v>
      </c>
      <c r="C3688" s="9">
        <v>42021</v>
      </c>
      <c r="D3688" t="s">
        <v>138</v>
      </c>
      <c r="E3688" t="s">
        <v>115</v>
      </c>
      <c r="F3688">
        <v>6</v>
      </c>
      <c r="G3688">
        <v>9</v>
      </c>
      <c r="H3688" t="s">
        <v>281</v>
      </c>
      <c r="I3688" t="s">
        <v>282</v>
      </c>
      <c r="J3688">
        <v>10006319633</v>
      </c>
      <c r="K3688" s="10">
        <f>(C3688-VLOOKUP(H3688,Riders!$A$2:$E$8001,4,FALSE))/365</f>
        <v>25.156164383561645</v>
      </c>
    </row>
    <row r="3689" spans="1:11">
      <c r="A3689" t="s">
        <v>137</v>
      </c>
      <c r="B3689">
        <v>2015</v>
      </c>
      <c r="C3689" s="9">
        <v>42021</v>
      </c>
      <c r="D3689" t="s">
        <v>138</v>
      </c>
      <c r="E3689" t="s">
        <v>117</v>
      </c>
      <c r="F3689">
        <v>1</v>
      </c>
      <c r="G3689">
        <v>1</v>
      </c>
      <c r="H3689" t="s">
        <v>201</v>
      </c>
      <c r="I3689" t="s">
        <v>196</v>
      </c>
      <c r="J3689">
        <v>10051694112</v>
      </c>
      <c r="K3689" s="10">
        <f>(C3689-VLOOKUP(H3689,Riders!$A$2:$E$8001,4,FALSE))/365</f>
        <v>28.068493150684933</v>
      </c>
    </row>
    <row r="3690" spans="1:11">
      <c r="A3690" t="s">
        <v>137</v>
      </c>
      <c r="B3690">
        <v>2015</v>
      </c>
      <c r="C3690" s="9">
        <v>42021</v>
      </c>
      <c r="D3690" t="s">
        <v>138</v>
      </c>
      <c r="E3690" t="s">
        <v>117</v>
      </c>
      <c r="F3690">
        <v>1</v>
      </c>
      <c r="G3690">
        <v>2</v>
      </c>
      <c r="H3690" t="s">
        <v>338</v>
      </c>
      <c r="I3690" t="s">
        <v>140</v>
      </c>
      <c r="J3690">
        <v>10004633247</v>
      </c>
      <c r="K3690" s="10">
        <f>(C3690-VLOOKUP(H3690,Riders!$A$2:$E$8001,4,FALSE))/365</f>
        <v>26.832876712328765</v>
      </c>
    </row>
    <row r="3691" spans="1:11">
      <c r="A3691" t="s">
        <v>137</v>
      </c>
      <c r="B3691">
        <v>2015</v>
      </c>
      <c r="C3691" s="9">
        <v>42021</v>
      </c>
      <c r="D3691" t="s">
        <v>138</v>
      </c>
      <c r="E3691" t="s">
        <v>117</v>
      </c>
      <c r="F3691">
        <v>1</v>
      </c>
      <c r="G3691">
        <v>3</v>
      </c>
      <c r="H3691" t="s">
        <v>343</v>
      </c>
      <c r="I3691" t="s">
        <v>344</v>
      </c>
      <c r="J3691">
        <v>10007500407</v>
      </c>
      <c r="K3691" s="10">
        <f>(C3691-VLOOKUP(H3691,Riders!$A$2:$E$8001,4,FALSE))/365</f>
        <v>21.490410958904111</v>
      </c>
    </row>
    <row r="3692" spans="1:11">
      <c r="A3692" t="s">
        <v>137</v>
      </c>
      <c r="B3692">
        <v>2015</v>
      </c>
      <c r="C3692" s="9">
        <v>42021</v>
      </c>
      <c r="D3692" t="s">
        <v>138</v>
      </c>
      <c r="E3692" t="s">
        <v>117</v>
      </c>
      <c r="F3692">
        <v>1</v>
      </c>
      <c r="G3692">
        <v>4</v>
      </c>
      <c r="H3692" t="s">
        <v>304</v>
      </c>
      <c r="I3692" t="s">
        <v>111</v>
      </c>
      <c r="J3692">
        <v>10006898300</v>
      </c>
      <c r="K3692" s="10">
        <f>(C3692-VLOOKUP(H3692,Riders!$A$2:$E$8001,4,FALSE))/365</f>
        <v>22.416438356164385</v>
      </c>
    </row>
    <row r="3693" spans="1:11">
      <c r="A3693" t="s">
        <v>137</v>
      </c>
      <c r="B3693">
        <v>2015</v>
      </c>
      <c r="C3693" s="9">
        <v>42021</v>
      </c>
      <c r="D3693" t="s">
        <v>138</v>
      </c>
      <c r="E3693" t="s">
        <v>117</v>
      </c>
      <c r="F3693">
        <v>1</v>
      </c>
      <c r="G3693">
        <v>5</v>
      </c>
      <c r="H3693" t="s">
        <v>285</v>
      </c>
      <c r="I3693" t="s">
        <v>30</v>
      </c>
      <c r="J3693">
        <v>10003349716</v>
      </c>
      <c r="K3693" s="10">
        <f>(C3693-VLOOKUP(H3693,Riders!$A$2:$E$8001,4,FALSE))/365</f>
        <v>31.454794520547946</v>
      </c>
    </row>
    <row r="3694" spans="1:11">
      <c r="A3694" t="s">
        <v>137</v>
      </c>
      <c r="B3694">
        <v>2015</v>
      </c>
      <c r="C3694" s="9">
        <v>42021</v>
      </c>
      <c r="D3694" t="s">
        <v>138</v>
      </c>
      <c r="E3694" t="s">
        <v>117</v>
      </c>
      <c r="F3694">
        <v>1</v>
      </c>
      <c r="G3694">
        <v>6</v>
      </c>
      <c r="H3694" t="s">
        <v>193</v>
      </c>
      <c r="I3694" t="s">
        <v>30</v>
      </c>
      <c r="J3694">
        <v>10005964470</v>
      </c>
      <c r="K3694" s="10">
        <f>(C3694-VLOOKUP(H3694,Riders!$A$2:$E$8001,4,FALSE))/365</f>
        <v>25.843835616438355</v>
      </c>
    </row>
    <row r="3695" spans="1:11">
      <c r="A3695" t="s">
        <v>137</v>
      </c>
      <c r="B3695">
        <v>2015</v>
      </c>
      <c r="C3695" s="9">
        <v>42021</v>
      </c>
      <c r="D3695" t="s">
        <v>138</v>
      </c>
      <c r="E3695" t="s">
        <v>117</v>
      </c>
      <c r="F3695">
        <v>2</v>
      </c>
      <c r="G3695">
        <v>1</v>
      </c>
      <c r="H3695" t="s">
        <v>312</v>
      </c>
      <c r="I3695" t="s">
        <v>42</v>
      </c>
      <c r="J3695">
        <v>10006904360</v>
      </c>
      <c r="K3695" s="10">
        <f>(C3695-VLOOKUP(H3695,Riders!$A$2:$E$8001,4,FALSE))/365</f>
        <v>23.534246575342465</v>
      </c>
    </row>
    <row r="3696" spans="1:11">
      <c r="A3696" t="s">
        <v>137</v>
      </c>
      <c r="B3696">
        <v>2015</v>
      </c>
      <c r="C3696" s="9">
        <v>42021</v>
      </c>
      <c r="D3696" t="s">
        <v>138</v>
      </c>
      <c r="E3696" t="s">
        <v>117</v>
      </c>
      <c r="F3696">
        <v>2</v>
      </c>
      <c r="G3696">
        <v>2</v>
      </c>
      <c r="H3696" t="s">
        <v>334</v>
      </c>
      <c r="I3696" t="s">
        <v>335</v>
      </c>
      <c r="J3696">
        <v>10005506954</v>
      </c>
      <c r="K3696" s="10">
        <f>(C3696-VLOOKUP(H3696,Riders!$A$2:$E$8001,4,FALSE))/365</f>
        <v>26.126027397260273</v>
      </c>
    </row>
    <row r="3697" spans="1:11">
      <c r="A3697" t="s">
        <v>137</v>
      </c>
      <c r="B3697">
        <v>2015</v>
      </c>
      <c r="C3697" s="9">
        <v>42021</v>
      </c>
      <c r="D3697" t="s">
        <v>138</v>
      </c>
      <c r="E3697" t="s">
        <v>117</v>
      </c>
      <c r="F3697">
        <v>2</v>
      </c>
      <c r="G3697">
        <v>3</v>
      </c>
      <c r="H3697" t="s">
        <v>192</v>
      </c>
      <c r="I3697" t="s">
        <v>28</v>
      </c>
      <c r="J3697">
        <v>10004601723</v>
      </c>
      <c r="K3697" s="10">
        <f>(C3697-VLOOKUP(H3697,Riders!$A$2:$E$8001,4,FALSE))/365</f>
        <v>27.580821917808219</v>
      </c>
    </row>
    <row r="3698" spans="1:11">
      <c r="A3698" t="s">
        <v>137</v>
      </c>
      <c r="B3698">
        <v>2015</v>
      </c>
      <c r="C3698" s="9">
        <v>42021</v>
      </c>
      <c r="D3698" t="s">
        <v>138</v>
      </c>
      <c r="E3698" t="s">
        <v>117</v>
      </c>
      <c r="F3698">
        <v>2</v>
      </c>
      <c r="G3698">
        <v>4</v>
      </c>
      <c r="H3698" t="s">
        <v>368</v>
      </c>
      <c r="I3698" t="s">
        <v>44</v>
      </c>
      <c r="J3698">
        <v>10003095795</v>
      </c>
      <c r="K3698" s="10">
        <f>(C3698-VLOOKUP(H3698,Riders!$A$2:$E$8001,4,FALSE))/365</f>
        <v>29.841095890410958</v>
      </c>
    </row>
    <row r="3699" spans="1:11">
      <c r="A3699" t="s">
        <v>137</v>
      </c>
      <c r="B3699">
        <v>2015</v>
      </c>
      <c r="C3699" s="9">
        <v>42021</v>
      </c>
      <c r="D3699" t="s">
        <v>138</v>
      </c>
      <c r="E3699" t="s">
        <v>117</v>
      </c>
      <c r="F3699">
        <v>2</v>
      </c>
      <c r="G3699">
        <v>5</v>
      </c>
      <c r="H3699" t="s">
        <v>370</v>
      </c>
      <c r="I3699" t="s">
        <v>371</v>
      </c>
      <c r="J3699">
        <v>10055651813</v>
      </c>
      <c r="K3699" s="10" t="e">
        <f>(C3699-VLOOKUP(H3699,Riders!$A$2:$E$8001,4,FALSE))/365</f>
        <v>#N/A</v>
      </c>
    </row>
    <row r="3700" spans="1:11">
      <c r="A3700" t="s">
        <v>137</v>
      </c>
      <c r="B3700">
        <v>2015</v>
      </c>
      <c r="C3700" s="9">
        <v>42021</v>
      </c>
      <c r="D3700" t="s">
        <v>138</v>
      </c>
      <c r="E3700" t="s">
        <v>117</v>
      </c>
      <c r="F3700">
        <v>2</v>
      </c>
      <c r="G3700">
        <v>6</v>
      </c>
      <c r="H3700" t="s">
        <v>374</v>
      </c>
      <c r="I3700" t="s">
        <v>267</v>
      </c>
      <c r="J3700">
        <v>10007812019</v>
      </c>
      <c r="K3700" s="10" t="e">
        <f>(C3700-VLOOKUP(H3700,Riders!$A$2:$E$8001,4,FALSE))/365</f>
        <v>#N/A</v>
      </c>
    </row>
    <row r="3701" spans="1:11">
      <c r="A3701" t="s">
        <v>137</v>
      </c>
      <c r="B3701">
        <v>2015</v>
      </c>
      <c r="C3701" s="9">
        <v>42021</v>
      </c>
      <c r="D3701" t="s">
        <v>138</v>
      </c>
      <c r="E3701" t="s">
        <v>119</v>
      </c>
      <c r="F3701">
        <v>1</v>
      </c>
      <c r="G3701">
        <v>1</v>
      </c>
      <c r="H3701" t="s">
        <v>312</v>
      </c>
      <c r="I3701" t="s">
        <v>42</v>
      </c>
      <c r="J3701">
        <v>10006904360</v>
      </c>
      <c r="K3701" s="10">
        <f>(C3701-VLOOKUP(H3701,Riders!$A$2:$E$8001,4,FALSE))/365</f>
        <v>23.534246575342465</v>
      </c>
    </row>
    <row r="3702" spans="1:11">
      <c r="A3702" t="s">
        <v>137</v>
      </c>
      <c r="B3702">
        <v>2015</v>
      </c>
      <c r="C3702" s="9">
        <v>42021</v>
      </c>
      <c r="D3702" t="s">
        <v>138</v>
      </c>
      <c r="E3702" t="s">
        <v>119</v>
      </c>
      <c r="F3702">
        <v>1</v>
      </c>
      <c r="G3702">
        <v>2</v>
      </c>
      <c r="H3702" t="s">
        <v>201</v>
      </c>
      <c r="I3702" t="s">
        <v>196</v>
      </c>
      <c r="J3702">
        <v>10051694112</v>
      </c>
      <c r="K3702" s="10">
        <f>(C3702-VLOOKUP(H3702,Riders!$A$2:$E$8001,4,FALSE))/365</f>
        <v>28.068493150684933</v>
      </c>
    </row>
    <row r="3703" spans="1:11">
      <c r="A3703" t="s">
        <v>137</v>
      </c>
      <c r="B3703">
        <v>2015</v>
      </c>
      <c r="C3703" s="9">
        <v>42021</v>
      </c>
      <c r="D3703" t="s">
        <v>138</v>
      </c>
      <c r="E3703" t="s">
        <v>119</v>
      </c>
      <c r="F3703">
        <v>1</v>
      </c>
      <c r="G3703">
        <v>3</v>
      </c>
      <c r="H3703" t="s">
        <v>343</v>
      </c>
      <c r="I3703" t="s">
        <v>344</v>
      </c>
      <c r="J3703">
        <v>10007500407</v>
      </c>
      <c r="K3703" s="10">
        <f>(C3703-VLOOKUP(H3703,Riders!$A$2:$E$8001,4,FALSE))/365</f>
        <v>21.490410958904111</v>
      </c>
    </row>
    <row r="3704" spans="1:11">
      <c r="A3704" t="s">
        <v>137</v>
      </c>
      <c r="B3704">
        <v>2015</v>
      </c>
      <c r="C3704" s="9">
        <v>42021</v>
      </c>
      <c r="D3704" t="s">
        <v>138</v>
      </c>
      <c r="E3704" t="s">
        <v>119</v>
      </c>
      <c r="F3704">
        <v>1</v>
      </c>
      <c r="G3704">
        <v>4</v>
      </c>
      <c r="H3704" t="s">
        <v>338</v>
      </c>
      <c r="I3704" t="s">
        <v>140</v>
      </c>
      <c r="J3704">
        <v>10004633247</v>
      </c>
      <c r="K3704" s="10">
        <f>(C3704-VLOOKUP(H3704,Riders!$A$2:$E$8001,4,FALSE))/365</f>
        <v>26.832876712328765</v>
      </c>
    </row>
    <row r="3705" spans="1:11">
      <c r="A3705" t="s">
        <v>137</v>
      </c>
      <c r="B3705">
        <v>2015</v>
      </c>
      <c r="C3705" s="9">
        <v>42021</v>
      </c>
      <c r="D3705" t="s">
        <v>138</v>
      </c>
      <c r="E3705" t="s">
        <v>119</v>
      </c>
      <c r="F3705">
        <v>1</v>
      </c>
      <c r="G3705">
        <v>5</v>
      </c>
      <c r="H3705" t="s">
        <v>334</v>
      </c>
      <c r="I3705" t="s">
        <v>335</v>
      </c>
      <c r="J3705">
        <v>10005506954</v>
      </c>
      <c r="K3705" s="10">
        <f>(C3705-VLOOKUP(H3705,Riders!$A$2:$E$8001,4,FALSE))/365</f>
        <v>26.126027397260273</v>
      </c>
    </row>
    <row r="3706" spans="1:11">
      <c r="A3706" t="s">
        <v>137</v>
      </c>
      <c r="B3706">
        <v>2015</v>
      </c>
      <c r="C3706" s="9">
        <v>42021</v>
      </c>
      <c r="D3706" t="s">
        <v>138</v>
      </c>
      <c r="E3706" t="s">
        <v>119</v>
      </c>
      <c r="F3706">
        <v>1</v>
      </c>
      <c r="G3706">
        <v>6</v>
      </c>
      <c r="H3706" t="s">
        <v>192</v>
      </c>
      <c r="I3706" t="s">
        <v>28</v>
      </c>
      <c r="J3706">
        <v>10004601723</v>
      </c>
      <c r="K3706" s="10">
        <f>(C3706-VLOOKUP(H3706,Riders!$A$2:$E$8001,4,FALSE))/365</f>
        <v>27.580821917808219</v>
      </c>
    </row>
    <row r="3707" spans="1:11">
      <c r="A3707" t="s">
        <v>137</v>
      </c>
      <c r="B3707">
        <v>2015</v>
      </c>
      <c r="C3707" s="9">
        <v>42021</v>
      </c>
      <c r="D3707" t="s">
        <v>138</v>
      </c>
      <c r="E3707" t="s">
        <v>119</v>
      </c>
      <c r="F3707">
        <v>2</v>
      </c>
      <c r="G3707">
        <v>1</v>
      </c>
      <c r="H3707" t="s">
        <v>368</v>
      </c>
      <c r="I3707" t="s">
        <v>44</v>
      </c>
      <c r="J3707">
        <v>10003095795</v>
      </c>
      <c r="K3707" s="10">
        <f>(C3707-VLOOKUP(H3707,Riders!$A$2:$E$8001,4,FALSE))/365</f>
        <v>29.841095890410958</v>
      </c>
    </row>
    <row r="3708" spans="1:11">
      <c r="A3708" t="s">
        <v>137</v>
      </c>
      <c r="B3708">
        <v>2015</v>
      </c>
      <c r="C3708" s="9">
        <v>42021</v>
      </c>
      <c r="D3708" t="s">
        <v>138</v>
      </c>
      <c r="E3708" t="s">
        <v>119</v>
      </c>
      <c r="F3708">
        <v>2</v>
      </c>
      <c r="G3708">
        <v>2</v>
      </c>
      <c r="H3708" t="s">
        <v>285</v>
      </c>
      <c r="I3708" t="s">
        <v>30</v>
      </c>
      <c r="J3708">
        <v>10003349716</v>
      </c>
      <c r="K3708" s="10">
        <f>(C3708-VLOOKUP(H3708,Riders!$A$2:$E$8001,4,FALSE))/365</f>
        <v>31.454794520547946</v>
      </c>
    </row>
    <row r="3709" spans="1:11">
      <c r="A3709" t="s">
        <v>137</v>
      </c>
      <c r="B3709">
        <v>2015</v>
      </c>
      <c r="C3709" s="9">
        <v>42021</v>
      </c>
      <c r="D3709" t="s">
        <v>138</v>
      </c>
      <c r="E3709" t="s">
        <v>119</v>
      </c>
      <c r="F3709">
        <v>2</v>
      </c>
      <c r="G3709">
        <v>3</v>
      </c>
      <c r="H3709" t="s">
        <v>193</v>
      </c>
      <c r="I3709" t="s">
        <v>30</v>
      </c>
      <c r="J3709">
        <v>10005964470</v>
      </c>
      <c r="K3709" s="10">
        <f>(C3709-VLOOKUP(H3709,Riders!$A$2:$E$8001,4,FALSE))/365</f>
        <v>25.843835616438355</v>
      </c>
    </row>
    <row r="3710" spans="1:11">
      <c r="A3710" t="s">
        <v>137</v>
      </c>
      <c r="B3710">
        <v>2015</v>
      </c>
      <c r="C3710" s="9">
        <v>42021</v>
      </c>
      <c r="D3710" t="s">
        <v>138</v>
      </c>
      <c r="E3710" t="s">
        <v>119</v>
      </c>
      <c r="F3710">
        <v>2</v>
      </c>
      <c r="G3710">
        <v>4</v>
      </c>
      <c r="H3710" t="s">
        <v>304</v>
      </c>
      <c r="I3710" t="s">
        <v>111</v>
      </c>
      <c r="J3710">
        <v>10006898300</v>
      </c>
      <c r="K3710" s="10">
        <f>(C3710-VLOOKUP(H3710,Riders!$A$2:$E$8001,4,FALSE))/365</f>
        <v>22.416438356164385</v>
      </c>
    </row>
    <row r="3711" spans="1:11">
      <c r="A3711" t="s">
        <v>137</v>
      </c>
      <c r="B3711">
        <v>2015</v>
      </c>
      <c r="C3711" s="9">
        <v>42021</v>
      </c>
      <c r="D3711" t="s">
        <v>138</v>
      </c>
      <c r="E3711" t="s">
        <v>119</v>
      </c>
      <c r="F3711">
        <v>2</v>
      </c>
      <c r="G3711">
        <v>5</v>
      </c>
      <c r="H3711" t="s">
        <v>374</v>
      </c>
      <c r="I3711" t="s">
        <v>267</v>
      </c>
      <c r="J3711">
        <v>10007812019</v>
      </c>
      <c r="K3711" s="10" t="e">
        <f>(C3711-VLOOKUP(H3711,Riders!$A$2:$E$8001,4,FALSE))/365</f>
        <v>#N/A</v>
      </c>
    </row>
    <row r="3712" spans="1:11">
      <c r="A3712" t="s">
        <v>137</v>
      </c>
      <c r="B3712">
        <v>2015</v>
      </c>
      <c r="C3712" s="9">
        <v>42021</v>
      </c>
      <c r="D3712" t="s">
        <v>138</v>
      </c>
      <c r="E3712" t="s">
        <v>119</v>
      </c>
      <c r="F3712">
        <v>2</v>
      </c>
      <c r="G3712">
        <v>6</v>
      </c>
      <c r="H3712" t="s">
        <v>370</v>
      </c>
      <c r="I3712" t="s">
        <v>371</v>
      </c>
      <c r="J3712">
        <v>10055651813</v>
      </c>
      <c r="K3712" s="10" t="e">
        <f>(C3712-VLOOKUP(H3712,Riders!$A$2:$E$8001,4,FALSE))/365</f>
        <v>#N/A</v>
      </c>
    </row>
    <row r="3713" spans="1:11">
      <c r="A3713" t="s">
        <v>286</v>
      </c>
      <c r="B3713">
        <v>2015</v>
      </c>
      <c r="C3713" s="9">
        <v>41979</v>
      </c>
      <c r="D3713" t="s">
        <v>138</v>
      </c>
      <c r="E3713" t="s">
        <v>89</v>
      </c>
      <c r="F3713">
        <v>1</v>
      </c>
      <c r="G3713">
        <v>1</v>
      </c>
      <c r="H3713" t="s">
        <v>325</v>
      </c>
      <c r="I3713" t="s">
        <v>196</v>
      </c>
      <c r="J3713">
        <v>10007271546</v>
      </c>
      <c r="K3713" s="10">
        <f>(C3713-VLOOKUP(H3713,Riders!$A$2:$E$8001,4,FALSE))/365</f>
        <v>21.676712328767124</v>
      </c>
    </row>
    <row r="3714" spans="1:11">
      <c r="A3714" t="s">
        <v>286</v>
      </c>
      <c r="B3714">
        <v>2015</v>
      </c>
      <c r="C3714" s="9">
        <v>41979</v>
      </c>
      <c r="D3714" t="s">
        <v>138</v>
      </c>
      <c r="E3714" t="s">
        <v>89</v>
      </c>
      <c r="F3714">
        <v>1</v>
      </c>
      <c r="G3714">
        <v>2</v>
      </c>
      <c r="H3714" t="s">
        <v>232</v>
      </c>
      <c r="I3714" t="s">
        <v>24</v>
      </c>
      <c r="J3714">
        <v>10006073493</v>
      </c>
      <c r="K3714" s="10">
        <f>(C3714-VLOOKUP(H3714,Riders!$A$2:$E$8001,4,FALSE))/365</f>
        <v>24.983561643835618</v>
      </c>
    </row>
    <row r="3715" spans="1:11">
      <c r="A3715" t="s">
        <v>286</v>
      </c>
      <c r="B3715">
        <v>2015</v>
      </c>
      <c r="C3715" s="9">
        <v>41979</v>
      </c>
      <c r="D3715" t="s">
        <v>138</v>
      </c>
      <c r="E3715" t="s">
        <v>89</v>
      </c>
      <c r="F3715">
        <v>1</v>
      </c>
      <c r="G3715">
        <v>3</v>
      </c>
      <c r="H3715" t="s">
        <v>199</v>
      </c>
      <c r="I3715" t="s">
        <v>37</v>
      </c>
      <c r="J3715">
        <v>10007947011</v>
      </c>
      <c r="K3715" s="10">
        <f>(C3715-VLOOKUP(H3715,Riders!$A$2:$E$8001,4,FALSE))/365</f>
        <v>20.098630136986301</v>
      </c>
    </row>
    <row r="3716" spans="1:11">
      <c r="A3716" t="s">
        <v>286</v>
      </c>
      <c r="B3716">
        <v>2015</v>
      </c>
      <c r="C3716" s="9">
        <v>41979</v>
      </c>
      <c r="D3716" t="s">
        <v>138</v>
      </c>
      <c r="E3716" t="s">
        <v>89</v>
      </c>
      <c r="F3716">
        <v>1</v>
      </c>
      <c r="G3716">
        <v>4</v>
      </c>
      <c r="H3716" t="s">
        <v>52</v>
      </c>
      <c r="I3716" t="s">
        <v>40</v>
      </c>
      <c r="J3716">
        <v>10004612534</v>
      </c>
      <c r="K3716" s="10">
        <f>(C3716-VLOOKUP(H3716,Riders!$A$2:$E$8001,4,FALSE))/365</f>
        <v>27.526027397260275</v>
      </c>
    </row>
    <row r="3717" spans="1:11">
      <c r="A3717" t="s">
        <v>286</v>
      </c>
      <c r="B3717">
        <v>2015</v>
      </c>
      <c r="C3717" s="9">
        <v>41979</v>
      </c>
      <c r="D3717" t="s">
        <v>138</v>
      </c>
      <c r="E3717" t="s">
        <v>89</v>
      </c>
      <c r="F3717">
        <v>1</v>
      </c>
      <c r="G3717">
        <v>5</v>
      </c>
      <c r="H3717" t="s">
        <v>292</v>
      </c>
      <c r="I3717" t="s">
        <v>26</v>
      </c>
      <c r="J3717">
        <v>10003011125</v>
      </c>
      <c r="K3717" s="10">
        <f>(C3717-VLOOKUP(H3717,Riders!$A$2:$E$8001,4,FALSE))/365</f>
        <v>30.158904109589042</v>
      </c>
    </row>
    <row r="3718" spans="1:11">
      <c r="A3718" t="s">
        <v>286</v>
      </c>
      <c r="B3718">
        <v>2015</v>
      </c>
      <c r="C3718" s="9">
        <v>41979</v>
      </c>
      <c r="D3718" t="s">
        <v>138</v>
      </c>
      <c r="E3718" t="s">
        <v>89</v>
      </c>
      <c r="F3718">
        <v>2</v>
      </c>
      <c r="G3718">
        <v>1</v>
      </c>
      <c r="H3718" t="s">
        <v>95</v>
      </c>
      <c r="I3718" t="s">
        <v>28</v>
      </c>
      <c r="J3718">
        <v>10048325582</v>
      </c>
      <c r="K3718" s="10">
        <f>(C3718-VLOOKUP(H3718,Riders!$A$2:$E$8001,4,FALSE))/365</f>
        <v>22.860273972602741</v>
      </c>
    </row>
    <row r="3719" spans="1:11">
      <c r="A3719" t="s">
        <v>286</v>
      </c>
      <c r="B3719">
        <v>2015</v>
      </c>
      <c r="C3719" s="9">
        <v>41979</v>
      </c>
      <c r="D3719" t="s">
        <v>138</v>
      </c>
      <c r="E3719" t="s">
        <v>89</v>
      </c>
      <c r="F3719">
        <v>2</v>
      </c>
      <c r="G3719">
        <v>2</v>
      </c>
      <c r="H3719" t="s">
        <v>218</v>
      </c>
      <c r="I3719" t="s">
        <v>33</v>
      </c>
      <c r="J3719">
        <v>10005782695</v>
      </c>
      <c r="K3719" s="10">
        <f>(C3719-VLOOKUP(H3719,Riders!$A$2:$E$8001,4,FALSE))/365</f>
        <v>25.421917808219177</v>
      </c>
    </row>
    <row r="3720" spans="1:11">
      <c r="A3720" t="s">
        <v>286</v>
      </c>
      <c r="B3720">
        <v>2015</v>
      </c>
      <c r="C3720" s="9">
        <v>41979</v>
      </c>
      <c r="D3720" t="s">
        <v>138</v>
      </c>
      <c r="E3720" t="s">
        <v>89</v>
      </c>
      <c r="F3720">
        <v>2</v>
      </c>
      <c r="G3720">
        <v>3</v>
      </c>
      <c r="H3720" t="s">
        <v>91</v>
      </c>
      <c r="I3720" t="s">
        <v>50</v>
      </c>
      <c r="J3720">
        <v>10009150215</v>
      </c>
      <c r="K3720" s="10">
        <f>(C3720-VLOOKUP(H3720,Riders!$A$2:$E$8001,4,FALSE))/365</f>
        <v>19.041095890410958</v>
      </c>
    </row>
    <row r="3721" spans="1:11">
      <c r="A3721" t="s">
        <v>286</v>
      </c>
      <c r="B3721">
        <v>2015</v>
      </c>
      <c r="C3721" s="9">
        <v>41979</v>
      </c>
      <c r="D3721" t="s">
        <v>138</v>
      </c>
      <c r="E3721" t="s">
        <v>89</v>
      </c>
      <c r="F3721">
        <v>2</v>
      </c>
      <c r="G3721">
        <v>4</v>
      </c>
      <c r="H3721" t="s">
        <v>372</v>
      </c>
      <c r="I3721" t="s">
        <v>373</v>
      </c>
      <c r="J3721">
        <v>10004613039</v>
      </c>
      <c r="K3721" s="10">
        <f>(C3721-VLOOKUP(H3721,Riders!$A$2:$E$8001,4,FALSE))/365</f>
        <v>25.989041095890411</v>
      </c>
    </row>
    <row r="3722" spans="1:11">
      <c r="A3722" t="s">
        <v>286</v>
      </c>
      <c r="B3722">
        <v>2015</v>
      </c>
      <c r="C3722" s="9">
        <v>41979</v>
      </c>
      <c r="D3722" t="s">
        <v>138</v>
      </c>
      <c r="E3722" t="s">
        <v>89</v>
      </c>
      <c r="F3722">
        <v>2</v>
      </c>
      <c r="G3722">
        <v>9</v>
      </c>
      <c r="H3722" t="s">
        <v>198</v>
      </c>
      <c r="I3722" t="s">
        <v>22</v>
      </c>
      <c r="J3722">
        <v>10006900421</v>
      </c>
      <c r="K3722" s="10">
        <f>(C3722-VLOOKUP(H3722,Riders!$A$2:$E$8001,4,FALSE))/365</f>
        <v>21.994520547945207</v>
      </c>
    </row>
    <row r="3723" spans="1:11">
      <c r="A3723" t="s">
        <v>286</v>
      </c>
      <c r="B3723">
        <v>2015</v>
      </c>
      <c r="C3723" s="9">
        <v>41979</v>
      </c>
      <c r="D3723" t="s">
        <v>138</v>
      </c>
      <c r="E3723" t="s">
        <v>89</v>
      </c>
      <c r="F3723">
        <v>3</v>
      </c>
      <c r="G3723">
        <v>1</v>
      </c>
      <c r="H3723" t="s">
        <v>312</v>
      </c>
      <c r="I3723" t="s">
        <v>42</v>
      </c>
      <c r="J3723">
        <v>10006904360</v>
      </c>
      <c r="K3723" s="10">
        <f>(C3723-VLOOKUP(H3723,Riders!$A$2:$E$8001,4,FALSE))/365</f>
        <v>23.419178082191781</v>
      </c>
    </row>
    <row r="3724" spans="1:11">
      <c r="A3724" t="s">
        <v>286</v>
      </c>
      <c r="B3724">
        <v>2015</v>
      </c>
      <c r="C3724" s="9">
        <v>41979</v>
      </c>
      <c r="D3724" t="s">
        <v>138</v>
      </c>
      <c r="E3724" t="s">
        <v>89</v>
      </c>
      <c r="F3724">
        <v>3</v>
      </c>
      <c r="G3724">
        <v>2</v>
      </c>
      <c r="H3724" t="s">
        <v>376</v>
      </c>
      <c r="I3724" t="s">
        <v>353</v>
      </c>
      <c r="J3724">
        <v>10006382984</v>
      </c>
      <c r="K3724" s="10">
        <f>(C3724-VLOOKUP(H3724,Riders!$A$2:$E$8001,4,FALSE))/365</f>
        <v>28.567123287671233</v>
      </c>
    </row>
    <row r="3725" spans="1:11">
      <c r="A3725" t="s">
        <v>286</v>
      </c>
      <c r="B3725">
        <v>2015</v>
      </c>
      <c r="C3725" s="9">
        <v>41979</v>
      </c>
      <c r="D3725" t="s">
        <v>138</v>
      </c>
      <c r="E3725" t="s">
        <v>89</v>
      </c>
      <c r="F3725">
        <v>3</v>
      </c>
      <c r="G3725">
        <v>3</v>
      </c>
      <c r="H3725" t="s">
        <v>208</v>
      </c>
      <c r="I3725" t="s">
        <v>186</v>
      </c>
      <c r="J3725">
        <v>10009049979</v>
      </c>
      <c r="K3725" s="10">
        <f>(C3725-VLOOKUP(H3725,Riders!$A$2:$E$8001,4,FALSE))/365</f>
        <v>19.698630136986303</v>
      </c>
    </row>
    <row r="3726" spans="1:11">
      <c r="A3726" t="s">
        <v>286</v>
      </c>
      <c r="B3726">
        <v>2015</v>
      </c>
      <c r="C3726" s="9">
        <v>41979</v>
      </c>
      <c r="D3726" t="s">
        <v>138</v>
      </c>
      <c r="E3726" t="s">
        <v>89</v>
      </c>
      <c r="F3726">
        <v>3</v>
      </c>
      <c r="G3726">
        <v>4</v>
      </c>
      <c r="H3726" t="s">
        <v>343</v>
      </c>
      <c r="I3726" t="s">
        <v>344</v>
      </c>
      <c r="J3726">
        <v>10007500407</v>
      </c>
      <c r="K3726" s="10">
        <f>(C3726-VLOOKUP(H3726,Riders!$A$2:$E$8001,4,FALSE))/365</f>
        <v>21.375342465753423</v>
      </c>
    </row>
    <row r="3727" spans="1:11">
      <c r="A3727" t="s">
        <v>286</v>
      </c>
      <c r="B3727">
        <v>2015</v>
      </c>
      <c r="C3727" s="9">
        <v>41979</v>
      </c>
      <c r="D3727" t="s">
        <v>138</v>
      </c>
      <c r="E3727" t="s">
        <v>89</v>
      </c>
      <c r="F3727">
        <v>3</v>
      </c>
      <c r="G3727">
        <v>5</v>
      </c>
      <c r="H3727" t="s">
        <v>195</v>
      </c>
      <c r="I3727" t="s">
        <v>196</v>
      </c>
      <c r="J3727">
        <v>10003100142</v>
      </c>
      <c r="K3727" s="10">
        <f>(C3727-VLOOKUP(H3727,Riders!$A$2:$E$8001,4,FALSE))/365</f>
        <v>28.726027397260275</v>
      </c>
    </row>
    <row r="3728" spans="1:11">
      <c r="A3728" t="s">
        <v>286</v>
      </c>
      <c r="B3728">
        <v>2015</v>
      </c>
      <c r="C3728" s="9">
        <v>41979</v>
      </c>
      <c r="D3728" t="s">
        <v>138</v>
      </c>
      <c r="E3728" t="s">
        <v>89</v>
      </c>
      <c r="F3728">
        <v>4</v>
      </c>
      <c r="G3728">
        <v>1</v>
      </c>
      <c r="H3728" t="s">
        <v>194</v>
      </c>
      <c r="I3728" t="s">
        <v>50</v>
      </c>
      <c r="J3728">
        <v>10004868370</v>
      </c>
      <c r="K3728" s="10">
        <f>(C3728-VLOOKUP(H3728,Riders!$A$2:$E$8001,4,FALSE))/365</f>
        <v>26.936986301369863</v>
      </c>
    </row>
    <row r="3729" spans="1:11">
      <c r="A3729" t="s">
        <v>286</v>
      </c>
      <c r="B3729">
        <v>2015</v>
      </c>
      <c r="C3729" s="9">
        <v>41979</v>
      </c>
      <c r="D3729" t="s">
        <v>138</v>
      </c>
      <c r="E3729" t="s">
        <v>89</v>
      </c>
      <c r="F3729">
        <v>4</v>
      </c>
      <c r="G3729">
        <v>2</v>
      </c>
      <c r="H3729" t="s">
        <v>151</v>
      </c>
      <c r="I3729" t="s">
        <v>152</v>
      </c>
      <c r="J3729">
        <v>10004717719</v>
      </c>
      <c r="K3729" s="10">
        <f>(C3729-VLOOKUP(H3729,Riders!$A$2:$E$8001,4,FALSE))/365</f>
        <v>26.010958904109589</v>
      </c>
    </row>
    <row r="3730" spans="1:11">
      <c r="A3730" t="s">
        <v>286</v>
      </c>
      <c r="B3730">
        <v>2015</v>
      </c>
      <c r="C3730" s="9">
        <v>41979</v>
      </c>
      <c r="D3730" t="s">
        <v>138</v>
      </c>
      <c r="E3730" t="s">
        <v>89</v>
      </c>
      <c r="F3730">
        <v>4</v>
      </c>
      <c r="G3730">
        <v>3</v>
      </c>
      <c r="H3730" t="s">
        <v>330</v>
      </c>
      <c r="I3730" t="s">
        <v>331</v>
      </c>
      <c r="J3730">
        <v>10006480186</v>
      </c>
      <c r="K3730" s="10">
        <f>(C3730-VLOOKUP(H3730,Riders!$A$2:$E$8001,4,FALSE))/365</f>
        <v>23.413698630136988</v>
      </c>
    </row>
    <row r="3731" spans="1:11">
      <c r="A3731" t="s">
        <v>286</v>
      </c>
      <c r="B3731">
        <v>2015</v>
      </c>
      <c r="C3731" s="9">
        <v>41979</v>
      </c>
      <c r="D3731" t="s">
        <v>138</v>
      </c>
      <c r="E3731" t="s">
        <v>89</v>
      </c>
      <c r="F3731">
        <v>4</v>
      </c>
      <c r="G3731">
        <v>4</v>
      </c>
      <c r="H3731" t="s">
        <v>101</v>
      </c>
      <c r="I3731" t="s">
        <v>102</v>
      </c>
      <c r="J3731">
        <v>10009010876</v>
      </c>
      <c r="K3731" s="10">
        <f>(C3731-VLOOKUP(H3731,Riders!$A$2:$E$8001,4,FALSE))/365</f>
        <v>20.860273972602741</v>
      </c>
    </row>
    <row r="3732" spans="1:11">
      <c r="A3732" t="s">
        <v>286</v>
      </c>
      <c r="B3732">
        <v>2015</v>
      </c>
      <c r="C3732" s="9">
        <v>41979</v>
      </c>
      <c r="D3732" t="s">
        <v>138</v>
      </c>
      <c r="E3732" t="s">
        <v>89</v>
      </c>
      <c r="F3732">
        <v>4</v>
      </c>
      <c r="G3732">
        <v>5</v>
      </c>
      <c r="H3732" t="s">
        <v>181</v>
      </c>
      <c r="I3732" t="s">
        <v>32</v>
      </c>
      <c r="J3732">
        <v>10007212639</v>
      </c>
      <c r="K3732" s="10">
        <f>(C3732-VLOOKUP(H3732,Riders!$A$2:$E$8001,4,FALSE))/365</f>
        <v>23.44109589041096</v>
      </c>
    </row>
    <row r="3733" spans="1:11">
      <c r="A3733" t="s">
        <v>286</v>
      </c>
      <c r="B3733">
        <v>2015</v>
      </c>
      <c r="C3733" s="9">
        <v>41979</v>
      </c>
      <c r="D3733" t="s">
        <v>138</v>
      </c>
      <c r="E3733" t="s">
        <v>89</v>
      </c>
      <c r="F3733">
        <v>5</v>
      </c>
      <c r="G3733">
        <v>1</v>
      </c>
      <c r="H3733" t="s">
        <v>338</v>
      </c>
      <c r="I3733" t="s">
        <v>140</v>
      </c>
      <c r="J3733">
        <v>10004633247</v>
      </c>
      <c r="K3733" s="10">
        <f>(C3733-VLOOKUP(H3733,Riders!$A$2:$E$8001,4,FALSE))/365</f>
        <v>26.717808219178082</v>
      </c>
    </row>
    <row r="3734" spans="1:11">
      <c r="A3734" t="s">
        <v>286</v>
      </c>
      <c r="B3734">
        <v>2015</v>
      </c>
      <c r="C3734" s="9">
        <v>41979</v>
      </c>
      <c r="D3734" t="s">
        <v>138</v>
      </c>
      <c r="E3734" t="s">
        <v>89</v>
      </c>
      <c r="F3734">
        <v>5</v>
      </c>
      <c r="G3734">
        <v>2</v>
      </c>
      <c r="H3734" t="s">
        <v>281</v>
      </c>
      <c r="I3734" t="s">
        <v>282</v>
      </c>
      <c r="J3734">
        <v>10006319633</v>
      </c>
      <c r="K3734" s="10">
        <f>(C3734-VLOOKUP(H3734,Riders!$A$2:$E$8001,4,FALSE))/365</f>
        <v>25.041095890410958</v>
      </c>
    </row>
    <row r="3735" spans="1:11">
      <c r="A3735" t="s">
        <v>286</v>
      </c>
      <c r="B3735">
        <v>2015</v>
      </c>
      <c r="C3735" s="9">
        <v>41979</v>
      </c>
      <c r="D3735" t="s">
        <v>138</v>
      </c>
      <c r="E3735" t="s">
        <v>89</v>
      </c>
      <c r="F3735">
        <v>5</v>
      </c>
      <c r="G3735">
        <v>3</v>
      </c>
      <c r="H3735" t="s">
        <v>284</v>
      </c>
      <c r="I3735" t="s">
        <v>100</v>
      </c>
      <c r="J3735">
        <v>10007811817</v>
      </c>
      <c r="K3735" s="10">
        <f>(C3735-VLOOKUP(H3735,Riders!$A$2:$E$8001,4,FALSE))/365</f>
        <v>20.895890410958906</v>
      </c>
    </row>
    <row r="3736" spans="1:11">
      <c r="A3736" t="s">
        <v>286</v>
      </c>
      <c r="B3736">
        <v>2015</v>
      </c>
      <c r="C3736" s="9">
        <v>41979</v>
      </c>
      <c r="D3736" t="s">
        <v>138</v>
      </c>
      <c r="E3736" t="s">
        <v>89</v>
      </c>
      <c r="F3736">
        <v>5</v>
      </c>
      <c r="G3736">
        <v>4</v>
      </c>
      <c r="H3736" t="s">
        <v>322</v>
      </c>
      <c r="I3736" t="s">
        <v>323</v>
      </c>
      <c r="J3736">
        <v>10007828082</v>
      </c>
      <c r="K3736" s="10">
        <f>(C3736-VLOOKUP(H3736,Riders!$A$2:$E$8001,4,FALSE))/365</f>
        <v>20.980821917808218</v>
      </c>
    </row>
    <row r="3737" spans="1:11">
      <c r="A3737" t="s">
        <v>286</v>
      </c>
      <c r="B3737">
        <v>2015</v>
      </c>
      <c r="C3737" s="9">
        <v>41979</v>
      </c>
      <c r="D3737" t="s">
        <v>138</v>
      </c>
      <c r="E3737" t="s">
        <v>89</v>
      </c>
      <c r="F3737">
        <v>5</v>
      </c>
      <c r="G3737">
        <v>5</v>
      </c>
      <c r="H3737" t="s">
        <v>348</v>
      </c>
      <c r="I3737" t="s">
        <v>222</v>
      </c>
      <c r="J3737">
        <v>10007165755</v>
      </c>
      <c r="K3737" s="10">
        <f>(C3737-VLOOKUP(H3737,Riders!$A$2:$E$8001,4,FALSE))/365</f>
        <v>24.882191780821916</v>
      </c>
    </row>
    <row r="3738" spans="1:11">
      <c r="A3738" t="s">
        <v>286</v>
      </c>
      <c r="B3738">
        <v>2015</v>
      </c>
      <c r="C3738" s="9">
        <v>41979</v>
      </c>
      <c r="D3738" t="s">
        <v>138</v>
      </c>
      <c r="E3738" t="s">
        <v>89</v>
      </c>
      <c r="F3738">
        <v>5</v>
      </c>
      <c r="G3738">
        <v>6</v>
      </c>
      <c r="H3738" t="s">
        <v>285</v>
      </c>
      <c r="I3738" t="s">
        <v>30</v>
      </c>
      <c r="J3738">
        <v>10003349716</v>
      </c>
      <c r="K3738" s="10">
        <f>(C3738-VLOOKUP(H3738,Riders!$A$2:$E$8001,4,FALSE))/365</f>
        <v>31.339726027397262</v>
      </c>
    </row>
    <row r="3739" spans="1:11">
      <c r="A3739" t="s">
        <v>286</v>
      </c>
      <c r="B3739">
        <v>2015</v>
      </c>
      <c r="C3739" s="9">
        <v>41979</v>
      </c>
      <c r="D3739" t="s">
        <v>138</v>
      </c>
      <c r="E3739" t="s">
        <v>89</v>
      </c>
      <c r="F3739">
        <v>6</v>
      </c>
      <c r="G3739">
        <v>1</v>
      </c>
      <c r="H3739" t="s">
        <v>216</v>
      </c>
      <c r="I3739" t="s">
        <v>44</v>
      </c>
      <c r="J3739">
        <v>10006902239</v>
      </c>
      <c r="K3739" s="10">
        <f>(C3739-VLOOKUP(H3739,Riders!$A$2:$E$8001,4,FALSE))/365</f>
        <v>23.44109589041096</v>
      </c>
    </row>
    <row r="3740" spans="1:11">
      <c r="A3740" t="s">
        <v>286</v>
      </c>
      <c r="B3740">
        <v>2015</v>
      </c>
      <c r="C3740" s="9">
        <v>41979</v>
      </c>
      <c r="D3740" t="s">
        <v>138</v>
      </c>
      <c r="E3740" t="s">
        <v>89</v>
      </c>
      <c r="F3740">
        <v>6</v>
      </c>
      <c r="G3740">
        <v>2</v>
      </c>
      <c r="H3740" t="s">
        <v>328</v>
      </c>
      <c r="I3740" t="s">
        <v>176</v>
      </c>
      <c r="J3740">
        <v>10007782616</v>
      </c>
      <c r="K3740" s="10">
        <f>(C3740-VLOOKUP(H3740,Riders!$A$2:$E$8001,4,FALSE))/365</f>
        <v>21.347945205479451</v>
      </c>
    </row>
    <row r="3741" spans="1:11">
      <c r="A3741" t="s">
        <v>286</v>
      </c>
      <c r="B3741">
        <v>2015</v>
      </c>
      <c r="C3741" s="9">
        <v>41979</v>
      </c>
      <c r="D3741" t="s">
        <v>138</v>
      </c>
      <c r="E3741" t="s">
        <v>89</v>
      </c>
      <c r="F3741">
        <v>6</v>
      </c>
      <c r="G3741">
        <v>3</v>
      </c>
      <c r="H3741" t="s">
        <v>141</v>
      </c>
      <c r="I3741" t="s">
        <v>93</v>
      </c>
      <c r="J3741">
        <v>10009181234</v>
      </c>
      <c r="K3741" s="10">
        <f>(C3741-VLOOKUP(H3741,Riders!$A$2:$E$8001,4,FALSE))/365</f>
        <v>19.673972602739727</v>
      </c>
    </row>
    <row r="3742" spans="1:11">
      <c r="A3742" t="s">
        <v>286</v>
      </c>
      <c r="B3742">
        <v>2015</v>
      </c>
      <c r="C3742" s="9">
        <v>41979</v>
      </c>
      <c r="D3742" t="s">
        <v>138</v>
      </c>
      <c r="E3742" t="s">
        <v>89</v>
      </c>
      <c r="F3742">
        <v>6</v>
      </c>
      <c r="G3742">
        <v>4</v>
      </c>
      <c r="H3742" t="s">
        <v>190</v>
      </c>
      <c r="I3742" t="s">
        <v>111</v>
      </c>
      <c r="J3742">
        <v>10004599194</v>
      </c>
      <c r="K3742" s="10">
        <f>(C3742-VLOOKUP(H3742,Riders!$A$2:$E$8001,4,FALSE))/365</f>
        <v>26.723287671232878</v>
      </c>
    </row>
    <row r="3743" spans="1:11">
      <c r="A3743" t="s">
        <v>286</v>
      </c>
      <c r="B3743">
        <v>2015</v>
      </c>
      <c r="C3743" s="9">
        <v>41979</v>
      </c>
      <c r="D3743" t="s">
        <v>138</v>
      </c>
      <c r="E3743" t="s">
        <v>89</v>
      </c>
      <c r="F3743">
        <v>6</v>
      </c>
      <c r="G3743">
        <v>5</v>
      </c>
      <c r="H3743" t="s">
        <v>377</v>
      </c>
      <c r="I3743" t="s">
        <v>196</v>
      </c>
      <c r="J3743">
        <v>10005509883</v>
      </c>
      <c r="K3743" s="10">
        <f>(C3743-VLOOKUP(H3743,Riders!$A$2:$E$8001,4,FALSE))/365</f>
        <v>24.991780821917807</v>
      </c>
    </row>
    <row r="3744" spans="1:11">
      <c r="A3744" t="s">
        <v>286</v>
      </c>
      <c r="B3744">
        <v>2015</v>
      </c>
      <c r="C3744" s="9">
        <v>41979</v>
      </c>
      <c r="D3744" t="s">
        <v>138</v>
      </c>
      <c r="E3744" t="s">
        <v>89</v>
      </c>
      <c r="F3744">
        <v>6</v>
      </c>
      <c r="G3744">
        <v>6</v>
      </c>
      <c r="H3744" t="s">
        <v>193</v>
      </c>
      <c r="I3744" t="s">
        <v>30</v>
      </c>
      <c r="J3744">
        <v>10005964470</v>
      </c>
      <c r="K3744" s="10">
        <f>(C3744-VLOOKUP(H3744,Riders!$A$2:$E$8001,4,FALSE))/365</f>
        <v>25.728767123287671</v>
      </c>
    </row>
    <row r="3745" spans="1:11">
      <c r="A3745" t="s">
        <v>286</v>
      </c>
      <c r="B3745">
        <v>2015</v>
      </c>
      <c r="C3745" s="9">
        <v>41979</v>
      </c>
      <c r="D3745" t="s">
        <v>138</v>
      </c>
      <c r="E3745" t="s">
        <v>115</v>
      </c>
      <c r="F3745">
        <v>1</v>
      </c>
      <c r="G3745">
        <v>1</v>
      </c>
      <c r="H3745" t="s">
        <v>232</v>
      </c>
      <c r="I3745" t="s">
        <v>24</v>
      </c>
      <c r="J3745">
        <v>10006073493</v>
      </c>
      <c r="K3745" s="10">
        <f>(C3745-VLOOKUP(H3745,Riders!$A$2:$E$8001,4,FALSE))/365</f>
        <v>24.983561643835618</v>
      </c>
    </row>
    <row r="3746" spans="1:11">
      <c r="A3746" t="s">
        <v>286</v>
      </c>
      <c r="B3746">
        <v>2015</v>
      </c>
      <c r="C3746" s="9">
        <v>41979</v>
      </c>
      <c r="D3746" t="s">
        <v>138</v>
      </c>
      <c r="E3746" t="s">
        <v>115</v>
      </c>
      <c r="F3746">
        <v>1</v>
      </c>
      <c r="G3746">
        <v>2</v>
      </c>
      <c r="H3746" t="s">
        <v>348</v>
      </c>
      <c r="I3746" t="s">
        <v>222</v>
      </c>
      <c r="J3746">
        <v>10007165755</v>
      </c>
      <c r="K3746" s="10">
        <f>(C3746-VLOOKUP(H3746,Riders!$A$2:$E$8001,4,FALSE))/365</f>
        <v>24.882191780821916</v>
      </c>
    </row>
    <row r="3747" spans="1:11">
      <c r="A3747" t="s">
        <v>286</v>
      </c>
      <c r="B3747">
        <v>2015</v>
      </c>
      <c r="C3747" s="9">
        <v>41979</v>
      </c>
      <c r="D3747" t="s">
        <v>138</v>
      </c>
      <c r="E3747" t="s">
        <v>115</v>
      </c>
      <c r="F3747">
        <v>1</v>
      </c>
      <c r="G3747">
        <v>3</v>
      </c>
      <c r="H3747" t="s">
        <v>372</v>
      </c>
      <c r="I3747" t="s">
        <v>373</v>
      </c>
      <c r="J3747">
        <v>10004613039</v>
      </c>
      <c r="K3747" s="10">
        <f>(C3747-VLOOKUP(H3747,Riders!$A$2:$E$8001,4,FALSE))/365</f>
        <v>25.989041095890411</v>
      </c>
    </row>
    <row r="3748" spans="1:11">
      <c r="A3748" t="s">
        <v>286</v>
      </c>
      <c r="B3748">
        <v>2015</v>
      </c>
      <c r="C3748" s="9">
        <v>41979</v>
      </c>
      <c r="D3748" t="s">
        <v>138</v>
      </c>
      <c r="E3748" t="s">
        <v>115</v>
      </c>
      <c r="F3748">
        <v>1</v>
      </c>
      <c r="G3748">
        <v>4</v>
      </c>
      <c r="H3748" t="s">
        <v>141</v>
      </c>
      <c r="I3748" t="s">
        <v>93</v>
      </c>
      <c r="J3748">
        <v>10009181234</v>
      </c>
      <c r="K3748" s="10">
        <f>(C3748-VLOOKUP(H3748,Riders!$A$2:$E$8001,4,FALSE))/365</f>
        <v>19.673972602739727</v>
      </c>
    </row>
    <row r="3749" spans="1:11">
      <c r="A3749" t="s">
        <v>286</v>
      </c>
      <c r="B3749">
        <v>2015</v>
      </c>
      <c r="C3749" s="9">
        <v>41979</v>
      </c>
      <c r="D3749" t="s">
        <v>138</v>
      </c>
      <c r="E3749" t="s">
        <v>115</v>
      </c>
      <c r="F3749">
        <v>2</v>
      </c>
      <c r="G3749">
        <v>1</v>
      </c>
      <c r="H3749" t="s">
        <v>218</v>
      </c>
      <c r="I3749" t="s">
        <v>33</v>
      </c>
      <c r="J3749">
        <v>10005782695</v>
      </c>
      <c r="K3749" s="10">
        <f>(C3749-VLOOKUP(H3749,Riders!$A$2:$E$8001,4,FALSE))/365</f>
        <v>25.421917808219177</v>
      </c>
    </row>
    <row r="3750" spans="1:11">
      <c r="A3750" t="s">
        <v>286</v>
      </c>
      <c r="B3750">
        <v>2015</v>
      </c>
      <c r="C3750" s="9">
        <v>41979</v>
      </c>
      <c r="D3750" t="s">
        <v>138</v>
      </c>
      <c r="E3750" t="s">
        <v>115</v>
      </c>
      <c r="F3750">
        <v>2</v>
      </c>
      <c r="G3750">
        <v>2</v>
      </c>
      <c r="H3750" t="s">
        <v>284</v>
      </c>
      <c r="I3750" t="s">
        <v>100</v>
      </c>
      <c r="J3750">
        <v>10007811817</v>
      </c>
      <c r="K3750" s="10">
        <f>(C3750-VLOOKUP(H3750,Riders!$A$2:$E$8001,4,FALSE))/365</f>
        <v>20.895890410958906</v>
      </c>
    </row>
    <row r="3751" spans="1:11">
      <c r="A3751" t="s">
        <v>286</v>
      </c>
      <c r="B3751">
        <v>2015</v>
      </c>
      <c r="C3751" s="9">
        <v>41979</v>
      </c>
      <c r="D3751" t="s">
        <v>138</v>
      </c>
      <c r="E3751" t="s">
        <v>115</v>
      </c>
      <c r="F3751">
        <v>2</v>
      </c>
      <c r="G3751">
        <v>3</v>
      </c>
      <c r="H3751" t="s">
        <v>52</v>
      </c>
      <c r="I3751" t="s">
        <v>40</v>
      </c>
      <c r="J3751">
        <v>10004612534</v>
      </c>
      <c r="K3751" s="10">
        <f>(C3751-VLOOKUP(H3751,Riders!$A$2:$E$8001,4,FALSE))/365</f>
        <v>27.526027397260275</v>
      </c>
    </row>
    <row r="3752" spans="1:11">
      <c r="A3752" t="s">
        <v>286</v>
      </c>
      <c r="B3752">
        <v>2015</v>
      </c>
      <c r="C3752" s="9">
        <v>41979</v>
      </c>
      <c r="D3752" t="s">
        <v>138</v>
      </c>
      <c r="E3752" t="s">
        <v>115</v>
      </c>
      <c r="F3752">
        <v>2</v>
      </c>
      <c r="G3752">
        <v>4</v>
      </c>
      <c r="H3752" t="s">
        <v>377</v>
      </c>
      <c r="I3752" t="s">
        <v>196</v>
      </c>
      <c r="J3752">
        <v>10005509883</v>
      </c>
      <c r="K3752" s="10">
        <f>(C3752-VLOOKUP(H3752,Riders!$A$2:$E$8001,4,FALSE))/365</f>
        <v>24.991780821917807</v>
      </c>
    </row>
    <row r="3753" spans="1:11">
      <c r="A3753" t="s">
        <v>286</v>
      </c>
      <c r="B3753">
        <v>2015</v>
      </c>
      <c r="C3753" s="9">
        <v>41979</v>
      </c>
      <c r="D3753" t="s">
        <v>138</v>
      </c>
      <c r="E3753" t="s">
        <v>115</v>
      </c>
      <c r="F3753">
        <v>3</v>
      </c>
      <c r="G3753">
        <v>1</v>
      </c>
      <c r="H3753" t="s">
        <v>193</v>
      </c>
      <c r="I3753" t="s">
        <v>30</v>
      </c>
      <c r="J3753">
        <v>10005964470</v>
      </c>
      <c r="K3753" s="10">
        <f>(C3753-VLOOKUP(H3753,Riders!$A$2:$E$8001,4,FALSE))/365</f>
        <v>25.728767123287671</v>
      </c>
    </row>
    <row r="3754" spans="1:11">
      <c r="A3754" t="s">
        <v>286</v>
      </c>
      <c r="B3754">
        <v>2015</v>
      </c>
      <c r="C3754" s="9">
        <v>41979</v>
      </c>
      <c r="D3754" t="s">
        <v>138</v>
      </c>
      <c r="E3754" t="s">
        <v>115</v>
      </c>
      <c r="F3754">
        <v>3</v>
      </c>
      <c r="G3754">
        <v>2</v>
      </c>
      <c r="H3754" t="s">
        <v>376</v>
      </c>
      <c r="I3754" t="s">
        <v>353</v>
      </c>
      <c r="J3754">
        <v>10006382984</v>
      </c>
      <c r="K3754" s="10">
        <f>(C3754-VLOOKUP(H3754,Riders!$A$2:$E$8001,4,FALSE))/365</f>
        <v>28.567123287671233</v>
      </c>
    </row>
    <row r="3755" spans="1:11">
      <c r="A3755" t="s">
        <v>286</v>
      </c>
      <c r="B3755">
        <v>2015</v>
      </c>
      <c r="C3755" s="9">
        <v>41979</v>
      </c>
      <c r="D3755" t="s">
        <v>138</v>
      </c>
      <c r="E3755" t="s">
        <v>115</v>
      </c>
      <c r="F3755">
        <v>3</v>
      </c>
      <c r="G3755">
        <v>3</v>
      </c>
      <c r="H3755" t="s">
        <v>330</v>
      </c>
      <c r="I3755" t="s">
        <v>331</v>
      </c>
      <c r="J3755">
        <v>10006480186</v>
      </c>
      <c r="K3755" s="10">
        <f>(C3755-VLOOKUP(H3755,Riders!$A$2:$E$8001,4,FALSE))/365</f>
        <v>23.413698630136988</v>
      </c>
    </row>
    <row r="3756" spans="1:11">
      <c r="A3756" t="s">
        <v>286</v>
      </c>
      <c r="B3756">
        <v>2015</v>
      </c>
      <c r="C3756" s="9">
        <v>41979</v>
      </c>
      <c r="D3756" t="s">
        <v>138</v>
      </c>
      <c r="E3756" t="s">
        <v>115</v>
      </c>
      <c r="F3756">
        <v>3</v>
      </c>
      <c r="G3756">
        <v>4</v>
      </c>
      <c r="H3756" t="s">
        <v>322</v>
      </c>
      <c r="I3756" t="s">
        <v>323</v>
      </c>
      <c r="J3756">
        <v>10007828082</v>
      </c>
      <c r="K3756" s="10">
        <f>(C3756-VLOOKUP(H3756,Riders!$A$2:$E$8001,4,FALSE))/365</f>
        <v>20.980821917808218</v>
      </c>
    </row>
    <row r="3757" spans="1:11">
      <c r="A3757" t="s">
        <v>286</v>
      </c>
      <c r="B3757">
        <v>2015</v>
      </c>
      <c r="C3757" s="9">
        <v>41979</v>
      </c>
      <c r="D3757" t="s">
        <v>138</v>
      </c>
      <c r="E3757" t="s">
        <v>115</v>
      </c>
      <c r="F3757">
        <v>4</v>
      </c>
      <c r="G3757">
        <v>1</v>
      </c>
      <c r="H3757" t="s">
        <v>190</v>
      </c>
      <c r="I3757" t="s">
        <v>111</v>
      </c>
      <c r="J3757">
        <v>10004599194</v>
      </c>
      <c r="K3757" s="10">
        <f>(C3757-VLOOKUP(H3757,Riders!$A$2:$E$8001,4,FALSE))/365</f>
        <v>26.723287671232878</v>
      </c>
    </row>
    <row r="3758" spans="1:11">
      <c r="A3758" t="s">
        <v>286</v>
      </c>
      <c r="B3758">
        <v>2015</v>
      </c>
      <c r="C3758" s="9">
        <v>41979</v>
      </c>
      <c r="D3758" t="s">
        <v>138</v>
      </c>
      <c r="E3758" t="s">
        <v>115</v>
      </c>
      <c r="F3758">
        <v>4</v>
      </c>
      <c r="G3758">
        <v>2</v>
      </c>
      <c r="H3758" t="s">
        <v>208</v>
      </c>
      <c r="I3758" t="s">
        <v>186</v>
      </c>
      <c r="J3758">
        <v>10009049979</v>
      </c>
      <c r="K3758" s="10">
        <f>(C3758-VLOOKUP(H3758,Riders!$A$2:$E$8001,4,FALSE))/365</f>
        <v>19.698630136986303</v>
      </c>
    </row>
    <row r="3759" spans="1:11">
      <c r="A3759" t="s">
        <v>286</v>
      </c>
      <c r="B3759">
        <v>2015</v>
      </c>
      <c r="C3759" s="9">
        <v>41979</v>
      </c>
      <c r="D3759" t="s">
        <v>138</v>
      </c>
      <c r="E3759" t="s">
        <v>115</v>
      </c>
      <c r="F3759">
        <v>4</v>
      </c>
      <c r="G3759">
        <v>3</v>
      </c>
      <c r="H3759" t="s">
        <v>292</v>
      </c>
      <c r="I3759" t="s">
        <v>26</v>
      </c>
      <c r="J3759">
        <v>10003011125</v>
      </c>
      <c r="K3759" s="10">
        <f>(C3759-VLOOKUP(H3759,Riders!$A$2:$E$8001,4,FALSE))/365</f>
        <v>30.158904109589042</v>
      </c>
    </row>
    <row r="3760" spans="1:11">
      <c r="A3760" t="s">
        <v>286</v>
      </c>
      <c r="B3760">
        <v>2015</v>
      </c>
      <c r="C3760" s="9">
        <v>41979</v>
      </c>
      <c r="D3760" t="s">
        <v>138</v>
      </c>
      <c r="E3760" t="s">
        <v>115</v>
      </c>
      <c r="F3760">
        <v>4</v>
      </c>
      <c r="G3760">
        <v>4</v>
      </c>
      <c r="H3760" t="s">
        <v>151</v>
      </c>
      <c r="I3760" t="s">
        <v>152</v>
      </c>
      <c r="J3760">
        <v>10004717719</v>
      </c>
      <c r="K3760" s="10">
        <f>(C3760-VLOOKUP(H3760,Riders!$A$2:$E$8001,4,FALSE))/365</f>
        <v>26.010958904109589</v>
      </c>
    </row>
    <row r="3761" spans="1:11">
      <c r="A3761" t="s">
        <v>286</v>
      </c>
      <c r="B3761">
        <v>2015</v>
      </c>
      <c r="C3761" s="9">
        <v>41979</v>
      </c>
      <c r="D3761" t="s">
        <v>138</v>
      </c>
      <c r="E3761" t="s">
        <v>115</v>
      </c>
      <c r="F3761">
        <v>5</v>
      </c>
      <c r="G3761">
        <v>1</v>
      </c>
      <c r="H3761" t="s">
        <v>343</v>
      </c>
      <c r="I3761" t="s">
        <v>344</v>
      </c>
      <c r="J3761">
        <v>10007500407</v>
      </c>
      <c r="K3761" s="10">
        <f>(C3761-VLOOKUP(H3761,Riders!$A$2:$E$8001,4,FALSE))/365</f>
        <v>21.375342465753423</v>
      </c>
    </row>
    <row r="3762" spans="1:11">
      <c r="A3762" t="s">
        <v>286</v>
      </c>
      <c r="B3762">
        <v>2015</v>
      </c>
      <c r="C3762" s="9">
        <v>41979</v>
      </c>
      <c r="D3762" t="s">
        <v>138</v>
      </c>
      <c r="E3762" t="s">
        <v>115</v>
      </c>
      <c r="F3762">
        <v>5</v>
      </c>
      <c r="G3762">
        <v>2</v>
      </c>
      <c r="H3762" t="s">
        <v>281</v>
      </c>
      <c r="I3762" t="s">
        <v>282</v>
      </c>
      <c r="J3762">
        <v>10006319633</v>
      </c>
      <c r="K3762" s="10">
        <f>(C3762-VLOOKUP(H3762,Riders!$A$2:$E$8001,4,FALSE))/365</f>
        <v>25.041095890410958</v>
      </c>
    </row>
    <row r="3763" spans="1:11">
      <c r="A3763" t="s">
        <v>286</v>
      </c>
      <c r="B3763">
        <v>2015</v>
      </c>
      <c r="C3763" s="9">
        <v>41979</v>
      </c>
      <c r="D3763" t="s">
        <v>138</v>
      </c>
      <c r="E3763" t="s">
        <v>115</v>
      </c>
      <c r="F3763">
        <v>5</v>
      </c>
      <c r="G3763">
        <v>3</v>
      </c>
      <c r="H3763" t="s">
        <v>91</v>
      </c>
      <c r="I3763" t="s">
        <v>50</v>
      </c>
      <c r="J3763">
        <v>10009150215</v>
      </c>
      <c r="K3763" s="10">
        <f>(C3763-VLOOKUP(H3763,Riders!$A$2:$E$8001,4,FALSE))/365</f>
        <v>19.041095890410958</v>
      </c>
    </row>
    <row r="3764" spans="1:11">
      <c r="A3764" t="s">
        <v>286</v>
      </c>
      <c r="B3764">
        <v>2015</v>
      </c>
      <c r="C3764" s="9">
        <v>41979</v>
      </c>
      <c r="D3764" t="s">
        <v>138</v>
      </c>
      <c r="E3764" t="s">
        <v>115</v>
      </c>
      <c r="F3764">
        <v>5</v>
      </c>
      <c r="G3764">
        <v>4</v>
      </c>
      <c r="H3764" t="s">
        <v>181</v>
      </c>
      <c r="I3764" t="s">
        <v>32</v>
      </c>
      <c r="J3764">
        <v>10007212639</v>
      </c>
      <c r="K3764" s="10">
        <f>(C3764-VLOOKUP(H3764,Riders!$A$2:$E$8001,4,FALSE))/365</f>
        <v>23.44109589041096</v>
      </c>
    </row>
    <row r="3765" spans="1:11">
      <c r="A3765" t="s">
        <v>286</v>
      </c>
      <c r="B3765">
        <v>2015</v>
      </c>
      <c r="C3765" s="9">
        <v>41979</v>
      </c>
      <c r="D3765" t="s">
        <v>138</v>
      </c>
      <c r="E3765" t="s">
        <v>115</v>
      </c>
      <c r="F3765">
        <v>6</v>
      </c>
      <c r="G3765">
        <v>1</v>
      </c>
      <c r="H3765" t="s">
        <v>285</v>
      </c>
      <c r="I3765" t="s">
        <v>30</v>
      </c>
      <c r="J3765">
        <v>10003349716</v>
      </c>
      <c r="K3765" s="10">
        <f>(C3765-VLOOKUP(H3765,Riders!$A$2:$E$8001,4,FALSE))/365</f>
        <v>31.339726027397262</v>
      </c>
    </row>
    <row r="3766" spans="1:11">
      <c r="A3766" t="s">
        <v>286</v>
      </c>
      <c r="B3766">
        <v>2015</v>
      </c>
      <c r="C3766" s="9">
        <v>41979</v>
      </c>
      <c r="D3766" t="s">
        <v>138</v>
      </c>
      <c r="E3766" t="s">
        <v>115</v>
      </c>
      <c r="F3766">
        <v>6</v>
      </c>
      <c r="G3766">
        <v>2</v>
      </c>
      <c r="H3766" t="s">
        <v>101</v>
      </c>
      <c r="I3766" t="s">
        <v>102</v>
      </c>
      <c r="J3766">
        <v>10009010876</v>
      </c>
      <c r="K3766" s="10">
        <f>(C3766-VLOOKUP(H3766,Riders!$A$2:$E$8001,4,FALSE))/365</f>
        <v>20.860273972602741</v>
      </c>
    </row>
    <row r="3767" spans="1:11">
      <c r="A3767" t="s">
        <v>286</v>
      </c>
      <c r="B3767">
        <v>2015</v>
      </c>
      <c r="C3767" s="9">
        <v>41979</v>
      </c>
      <c r="D3767" t="s">
        <v>138</v>
      </c>
      <c r="E3767" t="s">
        <v>115</v>
      </c>
      <c r="F3767">
        <v>6</v>
      </c>
      <c r="G3767">
        <v>3</v>
      </c>
      <c r="H3767" t="s">
        <v>199</v>
      </c>
      <c r="I3767" t="s">
        <v>37</v>
      </c>
      <c r="J3767">
        <v>10007947011</v>
      </c>
      <c r="K3767" s="10">
        <f>(C3767-VLOOKUP(H3767,Riders!$A$2:$E$8001,4,FALSE))/365</f>
        <v>20.098630136986301</v>
      </c>
    </row>
    <row r="3768" spans="1:11">
      <c r="A3768" t="s">
        <v>286</v>
      </c>
      <c r="B3768">
        <v>2015</v>
      </c>
      <c r="C3768" s="9">
        <v>41979</v>
      </c>
      <c r="D3768" t="s">
        <v>138</v>
      </c>
      <c r="E3768" t="s">
        <v>115</v>
      </c>
      <c r="F3768">
        <v>6</v>
      </c>
      <c r="G3768">
        <v>4</v>
      </c>
      <c r="H3768" t="s">
        <v>195</v>
      </c>
      <c r="I3768" t="s">
        <v>196</v>
      </c>
      <c r="J3768">
        <v>10003100142</v>
      </c>
      <c r="K3768" s="10">
        <f>(C3768-VLOOKUP(H3768,Riders!$A$2:$E$8001,4,FALSE))/365</f>
        <v>28.726027397260275</v>
      </c>
    </row>
    <row r="3769" spans="1:11">
      <c r="A3769" t="s">
        <v>286</v>
      </c>
      <c r="B3769">
        <v>2015</v>
      </c>
      <c r="C3769" s="9">
        <v>41979</v>
      </c>
      <c r="D3769" t="s">
        <v>138</v>
      </c>
      <c r="E3769" t="s">
        <v>115</v>
      </c>
      <c r="F3769">
        <v>6</v>
      </c>
      <c r="G3769">
        <v>5</v>
      </c>
      <c r="H3769" t="s">
        <v>328</v>
      </c>
      <c r="I3769" t="s">
        <v>176</v>
      </c>
      <c r="J3769">
        <v>10007782616</v>
      </c>
      <c r="K3769" s="10">
        <f>(C3769-VLOOKUP(H3769,Riders!$A$2:$E$8001,4,FALSE))/365</f>
        <v>21.347945205479451</v>
      </c>
    </row>
    <row r="3770" spans="1:11">
      <c r="A3770" t="s">
        <v>286</v>
      </c>
      <c r="B3770">
        <v>2015</v>
      </c>
      <c r="C3770" s="9">
        <v>41979</v>
      </c>
      <c r="D3770" t="s">
        <v>138</v>
      </c>
      <c r="E3770" t="s">
        <v>117</v>
      </c>
      <c r="F3770">
        <v>1</v>
      </c>
      <c r="G3770">
        <v>1</v>
      </c>
      <c r="H3770" t="s">
        <v>338</v>
      </c>
      <c r="I3770" t="s">
        <v>140</v>
      </c>
      <c r="J3770">
        <v>10004633247</v>
      </c>
      <c r="K3770" s="10">
        <f>(C3770-VLOOKUP(H3770,Riders!$A$2:$E$8001,4,FALSE))/365</f>
        <v>26.717808219178082</v>
      </c>
    </row>
    <row r="3771" spans="1:11">
      <c r="A3771" t="s">
        <v>286</v>
      </c>
      <c r="B3771">
        <v>2015</v>
      </c>
      <c r="C3771" s="9">
        <v>41979</v>
      </c>
      <c r="D3771" t="s">
        <v>138</v>
      </c>
      <c r="E3771" t="s">
        <v>117</v>
      </c>
      <c r="F3771">
        <v>1</v>
      </c>
      <c r="G3771">
        <v>2</v>
      </c>
      <c r="H3771" t="s">
        <v>285</v>
      </c>
      <c r="I3771" t="s">
        <v>30</v>
      </c>
      <c r="J3771">
        <v>10003349716</v>
      </c>
      <c r="K3771" s="10">
        <f>(C3771-VLOOKUP(H3771,Riders!$A$2:$E$8001,4,FALSE))/365</f>
        <v>31.339726027397262</v>
      </c>
    </row>
    <row r="3772" spans="1:11">
      <c r="A3772" t="s">
        <v>286</v>
      </c>
      <c r="B3772">
        <v>2015</v>
      </c>
      <c r="C3772" s="9">
        <v>41979</v>
      </c>
      <c r="D3772" t="s">
        <v>138</v>
      </c>
      <c r="E3772" t="s">
        <v>117</v>
      </c>
      <c r="F3772">
        <v>1</v>
      </c>
      <c r="G3772">
        <v>3</v>
      </c>
      <c r="H3772" t="s">
        <v>194</v>
      </c>
      <c r="I3772" t="s">
        <v>50</v>
      </c>
      <c r="J3772">
        <v>10004868370</v>
      </c>
      <c r="K3772" s="10">
        <f>(C3772-VLOOKUP(H3772,Riders!$A$2:$E$8001,4,FALSE))/365</f>
        <v>26.936986301369863</v>
      </c>
    </row>
    <row r="3773" spans="1:11">
      <c r="A3773" t="s">
        <v>286</v>
      </c>
      <c r="B3773">
        <v>2015</v>
      </c>
      <c r="C3773" s="9">
        <v>41979</v>
      </c>
      <c r="D3773" t="s">
        <v>138</v>
      </c>
      <c r="E3773" t="s">
        <v>117</v>
      </c>
      <c r="F3773">
        <v>1</v>
      </c>
      <c r="G3773">
        <v>4</v>
      </c>
      <c r="H3773" t="s">
        <v>218</v>
      </c>
      <c r="I3773" t="s">
        <v>33</v>
      </c>
      <c r="J3773">
        <v>10005782695</v>
      </c>
      <c r="K3773" s="10">
        <f>(C3773-VLOOKUP(H3773,Riders!$A$2:$E$8001,4,FALSE))/365</f>
        <v>25.421917808219177</v>
      </c>
    </row>
    <row r="3774" spans="1:11">
      <c r="A3774" t="s">
        <v>286</v>
      </c>
      <c r="B3774">
        <v>2015</v>
      </c>
      <c r="C3774" s="9">
        <v>41979</v>
      </c>
      <c r="D3774" t="s">
        <v>138</v>
      </c>
      <c r="E3774" t="s">
        <v>117</v>
      </c>
      <c r="F3774">
        <v>1</v>
      </c>
      <c r="G3774">
        <v>5</v>
      </c>
      <c r="H3774" t="s">
        <v>325</v>
      </c>
      <c r="I3774" t="s">
        <v>196</v>
      </c>
      <c r="J3774">
        <v>10007271546</v>
      </c>
      <c r="K3774" s="10">
        <f>(C3774-VLOOKUP(H3774,Riders!$A$2:$E$8001,4,FALSE))/365</f>
        <v>21.676712328767124</v>
      </c>
    </row>
    <row r="3775" spans="1:11">
      <c r="A3775" t="s">
        <v>286</v>
      </c>
      <c r="B3775">
        <v>2015</v>
      </c>
      <c r="C3775" s="9">
        <v>41979</v>
      </c>
      <c r="D3775" t="s">
        <v>138</v>
      </c>
      <c r="E3775" t="s">
        <v>117</v>
      </c>
      <c r="F3775">
        <v>1</v>
      </c>
      <c r="G3775">
        <v>6</v>
      </c>
      <c r="H3775" t="s">
        <v>193</v>
      </c>
      <c r="I3775" t="s">
        <v>30</v>
      </c>
      <c r="J3775">
        <v>10005964470</v>
      </c>
      <c r="K3775" s="10">
        <f>(C3775-VLOOKUP(H3775,Riders!$A$2:$E$8001,4,FALSE))/365</f>
        <v>25.728767123287671</v>
      </c>
    </row>
    <row r="3776" spans="1:11">
      <c r="A3776" t="s">
        <v>286</v>
      </c>
      <c r="B3776">
        <v>2015</v>
      </c>
      <c r="C3776" s="9">
        <v>41979</v>
      </c>
      <c r="D3776" t="s">
        <v>138</v>
      </c>
      <c r="E3776" t="s">
        <v>117</v>
      </c>
      <c r="F3776">
        <v>2</v>
      </c>
      <c r="G3776">
        <v>1</v>
      </c>
      <c r="H3776" t="s">
        <v>95</v>
      </c>
      <c r="I3776" t="s">
        <v>28</v>
      </c>
      <c r="J3776">
        <v>10048325582</v>
      </c>
      <c r="K3776" s="10">
        <f>(C3776-VLOOKUP(H3776,Riders!$A$2:$E$8001,4,FALSE))/365</f>
        <v>22.860273972602741</v>
      </c>
    </row>
    <row r="3777" spans="1:11">
      <c r="A3777" t="s">
        <v>286</v>
      </c>
      <c r="B3777">
        <v>2015</v>
      </c>
      <c r="C3777" s="9">
        <v>41979</v>
      </c>
      <c r="D3777" t="s">
        <v>138</v>
      </c>
      <c r="E3777" t="s">
        <v>117</v>
      </c>
      <c r="F3777">
        <v>2</v>
      </c>
      <c r="G3777">
        <v>2</v>
      </c>
      <c r="H3777" t="s">
        <v>312</v>
      </c>
      <c r="I3777" t="s">
        <v>42</v>
      </c>
      <c r="J3777">
        <v>10006904360</v>
      </c>
      <c r="K3777" s="10">
        <f>(C3777-VLOOKUP(H3777,Riders!$A$2:$E$8001,4,FALSE))/365</f>
        <v>23.419178082191781</v>
      </c>
    </row>
    <row r="3778" spans="1:11">
      <c r="A3778" t="s">
        <v>286</v>
      </c>
      <c r="B3778">
        <v>2015</v>
      </c>
      <c r="C3778" s="9">
        <v>41979</v>
      </c>
      <c r="D3778" t="s">
        <v>138</v>
      </c>
      <c r="E3778" t="s">
        <v>117</v>
      </c>
      <c r="F3778">
        <v>2</v>
      </c>
      <c r="G3778">
        <v>3</v>
      </c>
      <c r="H3778" t="s">
        <v>190</v>
      </c>
      <c r="I3778" t="s">
        <v>111</v>
      </c>
      <c r="J3778">
        <v>10004599194</v>
      </c>
      <c r="K3778" s="10">
        <f>(C3778-VLOOKUP(H3778,Riders!$A$2:$E$8001,4,FALSE))/365</f>
        <v>26.723287671232878</v>
      </c>
    </row>
    <row r="3779" spans="1:11">
      <c r="A3779" t="s">
        <v>286</v>
      </c>
      <c r="B3779">
        <v>2015</v>
      </c>
      <c r="C3779" s="9">
        <v>41979</v>
      </c>
      <c r="D3779" t="s">
        <v>138</v>
      </c>
      <c r="E3779" t="s">
        <v>117</v>
      </c>
      <c r="F3779">
        <v>2</v>
      </c>
      <c r="G3779">
        <v>4</v>
      </c>
      <c r="H3779" t="s">
        <v>216</v>
      </c>
      <c r="I3779" t="s">
        <v>44</v>
      </c>
      <c r="J3779">
        <v>10006902239</v>
      </c>
      <c r="K3779" s="10">
        <f>(C3779-VLOOKUP(H3779,Riders!$A$2:$E$8001,4,FALSE))/365</f>
        <v>23.44109589041096</v>
      </c>
    </row>
    <row r="3780" spans="1:11">
      <c r="A3780" t="s">
        <v>286</v>
      </c>
      <c r="B3780">
        <v>2015</v>
      </c>
      <c r="C3780" s="9">
        <v>41979</v>
      </c>
      <c r="D3780" t="s">
        <v>138</v>
      </c>
      <c r="E3780" t="s">
        <v>117</v>
      </c>
      <c r="F3780">
        <v>2</v>
      </c>
      <c r="G3780">
        <v>5</v>
      </c>
      <c r="H3780" t="s">
        <v>232</v>
      </c>
      <c r="I3780" t="s">
        <v>24</v>
      </c>
      <c r="J3780">
        <v>10006073493</v>
      </c>
      <c r="K3780" s="10">
        <f>(C3780-VLOOKUP(H3780,Riders!$A$2:$E$8001,4,FALSE))/365</f>
        <v>24.983561643835618</v>
      </c>
    </row>
    <row r="3781" spans="1:11">
      <c r="A3781" t="s">
        <v>286</v>
      </c>
      <c r="B3781">
        <v>2015</v>
      </c>
      <c r="C3781" s="9">
        <v>41979</v>
      </c>
      <c r="D3781" t="s">
        <v>138</v>
      </c>
      <c r="E3781" t="s">
        <v>117</v>
      </c>
      <c r="F3781">
        <v>2</v>
      </c>
      <c r="G3781">
        <v>6</v>
      </c>
      <c r="H3781" t="s">
        <v>343</v>
      </c>
      <c r="I3781" t="s">
        <v>344</v>
      </c>
      <c r="J3781">
        <v>10007500407</v>
      </c>
      <c r="K3781" s="10">
        <f>(C3781-VLOOKUP(H3781,Riders!$A$2:$E$8001,4,FALSE))/365</f>
        <v>21.375342465753423</v>
      </c>
    </row>
    <row r="3782" spans="1:11">
      <c r="A3782" t="s">
        <v>286</v>
      </c>
      <c r="B3782">
        <v>2015</v>
      </c>
      <c r="C3782" s="9">
        <v>41979</v>
      </c>
      <c r="D3782" t="s">
        <v>138</v>
      </c>
      <c r="E3782" t="s">
        <v>119</v>
      </c>
      <c r="F3782">
        <v>1</v>
      </c>
      <c r="G3782">
        <v>1</v>
      </c>
      <c r="H3782" t="s">
        <v>95</v>
      </c>
      <c r="I3782" t="s">
        <v>28</v>
      </c>
      <c r="J3782">
        <v>10048325582</v>
      </c>
      <c r="K3782" s="10">
        <f>(C3782-VLOOKUP(H3782,Riders!$A$2:$E$8001,4,FALSE))/365</f>
        <v>22.860273972602741</v>
      </c>
    </row>
    <row r="3783" spans="1:11">
      <c r="A3783" t="s">
        <v>286</v>
      </c>
      <c r="B3783">
        <v>2015</v>
      </c>
      <c r="C3783" s="9">
        <v>41979</v>
      </c>
      <c r="D3783" t="s">
        <v>138</v>
      </c>
      <c r="E3783" t="s">
        <v>119</v>
      </c>
      <c r="F3783">
        <v>1</v>
      </c>
      <c r="G3783">
        <v>2</v>
      </c>
      <c r="H3783" t="s">
        <v>312</v>
      </c>
      <c r="I3783" t="s">
        <v>42</v>
      </c>
      <c r="J3783">
        <v>10006904360</v>
      </c>
      <c r="K3783" s="10">
        <f>(C3783-VLOOKUP(H3783,Riders!$A$2:$E$8001,4,FALSE))/365</f>
        <v>23.419178082191781</v>
      </c>
    </row>
    <row r="3784" spans="1:11">
      <c r="A3784" t="s">
        <v>286</v>
      </c>
      <c r="B3784">
        <v>2015</v>
      </c>
      <c r="C3784" s="9">
        <v>41979</v>
      </c>
      <c r="D3784" t="s">
        <v>138</v>
      </c>
      <c r="E3784" t="s">
        <v>119</v>
      </c>
      <c r="F3784">
        <v>1</v>
      </c>
      <c r="G3784">
        <v>3</v>
      </c>
      <c r="H3784" t="s">
        <v>338</v>
      </c>
      <c r="I3784" t="s">
        <v>140</v>
      </c>
      <c r="J3784">
        <v>10004633247</v>
      </c>
      <c r="K3784" s="10">
        <f>(C3784-VLOOKUP(H3784,Riders!$A$2:$E$8001,4,FALSE))/365</f>
        <v>26.717808219178082</v>
      </c>
    </row>
    <row r="3785" spans="1:11">
      <c r="A3785" t="s">
        <v>286</v>
      </c>
      <c r="B3785">
        <v>2015</v>
      </c>
      <c r="C3785" s="9">
        <v>41979</v>
      </c>
      <c r="D3785" t="s">
        <v>138</v>
      </c>
      <c r="E3785" t="s">
        <v>119</v>
      </c>
      <c r="F3785">
        <v>1</v>
      </c>
      <c r="G3785">
        <v>4</v>
      </c>
      <c r="H3785" t="s">
        <v>194</v>
      </c>
      <c r="I3785" t="s">
        <v>50</v>
      </c>
      <c r="J3785">
        <v>10004868370</v>
      </c>
      <c r="K3785" s="10">
        <f>(C3785-VLOOKUP(H3785,Riders!$A$2:$E$8001,4,FALSE))/365</f>
        <v>26.936986301369863</v>
      </c>
    </row>
    <row r="3786" spans="1:11">
      <c r="A3786" t="s">
        <v>286</v>
      </c>
      <c r="B3786">
        <v>2015</v>
      </c>
      <c r="C3786" s="9">
        <v>41979</v>
      </c>
      <c r="D3786" t="s">
        <v>138</v>
      </c>
      <c r="E3786" t="s">
        <v>119</v>
      </c>
      <c r="F3786">
        <v>1</v>
      </c>
      <c r="G3786">
        <v>5</v>
      </c>
      <c r="H3786" t="s">
        <v>285</v>
      </c>
      <c r="I3786" t="s">
        <v>30</v>
      </c>
      <c r="J3786">
        <v>10003349716</v>
      </c>
      <c r="K3786" s="10">
        <f>(C3786-VLOOKUP(H3786,Riders!$A$2:$E$8001,4,FALSE))/365</f>
        <v>31.339726027397262</v>
      </c>
    </row>
    <row r="3787" spans="1:11">
      <c r="A3787" t="s">
        <v>286</v>
      </c>
      <c r="B3787">
        <v>2015</v>
      </c>
      <c r="C3787" s="9">
        <v>41979</v>
      </c>
      <c r="D3787" t="s">
        <v>138</v>
      </c>
      <c r="E3787" t="s">
        <v>119</v>
      </c>
      <c r="F3787">
        <v>1</v>
      </c>
      <c r="G3787">
        <v>6</v>
      </c>
      <c r="H3787" t="s">
        <v>190</v>
      </c>
      <c r="I3787" t="s">
        <v>111</v>
      </c>
      <c r="J3787">
        <v>10004599194</v>
      </c>
      <c r="K3787" s="10">
        <f>(C3787-VLOOKUP(H3787,Riders!$A$2:$E$8001,4,FALSE))/365</f>
        <v>26.723287671232878</v>
      </c>
    </row>
    <row r="3788" spans="1:11">
      <c r="A3788" t="s">
        <v>286</v>
      </c>
      <c r="B3788">
        <v>2015</v>
      </c>
      <c r="C3788" s="9">
        <v>41979</v>
      </c>
      <c r="D3788" t="s">
        <v>138</v>
      </c>
      <c r="E3788" t="s">
        <v>119</v>
      </c>
      <c r="F3788">
        <v>2</v>
      </c>
      <c r="G3788">
        <v>1</v>
      </c>
      <c r="H3788" t="s">
        <v>218</v>
      </c>
      <c r="I3788" t="s">
        <v>33</v>
      </c>
      <c r="J3788">
        <v>10005782695</v>
      </c>
      <c r="K3788" s="10">
        <f>(C3788-VLOOKUP(H3788,Riders!$A$2:$E$8001,4,FALSE))/365</f>
        <v>25.421917808219177</v>
      </c>
    </row>
    <row r="3789" spans="1:11">
      <c r="A3789" t="s">
        <v>286</v>
      </c>
      <c r="B3789">
        <v>2015</v>
      </c>
      <c r="C3789" s="9">
        <v>41979</v>
      </c>
      <c r="D3789" t="s">
        <v>138</v>
      </c>
      <c r="E3789" t="s">
        <v>119</v>
      </c>
      <c r="F3789">
        <v>2</v>
      </c>
      <c r="G3789">
        <v>2</v>
      </c>
      <c r="H3789" t="s">
        <v>216</v>
      </c>
      <c r="I3789" t="s">
        <v>44</v>
      </c>
      <c r="J3789">
        <v>10006902239</v>
      </c>
      <c r="K3789" s="10">
        <f>(C3789-VLOOKUP(H3789,Riders!$A$2:$E$8001,4,FALSE))/365</f>
        <v>23.44109589041096</v>
      </c>
    </row>
    <row r="3790" spans="1:11">
      <c r="A3790" t="s">
        <v>286</v>
      </c>
      <c r="B3790">
        <v>2015</v>
      </c>
      <c r="C3790" s="9">
        <v>41979</v>
      </c>
      <c r="D3790" t="s">
        <v>138</v>
      </c>
      <c r="E3790" t="s">
        <v>119</v>
      </c>
      <c r="F3790">
        <v>2</v>
      </c>
      <c r="G3790">
        <v>3</v>
      </c>
      <c r="H3790" t="s">
        <v>325</v>
      </c>
      <c r="I3790" t="s">
        <v>196</v>
      </c>
      <c r="J3790">
        <v>10007271546</v>
      </c>
      <c r="K3790" s="10">
        <f>(C3790-VLOOKUP(H3790,Riders!$A$2:$E$8001,4,FALSE))/365</f>
        <v>21.676712328767124</v>
      </c>
    </row>
    <row r="3791" spans="1:11">
      <c r="A3791" t="s">
        <v>286</v>
      </c>
      <c r="B3791">
        <v>2015</v>
      </c>
      <c r="C3791" s="9">
        <v>41979</v>
      </c>
      <c r="D3791" t="s">
        <v>138</v>
      </c>
      <c r="E3791" t="s">
        <v>119</v>
      </c>
      <c r="F3791">
        <v>2</v>
      </c>
      <c r="G3791">
        <v>4</v>
      </c>
      <c r="H3791" t="s">
        <v>232</v>
      </c>
      <c r="I3791" t="s">
        <v>24</v>
      </c>
      <c r="J3791">
        <v>10006073493</v>
      </c>
      <c r="K3791" s="10">
        <f>(C3791-VLOOKUP(H3791,Riders!$A$2:$E$8001,4,FALSE))/365</f>
        <v>24.983561643835618</v>
      </c>
    </row>
    <row r="3792" spans="1:11">
      <c r="A3792" t="s">
        <v>286</v>
      </c>
      <c r="B3792">
        <v>2015</v>
      </c>
      <c r="C3792" s="9">
        <v>41979</v>
      </c>
      <c r="D3792" t="s">
        <v>138</v>
      </c>
      <c r="E3792" t="s">
        <v>119</v>
      </c>
      <c r="F3792">
        <v>2</v>
      </c>
      <c r="G3792">
        <v>5</v>
      </c>
      <c r="H3792" t="s">
        <v>343</v>
      </c>
      <c r="I3792" t="s">
        <v>344</v>
      </c>
      <c r="J3792">
        <v>10007500407</v>
      </c>
      <c r="K3792" s="10">
        <f>(C3792-VLOOKUP(H3792,Riders!$A$2:$E$8001,4,FALSE))/365</f>
        <v>21.375342465753423</v>
      </c>
    </row>
    <row r="3793" spans="1:11">
      <c r="A3793" t="s">
        <v>286</v>
      </c>
      <c r="B3793">
        <v>2015</v>
      </c>
      <c r="C3793" s="9">
        <v>41979</v>
      </c>
      <c r="D3793" t="s">
        <v>138</v>
      </c>
      <c r="E3793" t="s">
        <v>119</v>
      </c>
      <c r="F3793">
        <v>2</v>
      </c>
      <c r="G3793">
        <v>6</v>
      </c>
      <c r="H3793" t="s">
        <v>193</v>
      </c>
      <c r="I3793" t="s">
        <v>30</v>
      </c>
      <c r="J3793">
        <v>10005964470</v>
      </c>
      <c r="K3793" s="10">
        <f>(C3793-VLOOKUP(H3793,Riders!$A$2:$E$8001,4,FALSE))/365</f>
        <v>25.728767123287671</v>
      </c>
    </row>
    <row r="3794" spans="1:11">
      <c r="A3794" t="s">
        <v>137</v>
      </c>
      <c r="B3794">
        <v>2014</v>
      </c>
      <c r="C3794" s="9">
        <v>41697</v>
      </c>
      <c r="D3794" t="s">
        <v>19</v>
      </c>
      <c r="E3794" t="s">
        <v>89</v>
      </c>
      <c r="F3794">
        <v>1</v>
      </c>
      <c r="G3794">
        <v>1</v>
      </c>
      <c r="H3794" t="s">
        <v>190</v>
      </c>
      <c r="I3794" t="s">
        <v>111</v>
      </c>
      <c r="J3794">
        <v>10004599194</v>
      </c>
      <c r="K3794" s="10">
        <f>(C3794-VLOOKUP(H3794,Riders!$A$2:$E$8001,4,FALSE))/365</f>
        <v>25.950684931506849</v>
      </c>
    </row>
    <row r="3795" spans="1:11">
      <c r="A3795" t="s">
        <v>137</v>
      </c>
      <c r="B3795">
        <v>2014</v>
      </c>
      <c r="C3795" s="9">
        <v>41697</v>
      </c>
      <c r="D3795" t="s">
        <v>19</v>
      </c>
      <c r="E3795" t="s">
        <v>89</v>
      </c>
      <c r="F3795">
        <v>1</v>
      </c>
      <c r="G3795">
        <v>2</v>
      </c>
      <c r="H3795" t="s">
        <v>104</v>
      </c>
      <c r="I3795" t="s">
        <v>100</v>
      </c>
      <c r="J3795">
        <v>10006894559</v>
      </c>
      <c r="K3795" s="10">
        <f>(C3795-VLOOKUP(H3795,Riders!$A$2:$E$8001,4,FALSE))/365</f>
        <v>21.526027397260275</v>
      </c>
    </row>
    <row r="3796" spans="1:11">
      <c r="A3796" t="s">
        <v>137</v>
      </c>
      <c r="B3796">
        <v>2014</v>
      </c>
      <c r="C3796" s="9">
        <v>41697</v>
      </c>
      <c r="D3796" t="s">
        <v>19</v>
      </c>
      <c r="E3796" t="s">
        <v>89</v>
      </c>
      <c r="F3796">
        <v>1</v>
      </c>
      <c r="G3796">
        <v>3</v>
      </c>
      <c r="H3796" t="s">
        <v>345</v>
      </c>
      <c r="I3796" t="s">
        <v>346</v>
      </c>
      <c r="J3796">
        <v>10004722668</v>
      </c>
      <c r="K3796" s="10">
        <f>(C3796-VLOOKUP(H3796,Riders!$A$2:$E$8001,4,FALSE))/365</f>
        <v>28.252054794520546</v>
      </c>
    </row>
    <row r="3797" spans="1:11">
      <c r="A3797" t="s">
        <v>137</v>
      </c>
      <c r="B3797">
        <v>2014</v>
      </c>
      <c r="C3797" s="9">
        <v>41697</v>
      </c>
      <c r="D3797" t="s">
        <v>19</v>
      </c>
      <c r="E3797" t="s">
        <v>89</v>
      </c>
      <c r="F3797">
        <v>1</v>
      </c>
      <c r="G3797">
        <v>4</v>
      </c>
      <c r="H3797" t="s">
        <v>378</v>
      </c>
      <c r="I3797" t="s">
        <v>379</v>
      </c>
      <c r="J3797">
        <v>10005747434</v>
      </c>
      <c r="K3797" s="10">
        <f>(C3797-VLOOKUP(H3797,Riders!$A$2:$E$8001,4,FALSE))/365</f>
        <v>29.194520547945206</v>
      </c>
    </row>
    <row r="3798" spans="1:11">
      <c r="A3798" t="s">
        <v>137</v>
      </c>
      <c r="B3798">
        <v>2014</v>
      </c>
      <c r="C3798" s="9">
        <v>41697</v>
      </c>
      <c r="D3798" t="s">
        <v>19</v>
      </c>
      <c r="E3798" t="s">
        <v>89</v>
      </c>
      <c r="F3798">
        <v>1</v>
      </c>
      <c r="G3798">
        <v>5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24.956164383561642</v>
      </c>
    </row>
    <row r="3799" spans="1:11">
      <c r="A3799" t="s">
        <v>137</v>
      </c>
      <c r="B3799">
        <v>2014</v>
      </c>
      <c r="C3799" s="9">
        <v>41697</v>
      </c>
      <c r="D3799" t="s">
        <v>19</v>
      </c>
      <c r="E3799" t="s">
        <v>89</v>
      </c>
      <c r="F3799">
        <v>2</v>
      </c>
      <c r="G3799">
        <v>1</v>
      </c>
      <c r="H3799" t="s">
        <v>312</v>
      </c>
      <c r="I3799" t="s">
        <v>42</v>
      </c>
      <c r="J3799">
        <v>10006904360</v>
      </c>
      <c r="K3799" s="10">
        <f>(C3799-VLOOKUP(H3799,Riders!$A$2:$E$8001,4,FALSE))/365</f>
        <v>22.646575342465752</v>
      </c>
    </row>
    <row r="3800" spans="1:11">
      <c r="A3800" t="s">
        <v>137</v>
      </c>
      <c r="B3800">
        <v>2014</v>
      </c>
      <c r="C3800" s="9">
        <v>41697</v>
      </c>
      <c r="D3800" t="s">
        <v>19</v>
      </c>
      <c r="E3800" t="s">
        <v>89</v>
      </c>
      <c r="F3800">
        <v>2</v>
      </c>
      <c r="G3800">
        <v>2</v>
      </c>
      <c r="H3800" t="s">
        <v>181</v>
      </c>
      <c r="I3800" t="s">
        <v>32</v>
      </c>
      <c r="J3800">
        <v>10007212639</v>
      </c>
      <c r="K3800" s="10">
        <f>(C3800-VLOOKUP(H3800,Riders!$A$2:$E$8001,4,FALSE))/365</f>
        <v>22.668493150684931</v>
      </c>
    </row>
    <row r="3801" spans="1:11">
      <c r="A3801" t="s">
        <v>137</v>
      </c>
      <c r="B3801">
        <v>2014</v>
      </c>
      <c r="C3801" s="9">
        <v>41697</v>
      </c>
      <c r="D3801" t="s">
        <v>19</v>
      </c>
      <c r="E3801" t="s">
        <v>89</v>
      </c>
      <c r="F3801">
        <v>2</v>
      </c>
      <c r="G3801">
        <v>3</v>
      </c>
      <c r="H3801" t="s">
        <v>192</v>
      </c>
      <c r="I3801" t="s">
        <v>28</v>
      </c>
      <c r="J3801">
        <v>10004601723</v>
      </c>
      <c r="K3801" s="10">
        <f>(C3801-VLOOKUP(H3801,Riders!$A$2:$E$8001,4,FALSE))/365</f>
        <v>26.693150684931506</v>
      </c>
    </row>
    <row r="3802" spans="1:11">
      <c r="A3802" t="s">
        <v>137</v>
      </c>
      <c r="B3802">
        <v>2014</v>
      </c>
      <c r="C3802" s="9">
        <v>41697</v>
      </c>
      <c r="D3802" t="s">
        <v>19</v>
      </c>
      <c r="E3802" t="s">
        <v>89</v>
      </c>
      <c r="F3802">
        <v>2</v>
      </c>
      <c r="G3802">
        <v>4</v>
      </c>
      <c r="H3802" t="s">
        <v>285</v>
      </c>
      <c r="I3802" t="s">
        <v>30</v>
      </c>
      <c r="J3802">
        <v>10003349716</v>
      </c>
      <c r="K3802" s="10">
        <f>(C3802-VLOOKUP(H3802,Riders!$A$2:$E$8001,4,FALSE))/365</f>
        <v>30.567123287671233</v>
      </c>
    </row>
    <row r="3803" spans="1:11">
      <c r="A3803" t="s">
        <v>137</v>
      </c>
      <c r="B3803">
        <v>2014</v>
      </c>
      <c r="C3803" s="9">
        <v>41697</v>
      </c>
      <c r="D3803" t="s">
        <v>19</v>
      </c>
      <c r="E3803" t="s">
        <v>89</v>
      </c>
      <c r="F3803">
        <v>2</v>
      </c>
      <c r="G3803">
        <v>5</v>
      </c>
      <c r="H3803" t="s">
        <v>218</v>
      </c>
      <c r="I3803" t="s">
        <v>33</v>
      </c>
      <c r="J3803">
        <v>10005782695</v>
      </c>
      <c r="K3803" s="10">
        <f>(C3803-VLOOKUP(H3803,Riders!$A$2:$E$8001,4,FALSE))/365</f>
        <v>24.649315068493152</v>
      </c>
    </row>
    <row r="3804" spans="1:11">
      <c r="A3804" t="s">
        <v>137</v>
      </c>
      <c r="B3804">
        <v>2014</v>
      </c>
      <c r="C3804" s="9">
        <v>41697</v>
      </c>
      <c r="D3804" t="s">
        <v>19</v>
      </c>
      <c r="E3804" t="s">
        <v>89</v>
      </c>
      <c r="F3804">
        <v>3</v>
      </c>
      <c r="G3804">
        <v>1</v>
      </c>
      <c r="H3804" t="s">
        <v>334</v>
      </c>
      <c r="I3804" t="s">
        <v>335</v>
      </c>
      <c r="J3804">
        <v>10005506954</v>
      </c>
      <c r="K3804" s="10">
        <f>(C3804-VLOOKUP(H3804,Riders!$A$2:$E$8001,4,FALSE))/365</f>
        <v>25.238356164383561</v>
      </c>
    </row>
    <row r="3805" spans="1:11">
      <c r="A3805" t="s">
        <v>137</v>
      </c>
      <c r="B3805">
        <v>2014</v>
      </c>
      <c r="C3805" s="9">
        <v>41697</v>
      </c>
      <c r="D3805" t="s">
        <v>19</v>
      </c>
      <c r="E3805" t="s">
        <v>89</v>
      </c>
      <c r="F3805">
        <v>3</v>
      </c>
      <c r="G3805">
        <v>2</v>
      </c>
      <c r="H3805" t="s">
        <v>198</v>
      </c>
      <c r="I3805" t="s">
        <v>22</v>
      </c>
      <c r="J3805">
        <v>10006900421</v>
      </c>
      <c r="K3805" s="10">
        <f>(C3805-VLOOKUP(H3805,Riders!$A$2:$E$8001,4,FALSE))/365</f>
        <v>21.221917808219178</v>
      </c>
    </row>
    <row r="3806" spans="1:11">
      <c r="A3806" t="s">
        <v>137</v>
      </c>
      <c r="B3806">
        <v>2014</v>
      </c>
      <c r="C3806" s="9">
        <v>41697</v>
      </c>
      <c r="D3806" t="s">
        <v>19</v>
      </c>
      <c r="E3806" t="s">
        <v>89</v>
      </c>
      <c r="F3806">
        <v>3</v>
      </c>
      <c r="G3806">
        <v>3</v>
      </c>
      <c r="H3806" t="s">
        <v>333</v>
      </c>
      <c r="I3806" t="s">
        <v>28</v>
      </c>
      <c r="J3806">
        <v>10036244537</v>
      </c>
      <c r="K3806" s="10">
        <f>(C3806-VLOOKUP(H3806,Riders!$A$2:$E$8001,4,FALSE))/365</f>
        <v>25.586301369863012</v>
      </c>
    </row>
    <row r="3807" spans="1:11">
      <c r="A3807" t="s">
        <v>137</v>
      </c>
      <c r="B3807">
        <v>2014</v>
      </c>
      <c r="C3807" s="9">
        <v>41697</v>
      </c>
      <c r="D3807" t="s">
        <v>19</v>
      </c>
      <c r="E3807" t="s">
        <v>89</v>
      </c>
      <c r="F3807">
        <v>3</v>
      </c>
      <c r="G3807">
        <v>4</v>
      </c>
      <c r="H3807" t="s">
        <v>380</v>
      </c>
      <c r="I3807" t="s">
        <v>111</v>
      </c>
      <c r="J3807">
        <v>10006898502</v>
      </c>
      <c r="K3807" s="10">
        <f>(C3807-VLOOKUP(H3807,Riders!$A$2:$E$8001,4,FALSE))/365</f>
        <v>21.597260273972601</v>
      </c>
    </row>
    <row r="3808" spans="1:11">
      <c r="A3808" t="s">
        <v>137</v>
      </c>
      <c r="B3808">
        <v>2014</v>
      </c>
      <c r="C3808" s="9">
        <v>41697</v>
      </c>
      <c r="D3808" t="s">
        <v>19</v>
      </c>
      <c r="E3808" t="s">
        <v>89</v>
      </c>
      <c r="F3808">
        <v>3</v>
      </c>
      <c r="G3808">
        <v>5</v>
      </c>
      <c r="H3808" t="s">
        <v>194</v>
      </c>
      <c r="I3808" t="s">
        <v>50</v>
      </c>
      <c r="J3808">
        <v>10004868370</v>
      </c>
      <c r="K3808" s="10">
        <f>(C3808-VLOOKUP(H3808,Riders!$A$2:$E$8001,4,FALSE))/365</f>
        <v>26.164383561643834</v>
      </c>
    </row>
    <row r="3809" spans="1:11">
      <c r="A3809" t="s">
        <v>137</v>
      </c>
      <c r="B3809">
        <v>2014</v>
      </c>
      <c r="C3809" s="9">
        <v>41697</v>
      </c>
      <c r="D3809" t="s">
        <v>19</v>
      </c>
      <c r="E3809" t="s">
        <v>89</v>
      </c>
      <c r="F3809">
        <v>4</v>
      </c>
      <c r="G3809">
        <v>1</v>
      </c>
      <c r="H3809" t="s">
        <v>292</v>
      </c>
      <c r="I3809" t="s">
        <v>26</v>
      </c>
      <c r="J3809">
        <v>10003011125</v>
      </c>
      <c r="K3809" s="10">
        <f>(C3809-VLOOKUP(H3809,Riders!$A$2:$E$8001,4,FALSE))/365</f>
        <v>29.386301369863013</v>
      </c>
    </row>
    <row r="3810" spans="1:11">
      <c r="A3810" t="s">
        <v>137</v>
      </c>
      <c r="B3810">
        <v>2014</v>
      </c>
      <c r="C3810" s="9">
        <v>41697</v>
      </c>
      <c r="D3810" t="s">
        <v>19</v>
      </c>
      <c r="E3810" t="s">
        <v>89</v>
      </c>
      <c r="F3810">
        <v>4</v>
      </c>
      <c r="G3810">
        <v>2</v>
      </c>
      <c r="H3810" t="s">
        <v>66</v>
      </c>
      <c r="I3810" t="s">
        <v>28</v>
      </c>
      <c r="J3810">
        <v>10006379247</v>
      </c>
      <c r="K3810" s="10">
        <f>(C3810-VLOOKUP(H3810,Riders!$A$2:$E$8001,4,FALSE))/365</f>
        <v>23.923287671232877</v>
      </c>
    </row>
    <row r="3811" spans="1:11">
      <c r="A3811" t="s">
        <v>137</v>
      </c>
      <c r="B3811">
        <v>2014</v>
      </c>
      <c r="C3811" s="9">
        <v>41697</v>
      </c>
      <c r="D3811" t="s">
        <v>19</v>
      </c>
      <c r="E3811" t="s">
        <v>89</v>
      </c>
      <c r="F3811">
        <v>4</v>
      </c>
      <c r="G3811">
        <v>3</v>
      </c>
      <c r="H3811" t="s">
        <v>338</v>
      </c>
      <c r="I3811" t="s">
        <v>140</v>
      </c>
      <c r="J3811">
        <v>10004633247</v>
      </c>
      <c r="K3811" s="10">
        <f>(C3811-VLOOKUP(H3811,Riders!$A$2:$E$8001,4,FALSE))/365</f>
        <v>25.945205479452056</v>
      </c>
    </row>
    <row r="3812" spans="1:11">
      <c r="A3812" t="s">
        <v>137</v>
      </c>
      <c r="B3812">
        <v>2014</v>
      </c>
      <c r="C3812" s="9">
        <v>41697</v>
      </c>
      <c r="D3812" t="s">
        <v>19</v>
      </c>
      <c r="E3812" t="s">
        <v>89</v>
      </c>
      <c r="F3812">
        <v>4</v>
      </c>
      <c r="G3812">
        <v>4</v>
      </c>
      <c r="H3812" t="s">
        <v>350</v>
      </c>
      <c r="I3812" t="s">
        <v>351</v>
      </c>
      <c r="J3812">
        <v>10003292122</v>
      </c>
      <c r="K3812" s="10">
        <f>(C3812-VLOOKUP(H3812,Riders!$A$2:$E$8001,4,FALSE))/365</f>
        <v>27.786301369863015</v>
      </c>
    </row>
    <row r="3813" spans="1:11">
      <c r="A3813" t="s">
        <v>137</v>
      </c>
      <c r="B3813">
        <v>2014</v>
      </c>
      <c r="C3813" s="9">
        <v>41697</v>
      </c>
      <c r="D3813" t="s">
        <v>19</v>
      </c>
      <c r="E3813" t="s">
        <v>89</v>
      </c>
      <c r="F3813">
        <v>4</v>
      </c>
      <c r="G3813">
        <v>5</v>
      </c>
      <c r="H3813" t="s">
        <v>365</v>
      </c>
      <c r="I3813" t="s">
        <v>35</v>
      </c>
      <c r="J3813">
        <v>10006553039</v>
      </c>
      <c r="K3813" s="10">
        <f>(C3813-VLOOKUP(H3813,Riders!$A$2:$E$8001,4,FALSE))/365</f>
        <v>22.356164383561644</v>
      </c>
    </row>
    <row r="3814" spans="1:11">
      <c r="A3814" t="s">
        <v>137</v>
      </c>
      <c r="B3814">
        <v>2014</v>
      </c>
      <c r="C3814" s="9">
        <v>41697</v>
      </c>
      <c r="D3814" t="s">
        <v>19</v>
      </c>
      <c r="E3814" t="s">
        <v>89</v>
      </c>
      <c r="F3814">
        <v>4</v>
      </c>
      <c r="G3814">
        <v>6</v>
      </c>
      <c r="H3814" t="s">
        <v>201</v>
      </c>
      <c r="I3814" t="s">
        <v>196</v>
      </c>
      <c r="J3814">
        <v>10051694112</v>
      </c>
      <c r="K3814" s="10">
        <f>(C3814-VLOOKUP(H3814,Riders!$A$2:$E$8001,4,FALSE))/365</f>
        <v>27.18082191780822</v>
      </c>
    </row>
    <row r="3815" spans="1:11">
      <c r="A3815" t="s">
        <v>137</v>
      </c>
      <c r="B3815">
        <v>2014</v>
      </c>
      <c r="C3815" s="9">
        <v>41697</v>
      </c>
      <c r="D3815" t="s">
        <v>19</v>
      </c>
      <c r="E3815" t="s">
        <v>115</v>
      </c>
      <c r="F3815">
        <v>1</v>
      </c>
      <c r="G3815">
        <v>1</v>
      </c>
      <c r="H3815" t="s">
        <v>104</v>
      </c>
      <c r="I3815" t="s">
        <v>100</v>
      </c>
      <c r="J3815">
        <v>10006894559</v>
      </c>
      <c r="K3815" s="10">
        <f>(C3815-VLOOKUP(H3815,Riders!$A$2:$E$8001,4,FALSE))/365</f>
        <v>21.526027397260275</v>
      </c>
    </row>
    <row r="3816" spans="1:11">
      <c r="A3816" t="s">
        <v>137</v>
      </c>
      <c r="B3816">
        <v>2014</v>
      </c>
      <c r="C3816" s="9">
        <v>41697</v>
      </c>
      <c r="D3816" t="s">
        <v>19</v>
      </c>
      <c r="E3816" t="s">
        <v>115</v>
      </c>
      <c r="F3816">
        <v>1</v>
      </c>
      <c r="G3816">
        <v>2</v>
      </c>
      <c r="H3816" t="s">
        <v>338</v>
      </c>
      <c r="I3816" t="s">
        <v>140</v>
      </c>
      <c r="J3816">
        <v>10004633247</v>
      </c>
      <c r="K3816" s="10">
        <f>(C3816-VLOOKUP(H3816,Riders!$A$2:$E$8001,4,FALSE))/365</f>
        <v>25.945205479452056</v>
      </c>
    </row>
    <row r="3817" spans="1:11">
      <c r="A3817" t="s">
        <v>137</v>
      </c>
      <c r="B3817">
        <v>2014</v>
      </c>
      <c r="C3817" s="9">
        <v>41697</v>
      </c>
      <c r="D3817" t="s">
        <v>19</v>
      </c>
      <c r="E3817" t="s">
        <v>115</v>
      </c>
      <c r="F3817">
        <v>1</v>
      </c>
      <c r="G3817">
        <v>3</v>
      </c>
      <c r="H3817" t="s">
        <v>380</v>
      </c>
      <c r="I3817" t="s">
        <v>111</v>
      </c>
      <c r="J3817">
        <v>10006898502</v>
      </c>
      <c r="K3817" s="10">
        <f>(C3817-VLOOKUP(H3817,Riders!$A$2:$E$8001,4,FALSE))/365</f>
        <v>21.597260273972601</v>
      </c>
    </row>
    <row r="3818" spans="1:11">
      <c r="A3818" t="s">
        <v>137</v>
      </c>
      <c r="B3818">
        <v>2014</v>
      </c>
      <c r="C3818" s="9">
        <v>41697</v>
      </c>
      <c r="D3818" t="s">
        <v>19</v>
      </c>
      <c r="E3818" t="s">
        <v>115</v>
      </c>
      <c r="F3818">
        <v>1</v>
      </c>
      <c r="G3818">
        <v>4</v>
      </c>
      <c r="H3818" t="s">
        <v>218</v>
      </c>
      <c r="I3818" t="s">
        <v>33</v>
      </c>
      <c r="J3818">
        <v>10005782695</v>
      </c>
      <c r="K3818" s="10">
        <f>(C3818-VLOOKUP(H3818,Riders!$A$2:$E$8001,4,FALSE))/365</f>
        <v>24.649315068493152</v>
      </c>
    </row>
    <row r="3819" spans="1:11">
      <c r="A3819" t="s">
        <v>137</v>
      </c>
      <c r="B3819">
        <v>2014</v>
      </c>
      <c r="C3819" s="9">
        <v>41697</v>
      </c>
      <c r="D3819" t="s">
        <v>19</v>
      </c>
      <c r="E3819" t="s">
        <v>115</v>
      </c>
      <c r="F3819">
        <v>2</v>
      </c>
      <c r="G3819">
        <v>1</v>
      </c>
      <c r="H3819" t="s">
        <v>350</v>
      </c>
      <c r="I3819" t="s">
        <v>351</v>
      </c>
      <c r="J3819">
        <v>10003292122</v>
      </c>
      <c r="K3819" s="10">
        <f>(C3819-VLOOKUP(H3819,Riders!$A$2:$E$8001,4,FALSE))/365</f>
        <v>27.786301369863015</v>
      </c>
    </row>
    <row r="3820" spans="1:11">
      <c r="A3820" t="s">
        <v>137</v>
      </c>
      <c r="B3820">
        <v>2014</v>
      </c>
      <c r="C3820" s="9">
        <v>41697</v>
      </c>
      <c r="D3820" t="s">
        <v>19</v>
      </c>
      <c r="E3820" t="s">
        <v>115</v>
      </c>
      <c r="F3820">
        <v>2</v>
      </c>
      <c r="G3820">
        <v>2</v>
      </c>
      <c r="H3820" t="s">
        <v>194</v>
      </c>
      <c r="I3820" t="s">
        <v>50</v>
      </c>
      <c r="J3820">
        <v>10004868370</v>
      </c>
      <c r="K3820" s="10">
        <f>(C3820-VLOOKUP(H3820,Riders!$A$2:$E$8001,4,FALSE))/365</f>
        <v>26.164383561643834</v>
      </c>
    </row>
    <row r="3821" spans="1:11">
      <c r="A3821" t="s">
        <v>137</v>
      </c>
      <c r="B3821">
        <v>2014</v>
      </c>
      <c r="C3821" s="9">
        <v>41697</v>
      </c>
      <c r="D3821" t="s">
        <v>19</v>
      </c>
      <c r="E3821" t="s">
        <v>115</v>
      </c>
      <c r="F3821">
        <v>2</v>
      </c>
      <c r="G3821">
        <v>3</v>
      </c>
      <c r="H3821" t="s">
        <v>181</v>
      </c>
      <c r="I3821" t="s">
        <v>32</v>
      </c>
      <c r="J3821">
        <v>10007212639</v>
      </c>
      <c r="K3821" s="10">
        <f>(C3821-VLOOKUP(H3821,Riders!$A$2:$E$8001,4,FALSE))/365</f>
        <v>22.668493150684931</v>
      </c>
    </row>
    <row r="3822" spans="1:11">
      <c r="A3822" t="s">
        <v>137</v>
      </c>
      <c r="B3822">
        <v>2014</v>
      </c>
      <c r="C3822" s="9">
        <v>41697</v>
      </c>
      <c r="D3822" t="s">
        <v>19</v>
      </c>
      <c r="E3822" t="s">
        <v>115</v>
      </c>
      <c r="F3822">
        <v>2</v>
      </c>
      <c r="G3822">
        <v>4</v>
      </c>
      <c r="H3822" t="s">
        <v>345</v>
      </c>
      <c r="I3822" t="s">
        <v>346</v>
      </c>
      <c r="J3822">
        <v>10004722668</v>
      </c>
      <c r="K3822" s="10">
        <f>(C3822-VLOOKUP(H3822,Riders!$A$2:$E$8001,4,FALSE))/365</f>
        <v>28.252054794520546</v>
      </c>
    </row>
    <row r="3823" spans="1:11">
      <c r="A3823" t="s">
        <v>137</v>
      </c>
      <c r="B3823">
        <v>2014</v>
      </c>
      <c r="C3823" s="9">
        <v>41697</v>
      </c>
      <c r="D3823" t="s">
        <v>19</v>
      </c>
      <c r="E3823" t="s">
        <v>115</v>
      </c>
      <c r="F3823">
        <v>3</v>
      </c>
      <c r="G3823">
        <v>1</v>
      </c>
      <c r="H3823" t="s">
        <v>192</v>
      </c>
      <c r="I3823" t="s">
        <v>28</v>
      </c>
      <c r="J3823">
        <v>10004601723</v>
      </c>
      <c r="K3823" s="10">
        <f>(C3823-VLOOKUP(H3823,Riders!$A$2:$E$8001,4,FALSE))/365</f>
        <v>26.693150684931506</v>
      </c>
    </row>
    <row r="3824" spans="1:11">
      <c r="A3824" t="s">
        <v>137</v>
      </c>
      <c r="B3824">
        <v>2014</v>
      </c>
      <c r="C3824" s="9">
        <v>41697</v>
      </c>
      <c r="D3824" t="s">
        <v>19</v>
      </c>
      <c r="E3824" t="s">
        <v>115</v>
      </c>
      <c r="F3824">
        <v>3</v>
      </c>
      <c r="G3824">
        <v>2</v>
      </c>
      <c r="H3824" t="s">
        <v>198</v>
      </c>
      <c r="I3824" t="s">
        <v>22</v>
      </c>
      <c r="J3824">
        <v>10006900421</v>
      </c>
      <c r="K3824" s="10">
        <f>(C3824-VLOOKUP(H3824,Riders!$A$2:$E$8001,4,FALSE))/365</f>
        <v>21.221917808219178</v>
      </c>
    </row>
    <row r="3825" spans="1:11">
      <c r="A3825" t="s">
        <v>137</v>
      </c>
      <c r="B3825">
        <v>2014</v>
      </c>
      <c r="C3825" s="9">
        <v>41697</v>
      </c>
      <c r="D3825" t="s">
        <v>19</v>
      </c>
      <c r="E3825" t="s">
        <v>115</v>
      </c>
      <c r="F3825">
        <v>3</v>
      </c>
      <c r="G3825">
        <v>3</v>
      </c>
      <c r="H3825" t="s">
        <v>378</v>
      </c>
      <c r="I3825" t="s">
        <v>379</v>
      </c>
      <c r="J3825">
        <v>10005747434</v>
      </c>
      <c r="K3825" s="10">
        <f>(C3825-VLOOKUP(H3825,Riders!$A$2:$E$8001,4,FALSE))/365</f>
        <v>29.194520547945206</v>
      </c>
    </row>
    <row r="3826" spans="1:11">
      <c r="A3826" t="s">
        <v>137</v>
      </c>
      <c r="B3826">
        <v>2014</v>
      </c>
      <c r="C3826" s="9">
        <v>41697</v>
      </c>
      <c r="D3826" t="s">
        <v>19</v>
      </c>
      <c r="E3826" t="s">
        <v>115</v>
      </c>
      <c r="F3826">
        <v>3</v>
      </c>
      <c r="G3826">
        <v>4</v>
      </c>
      <c r="H3826" t="s">
        <v>365</v>
      </c>
      <c r="I3826" t="s">
        <v>35</v>
      </c>
      <c r="J3826">
        <v>10006553039</v>
      </c>
      <c r="K3826" s="10">
        <f>(C3826-VLOOKUP(H3826,Riders!$A$2:$E$8001,4,FALSE))/365</f>
        <v>22.356164383561644</v>
      </c>
    </row>
    <row r="3827" spans="1:11">
      <c r="A3827" t="s">
        <v>137</v>
      </c>
      <c r="B3827">
        <v>2014</v>
      </c>
      <c r="C3827" s="9">
        <v>41697</v>
      </c>
      <c r="D3827" t="s">
        <v>19</v>
      </c>
      <c r="E3827" t="s">
        <v>115</v>
      </c>
      <c r="F3827">
        <v>4</v>
      </c>
      <c r="G3827">
        <v>1</v>
      </c>
      <c r="H3827" t="s">
        <v>66</v>
      </c>
      <c r="I3827" t="s">
        <v>28</v>
      </c>
      <c r="J3827">
        <v>10006379247</v>
      </c>
      <c r="K3827" s="10">
        <f>(C3827-VLOOKUP(H3827,Riders!$A$2:$E$8001,4,FALSE))/365</f>
        <v>23.923287671232877</v>
      </c>
    </row>
    <row r="3828" spans="1:11">
      <c r="A3828" t="s">
        <v>137</v>
      </c>
      <c r="B3828">
        <v>2014</v>
      </c>
      <c r="C3828" s="9">
        <v>41697</v>
      </c>
      <c r="D3828" t="s">
        <v>19</v>
      </c>
      <c r="E3828" t="s">
        <v>115</v>
      </c>
      <c r="F3828">
        <v>4</v>
      </c>
      <c r="G3828">
        <v>2</v>
      </c>
      <c r="H3828" t="s">
        <v>201</v>
      </c>
      <c r="I3828" t="s">
        <v>196</v>
      </c>
      <c r="J3828">
        <v>10051694112</v>
      </c>
      <c r="K3828" s="10">
        <f>(C3828-VLOOKUP(H3828,Riders!$A$2:$E$8001,4,FALSE))/365</f>
        <v>27.18082191780822</v>
      </c>
    </row>
    <row r="3829" spans="1:11">
      <c r="A3829" t="s">
        <v>137</v>
      </c>
      <c r="B3829">
        <v>2014</v>
      </c>
      <c r="C3829" s="9">
        <v>41697</v>
      </c>
      <c r="D3829" t="s">
        <v>19</v>
      </c>
      <c r="E3829" t="s">
        <v>115</v>
      </c>
      <c r="F3829">
        <v>4</v>
      </c>
      <c r="G3829">
        <v>3</v>
      </c>
      <c r="H3829" t="s">
        <v>333</v>
      </c>
      <c r="I3829" t="s">
        <v>28</v>
      </c>
      <c r="J3829">
        <v>10036244537</v>
      </c>
      <c r="K3829" s="10">
        <f>(C3829-VLOOKUP(H3829,Riders!$A$2:$E$8001,4,FALSE))/365</f>
        <v>25.586301369863012</v>
      </c>
    </row>
    <row r="3830" spans="1:11">
      <c r="A3830" t="s">
        <v>137</v>
      </c>
      <c r="B3830">
        <v>2014</v>
      </c>
      <c r="C3830" s="9">
        <v>41697</v>
      </c>
      <c r="D3830" t="s">
        <v>19</v>
      </c>
      <c r="E3830" t="s">
        <v>115</v>
      </c>
      <c r="F3830">
        <v>4</v>
      </c>
      <c r="G3830">
        <v>4</v>
      </c>
      <c r="H3830" t="s">
        <v>285</v>
      </c>
      <c r="I3830" t="s">
        <v>30</v>
      </c>
      <c r="J3830">
        <v>10003349716</v>
      </c>
      <c r="K3830" s="10">
        <f>(C3830-VLOOKUP(H3830,Riders!$A$2:$E$8001,4,FALSE))/365</f>
        <v>30.567123287671233</v>
      </c>
    </row>
    <row r="3831" spans="1:11">
      <c r="A3831" t="s">
        <v>137</v>
      </c>
      <c r="B3831">
        <v>2014</v>
      </c>
      <c r="C3831" s="9">
        <v>41697</v>
      </c>
      <c r="D3831" t="s">
        <v>19</v>
      </c>
      <c r="E3831" t="s">
        <v>115</v>
      </c>
      <c r="F3831">
        <v>4</v>
      </c>
      <c r="G3831">
        <v>5</v>
      </c>
      <c r="H3831" t="s">
        <v>193</v>
      </c>
      <c r="I3831" t="s">
        <v>30</v>
      </c>
      <c r="J3831">
        <v>10005964470</v>
      </c>
      <c r="K3831" s="10">
        <f>(C3831-VLOOKUP(H3831,Riders!$A$2:$E$8001,4,FALSE))/365</f>
        <v>24.956164383561642</v>
      </c>
    </row>
    <row r="3832" spans="1:11">
      <c r="A3832" t="s">
        <v>137</v>
      </c>
      <c r="B3832">
        <v>2014</v>
      </c>
      <c r="C3832" s="9">
        <v>41697</v>
      </c>
      <c r="D3832" t="s">
        <v>19</v>
      </c>
      <c r="E3832" t="s">
        <v>117</v>
      </c>
      <c r="F3832">
        <v>1</v>
      </c>
      <c r="G3832">
        <v>1</v>
      </c>
      <c r="H3832" t="s">
        <v>292</v>
      </c>
      <c r="I3832" t="s">
        <v>26</v>
      </c>
      <c r="J3832">
        <v>10003011125</v>
      </c>
      <c r="K3832" s="10">
        <f>(C3832-VLOOKUP(H3832,Riders!$A$2:$E$8001,4,FALSE))/365</f>
        <v>29.386301369863013</v>
      </c>
    </row>
    <row r="3833" spans="1:11">
      <c r="A3833" t="s">
        <v>137</v>
      </c>
      <c r="B3833">
        <v>2014</v>
      </c>
      <c r="C3833" s="9">
        <v>41697</v>
      </c>
      <c r="D3833" t="s">
        <v>19</v>
      </c>
      <c r="E3833" t="s">
        <v>117</v>
      </c>
      <c r="F3833">
        <v>1</v>
      </c>
      <c r="G3833">
        <v>2</v>
      </c>
      <c r="H3833" t="s">
        <v>192</v>
      </c>
      <c r="I3833" t="s">
        <v>28</v>
      </c>
      <c r="J3833">
        <v>10004601723</v>
      </c>
      <c r="K3833" s="10">
        <f>(C3833-VLOOKUP(H3833,Riders!$A$2:$E$8001,4,FALSE))/365</f>
        <v>26.693150684931506</v>
      </c>
    </row>
    <row r="3834" spans="1:11">
      <c r="A3834" t="s">
        <v>137</v>
      </c>
      <c r="B3834">
        <v>2014</v>
      </c>
      <c r="C3834" s="9">
        <v>41697</v>
      </c>
      <c r="D3834" t="s">
        <v>19</v>
      </c>
      <c r="E3834" t="s">
        <v>117</v>
      </c>
      <c r="F3834">
        <v>1</v>
      </c>
      <c r="G3834">
        <v>3</v>
      </c>
      <c r="H3834" t="s">
        <v>190</v>
      </c>
      <c r="I3834" t="s">
        <v>111</v>
      </c>
      <c r="J3834">
        <v>10004599194</v>
      </c>
      <c r="K3834" s="10">
        <f>(C3834-VLOOKUP(H3834,Riders!$A$2:$E$8001,4,FALSE))/365</f>
        <v>25.950684931506849</v>
      </c>
    </row>
    <row r="3835" spans="1:11">
      <c r="A3835" t="s">
        <v>137</v>
      </c>
      <c r="B3835">
        <v>2014</v>
      </c>
      <c r="C3835" s="9">
        <v>41697</v>
      </c>
      <c r="D3835" t="s">
        <v>19</v>
      </c>
      <c r="E3835" t="s">
        <v>117</v>
      </c>
      <c r="F3835">
        <v>1</v>
      </c>
      <c r="G3835">
        <v>4</v>
      </c>
      <c r="H3835" t="s">
        <v>350</v>
      </c>
      <c r="I3835" t="s">
        <v>351</v>
      </c>
      <c r="J3835">
        <v>10003292122</v>
      </c>
      <c r="K3835" s="10">
        <f>(C3835-VLOOKUP(H3835,Riders!$A$2:$E$8001,4,FALSE))/365</f>
        <v>27.786301369863015</v>
      </c>
    </row>
    <row r="3836" spans="1:11">
      <c r="A3836" t="s">
        <v>137</v>
      </c>
      <c r="B3836">
        <v>2014</v>
      </c>
      <c r="C3836" s="9">
        <v>41697</v>
      </c>
      <c r="D3836" t="s">
        <v>19</v>
      </c>
      <c r="E3836" t="s">
        <v>117</v>
      </c>
      <c r="F3836">
        <v>1</v>
      </c>
      <c r="G3836">
        <v>5</v>
      </c>
      <c r="H3836" t="s">
        <v>201</v>
      </c>
      <c r="I3836" t="s">
        <v>196</v>
      </c>
      <c r="J3836">
        <v>10051694112</v>
      </c>
      <c r="K3836" s="10">
        <f>(C3836-VLOOKUP(H3836,Riders!$A$2:$E$8001,4,FALSE))/365</f>
        <v>27.18082191780822</v>
      </c>
    </row>
    <row r="3837" spans="1:11">
      <c r="A3837" t="s">
        <v>137</v>
      </c>
      <c r="B3837">
        <v>2014</v>
      </c>
      <c r="C3837" s="9">
        <v>41697</v>
      </c>
      <c r="D3837" t="s">
        <v>19</v>
      </c>
      <c r="E3837" t="s">
        <v>117</v>
      </c>
      <c r="F3837">
        <v>1</v>
      </c>
      <c r="G3837">
        <v>6</v>
      </c>
      <c r="H3837" t="s">
        <v>338</v>
      </c>
      <c r="I3837" t="s">
        <v>140</v>
      </c>
      <c r="J3837">
        <v>10004633247</v>
      </c>
      <c r="K3837" s="10">
        <f>(C3837-VLOOKUP(H3837,Riders!$A$2:$E$8001,4,FALSE))/365</f>
        <v>25.945205479452056</v>
      </c>
    </row>
    <row r="3838" spans="1:11">
      <c r="A3838" t="s">
        <v>137</v>
      </c>
      <c r="B3838">
        <v>2014</v>
      </c>
      <c r="C3838" s="9">
        <v>41697</v>
      </c>
      <c r="D3838" t="s">
        <v>19</v>
      </c>
      <c r="E3838" t="s">
        <v>117</v>
      </c>
      <c r="F3838">
        <v>2</v>
      </c>
      <c r="G3838">
        <v>1</v>
      </c>
      <c r="H3838" t="s">
        <v>66</v>
      </c>
      <c r="I3838" t="s">
        <v>28</v>
      </c>
      <c r="J3838">
        <v>10006379247</v>
      </c>
      <c r="K3838" s="10">
        <f>(C3838-VLOOKUP(H3838,Riders!$A$2:$E$8001,4,FALSE))/365</f>
        <v>23.923287671232877</v>
      </c>
    </row>
    <row r="3839" spans="1:11">
      <c r="A3839" t="s">
        <v>137</v>
      </c>
      <c r="B3839">
        <v>2014</v>
      </c>
      <c r="C3839" s="9">
        <v>41697</v>
      </c>
      <c r="D3839" t="s">
        <v>19</v>
      </c>
      <c r="E3839" t="s">
        <v>117</v>
      </c>
      <c r="F3839">
        <v>2</v>
      </c>
      <c r="G3839">
        <v>2</v>
      </c>
      <c r="H3839" t="s">
        <v>312</v>
      </c>
      <c r="I3839" t="s">
        <v>42</v>
      </c>
      <c r="J3839">
        <v>10006904360</v>
      </c>
      <c r="K3839" s="10">
        <f>(C3839-VLOOKUP(H3839,Riders!$A$2:$E$8001,4,FALSE))/365</f>
        <v>22.646575342465752</v>
      </c>
    </row>
    <row r="3840" spans="1:11">
      <c r="A3840" t="s">
        <v>137</v>
      </c>
      <c r="B3840">
        <v>2014</v>
      </c>
      <c r="C3840" s="9">
        <v>41697</v>
      </c>
      <c r="D3840" t="s">
        <v>19</v>
      </c>
      <c r="E3840" t="s">
        <v>117</v>
      </c>
      <c r="F3840">
        <v>2</v>
      </c>
      <c r="G3840">
        <v>3</v>
      </c>
      <c r="H3840" t="s">
        <v>198</v>
      </c>
      <c r="I3840" t="s">
        <v>22</v>
      </c>
      <c r="J3840">
        <v>10006900421</v>
      </c>
      <c r="K3840" s="10">
        <f>(C3840-VLOOKUP(H3840,Riders!$A$2:$E$8001,4,FALSE))/365</f>
        <v>21.221917808219178</v>
      </c>
    </row>
    <row r="3841" spans="1:11">
      <c r="A3841" t="s">
        <v>137</v>
      </c>
      <c r="B3841">
        <v>2014</v>
      </c>
      <c r="C3841" s="9">
        <v>41697</v>
      </c>
      <c r="D3841" t="s">
        <v>19</v>
      </c>
      <c r="E3841" t="s">
        <v>117</v>
      </c>
      <c r="F3841">
        <v>2</v>
      </c>
      <c r="G3841">
        <v>4</v>
      </c>
      <c r="H3841" t="s">
        <v>104</v>
      </c>
      <c r="I3841" t="s">
        <v>100</v>
      </c>
      <c r="J3841">
        <v>10006894559</v>
      </c>
      <c r="K3841" s="10">
        <f>(C3841-VLOOKUP(H3841,Riders!$A$2:$E$8001,4,FALSE))/365</f>
        <v>21.526027397260275</v>
      </c>
    </row>
    <row r="3842" spans="1:11">
      <c r="A3842" t="s">
        <v>137</v>
      </c>
      <c r="B3842">
        <v>2014</v>
      </c>
      <c r="C3842" s="9">
        <v>41697</v>
      </c>
      <c r="D3842" t="s">
        <v>19</v>
      </c>
      <c r="E3842" t="s">
        <v>117</v>
      </c>
      <c r="F3842">
        <v>2</v>
      </c>
      <c r="G3842">
        <v>9</v>
      </c>
      <c r="H3842" t="s">
        <v>334</v>
      </c>
      <c r="I3842" t="s">
        <v>335</v>
      </c>
      <c r="J3842">
        <v>10005506954</v>
      </c>
      <c r="K3842" s="10">
        <f>(C3842-VLOOKUP(H3842,Riders!$A$2:$E$8001,4,FALSE))/365</f>
        <v>25.238356164383561</v>
      </c>
    </row>
    <row r="3843" spans="1:11">
      <c r="A3843" t="s">
        <v>137</v>
      </c>
      <c r="B3843">
        <v>2014</v>
      </c>
      <c r="C3843" s="9">
        <v>41697</v>
      </c>
      <c r="D3843" t="s">
        <v>19</v>
      </c>
      <c r="E3843" t="s">
        <v>117</v>
      </c>
      <c r="F3843">
        <v>2</v>
      </c>
      <c r="G3843">
        <v>9</v>
      </c>
      <c r="H3843" t="s">
        <v>194</v>
      </c>
      <c r="I3843" t="s">
        <v>50</v>
      </c>
      <c r="J3843">
        <v>10004868370</v>
      </c>
      <c r="K3843" s="10">
        <f>(C3843-VLOOKUP(H3843,Riders!$A$2:$E$8001,4,FALSE))/365</f>
        <v>26.164383561643834</v>
      </c>
    </row>
    <row r="3844" spans="1:11">
      <c r="A3844" t="s">
        <v>137</v>
      </c>
      <c r="B3844">
        <v>2014</v>
      </c>
      <c r="C3844" s="9">
        <v>41697</v>
      </c>
      <c r="D3844" t="s">
        <v>19</v>
      </c>
      <c r="E3844" t="s">
        <v>119</v>
      </c>
      <c r="F3844">
        <v>1</v>
      </c>
      <c r="G3844">
        <v>1</v>
      </c>
      <c r="H3844" t="s">
        <v>292</v>
      </c>
      <c r="I3844" t="s">
        <v>26</v>
      </c>
      <c r="J3844">
        <v>10003011125</v>
      </c>
      <c r="K3844" s="10">
        <f>(C3844-VLOOKUP(H3844,Riders!$A$2:$E$8001,4,FALSE))/365</f>
        <v>29.386301369863013</v>
      </c>
    </row>
    <row r="3845" spans="1:11">
      <c r="A3845" t="s">
        <v>137</v>
      </c>
      <c r="B3845">
        <v>2014</v>
      </c>
      <c r="C3845" s="9">
        <v>41697</v>
      </c>
      <c r="D3845" t="s">
        <v>19</v>
      </c>
      <c r="E3845" t="s">
        <v>119</v>
      </c>
      <c r="F3845">
        <v>1</v>
      </c>
      <c r="G3845">
        <v>2</v>
      </c>
      <c r="H3845" t="s">
        <v>312</v>
      </c>
      <c r="I3845" t="s">
        <v>42</v>
      </c>
      <c r="J3845">
        <v>10006904360</v>
      </c>
      <c r="K3845" s="10">
        <f>(C3845-VLOOKUP(H3845,Riders!$A$2:$E$8001,4,FALSE))/365</f>
        <v>22.646575342465752</v>
      </c>
    </row>
    <row r="3846" spans="1:11">
      <c r="A3846" t="s">
        <v>137</v>
      </c>
      <c r="B3846">
        <v>2014</v>
      </c>
      <c r="C3846" s="9">
        <v>41697</v>
      </c>
      <c r="D3846" t="s">
        <v>19</v>
      </c>
      <c r="E3846" t="s">
        <v>119</v>
      </c>
      <c r="F3846">
        <v>1</v>
      </c>
      <c r="G3846">
        <v>3</v>
      </c>
      <c r="H3846" t="s">
        <v>198</v>
      </c>
      <c r="I3846" t="s">
        <v>22</v>
      </c>
      <c r="J3846">
        <v>10006900421</v>
      </c>
      <c r="K3846" s="10">
        <f>(C3846-VLOOKUP(H3846,Riders!$A$2:$E$8001,4,FALSE))/365</f>
        <v>21.221917808219178</v>
      </c>
    </row>
    <row r="3847" spans="1:11">
      <c r="A3847" t="s">
        <v>137</v>
      </c>
      <c r="B3847">
        <v>2014</v>
      </c>
      <c r="C3847" s="9">
        <v>41697</v>
      </c>
      <c r="D3847" t="s">
        <v>19</v>
      </c>
      <c r="E3847" t="s">
        <v>119</v>
      </c>
      <c r="F3847">
        <v>1</v>
      </c>
      <c r="G3847">
        <v>4</v>
      </c>
      <c r="H3847" t="s">
        <v>66</v>
      </c>
      <c r="I3847" t="s">
        <v>28</v>
      </c>
      <c r="J3847">
        <v>10006379247</v>
      </c>
      <c r="K3847" s="10">
        <f>(C3847-VLOOKUP(H3847,Riders!$A$2:$E$8001,4,FALSE))/365</f>
        <v>23.923287671232877</v>
      </c>
    </row>
    <row r="3848" spans="1:11">
      <c r="A3848" t="s">
        <v>137</v>
      </c>
      <c r="B3848">
        <v>2014</v>
      </c>
      <c r="C3848" s="9">
        <v>41697</v>
      </c>
      <c r="D3848" t="s">
        <v>19</v>
      </c>
      <c r="E3848" t="s">
        <v>119</v>
      </c>
      <c r="F3848">
        <v>1</v>
      </c>
      <c r="G3848">
        <v>5</v>
      </c>
      <c r="H3848" t="s">
        <v>190</v>
      </c>
      <c r="I3848" t="s">
        <v>111</v>
      </c>
      <c r="J3848">
        <v>10004599194</v>
      </c>
      <c r="K3848" s="10">
        <f>(C3848-VLOOKUP(H3848,Riders!$A$2:$E$8001,4,FALSE))/365</f>
        <v>25.950684931506849</v>
      </c>
    </row>
    <row r="3849" spans="1:11">
      <c r="A3849" t="s">
        <v>137</v>
      </c>
      <c r="B3849">
        <v>2014</v>
      </c>
      <c r="C3849" s="9">
        <v>41697</v>
      </c>
      <c r="D3849" t="s">
        <v>19</v>
      </c>
      <c r="E3849" t="s">
        <v>119</v>
      </c>
      <c r="F3849">
        <v>1</v>
      </c>
      <c r="G3849">
        <v>6</v>
      </c>
      <c r="H3849" t="s">
        <v>192</v>
      </c>
      <c r="I3849" t="s">
        <v>28</v>
      </c>
      <c r="J3849">
        <v>10004601723</v>
      </c>
      <c r="K3849" s="10">
        <f>(C3849-VLOOKUP(H3849,Riders!$A$2:$E$8001,4,FALSE))/365</f>
        <v>26.693150684931506</v>
      </c>
    </row>
    <row r="3850" spans="1:11">
      <c r="A3850" t="s">
        <v>137</v>
      </c>
      <c r="B3850">
        <v>2014</v>
      </c>
      <c r="C3850" s="9">
        <v>41697</v>
      </c>
      <c r="D3850" t="s">
        <v>19</v>
      </c>
      <c r="E3850" t="s">
        <v>119</v>
      </c>
      <c r="F3850">
        <v>2</v>
      </c>
      <c r="G3850">
        <v>1</v>
      </c>
      <c r="H3850" t="s">
        <v>350</v>
      </c>
      <c r="I3850" t="s">
        <v>351</v>
      </c>
      <c r="J3850">
        <v>10003292122</v>
      </c>
      <c r="K3850" s="10">
        <f>(C3850-VLOOKUP(H3850,Riders!$A$2:$E$8001,4,FALSE))/365</f>
        <v>27.786301369863015</v>
      </c>
    </row>
    <row r="3851" spans="1:11">
      <c r="A3851" t="s">
        <v>137</v>
      </c>
      <c r="B3851">
        <v>2014</v>
      </c>
      <c r="C3851" s="9">
        <v>41697</v>
      </c>
      <c r="D3851" t="s">
        <v>19</v>
      </c>
      <c r="E3851" t="s">
        <v>119</v>
      </c>
      <c r="F3851">
        <v>2</v>
      </c>
      <c r="G3851">
        <v>2</v>
      </c>
      <c r="H3851" t="s">
        <v>201</v>
      </c>
      <c r="I3851" t="s">
        <v>196</v>
      </c>
      <c r="J3851">
        <v>10051694112</v>
      </c>
      <c r="K3851" s="10">
        <f>(C3851-VLOOKUP(H3851,Riders!$A$2:$E$8001,4,FALSE))/365</f>
        <v>27.18082191780822</v>
      </c>
    </row>
    <row r="3852" spans="1:11">
      <c r="A3852" t="s">
        <v>137</v>
      </c>
      <c r="B3852">
        <v>2014</v>
      </c>
      <c r="C3852" s="9">
        <v>41697</v>
      </c>
      <c r="D3852" t="s">
        <v>19</v>
      </c>
      <c r="E3852" t="s">
        <v>119</v>
      </c>
      <c r="F3852">
        <v>2</v>
      </c>
      <c r="G3852">
        <v>3</v>
      </c>
      <c r="H3852" t="s">
        <v>338</v>
      </c>
      <c r="I3852" t="s">
        <v>140</v>
      </c>
      <c r="J3852">
        <v>10004633247</v>
      </c>
      <c r="K3852" s="10">
        <f>(C3852-VLOOKUP(H3852,Riders!$A$2:$E$8001,4,FALSE))/365</f>
        <v>25.945205479452056</v>
      </c>
    </row>
    <row r="3853" spans="1:11">
      <c r="A3853" t="s">
        <v>137</v>
      </c>
      <c r="B3853">
        <v>2014</v>
      </c>
      <c r="C3853" s="9">
        <v>41697</v>
      </c>
      <c r="D3853" t="s">
        <v>19</v>
      </c>
      <c r="E3853" t="s">
        <v>119</v>
      </c>
      <c r="F3853">
        <v>2</v>
      </c>
      <c r="G3853">
        <v>4</v>
      </c>
      <c r="H3853" t="s">
        <v>104</v>
      </c>
      <c r="I3853" t="s">
        <v>100</v>
      </c>
      <c r="J3853">
        <v>10006894559</v>
      </c>
      <c r="K3853" s="10">
        <f>(C3853-VLOOKUP(H3853,Riders!$A$2:$E$8001,4,FALSE))/365</f>
        <v>21.526027397260275</v>
      </c>
    </row>
    <row r="3854" spans="1:11">
      <c r="A3854" t="s">
        <v>381</v>
      </c>
      <c r="B3854">
        <v>2014</v>
      </c>
      <c r="C3854" s="9">
        <v>41657</v>
      </c>
      <c r="D3854" t="s">
        <v>138</v>
      </c>
      <c r="E3854" t="s">
        <v>89</v>
      </c>
      <c r="F3854">
        <v>1</v>
      </c>
      <c r="G3854">
        <v>1</v>
      </c>
      <c r="H3854" t="s">
        <v>198</v>
      </c>
      <c r="I3854" t="s">
        <v>22</v>
      </c>
      <c r="J3854">
        <v>10006900421</v>
      </c>
      <c r="K3854" s="10">
        <f>(C3854-VLOOKUP(H3854,Riders!$A$2:$E$8001,4,FALSE))/365</f>
        <v>21.112328767123287</v>
      </c>
    </row>
    <row r="3855" spans="1:11">
      <c r="A3855" t="s">
        <v>381</v>
      </c>
      <c r="B3855">
        <v>2014</v>
      </c>
      <c r="C3855" s="9">
        <v>41657</v>
      </c>
      <c r="D3855" t="s">
        <v>138</v>
      </c>
      <c r="E3855" t="s">
        <v>89</v>
      </c>
      <c r="F3855">
        <v>1</v>
      </c>
      <c r="G3855">
        <v>2</v>
      </c>
      <c r="H3855" t="s">
        <v>232</v>
      </c>
      <c r="I3855" t="s">
        <v>24</v>
      </c>
      <c r="J3855">
        <v>10006073493</v>
      </c>
      <c r="K3855" s="10">
        <f>(C3855-VLOOKUP(H3855,Riders!$A$2:$E$8001,4,FALSE))/365</f>
        <v>24.101369863013698</v>
      </c>
    </row>
    <row r="3856" spans="1:11">
      <c r="A3856" t="s">
        <v>381</v>
      </c>
      <c r="B3856">
        <v>2014</v>
      </c>
      <c r="C3856" s="9">
        <v>41657</v>
      </c>
      <c r="D3856" t="s">
        <v>138</v>
      </c>
      <c r="E3856" t="s">
        <v>89</v>
      </c>
      <c r="F3856">
        <v>1</v>
      </c>
      <c r="G3856">
        <v>3</v>
      </c>
      <c r="H3856" t="s">
        <v>382</v>
      </c>
      <c r="I3856" t="s">
        <v>196</v>
      </c>
      <c r="J3856">
        <v>10007271142</v>
      </c>
      <c r="K3856" s="10">
        <f>(C3856-VLOOKUP(H3856,Riders!$A$2:$E$8001,4,FALSE))/365</f>
        <v>21.712328767123289</v>
      </c>
    </row>
    <row r="3857" spans="1:11">
      <c r="A3857" t="s">
        <v>381</v>
      </c>
      <c r="B3857">
        <v>2014</v>
      </c>
      <c r="C3857" s="9">
        <v>41657</v>
      </c>
      <c r="D3857" t="s">
        <v>138</v>
      </c>
      <c r="E3857" t="s">
        <v>89</v>
      </c>
      <c r="F3857">
        <v>1</v>
      </c>
      <c r="G3857">
        <v>4</v>
      </c>
      <c r="H3857" t="s">
        <v>365</v>
      </c>
      <c r="I3857" t="s">
        <v>35</v>
      </c>
      <c r="J3857">
        <v>10006553039</v>
      </c>
      <c r="K3857" s="10">
        <f>(C3857-VLOOKUP(H3857,Riders!$A$2:$E$8001,4,FALSE))/365</f>
        <v>22.246575342465754</v>
      </c>
    </row>
    <row r="3858" spans="1:11">
      <c r="A3858" t="s">
        <v>381</v>
      </c>
      <c r="B3858">
        <v>2014</v>
      </c>
      <c r="C3858" s="9">
        <v>41657</v>
      </c>
      <c r="D3858" t="s">
        <v>138</v>
      </c>
      <c r="E3858" t="s">
        <v>89</v>
      </c>
      <c r="F3858">
        <v>1</v>
      </c>
      <c r="G3858">
        <v>5</v>
      </c>
      <c r="H3858" t="s">
        <v>156</v>
      </c>
      <c r="I3858" t="s">
        <v>354</v>
      </c>
      <c r="J3858">
        <v>10010894696</v>
      </c>
      <c r="K3858" s="10">
        <f>(C3858-VLOOKUP(H3858,Riders!$A$2:$E$8001,4,FALSE))/365</f>
        <v>27.758904109589039</v>
      </c>
    </row>
    <row r="3859" spans="1:11">
      <c r="A3859" t="s">
        <v>381</v>
      </c>
      <c r="B3859">
        <v>2014</v>
      </c>
      <c r="C3859" s="9">
        <v>41657</v>
      </c>
      <c r="D3859" t="s">
        <v>138</v>
      </c>
      <c r="E3859" t="s">
        <v>89</v>
      </c>
      <c r="F3859">
        <v>2</v>
      </c>
      <c r="G3859">
        <v>1</v>
      </c>
      <c r="H3859" t="s">
        <v>218</v>
      </c>
      <c r="I3859" t="s">
        <v>33</v>
      </c>
      <c r="J3859">
        <v>10005782695</v>
      </c>
      <c r="K3859" s="10">
        <f>(C3859-VLOOKUP(H3859,Riders!$A$2:$E$8001,4,FALSE))/365</f>
        <v>24.539726027397261</v>
      </c>
    </row>
    <row r="3860" spans="1:11">
      <c r="A3860" t="s">
        <v>381</v>
      </c>
      <c r="B3860">
        <v>2014</v>
      </c>
      <c r="C3860" s="9">
        <v>41657</v>
      </c>
      <c r="D3860" t="s">
        <v>138</v>
      </c>
      <c r="E3860" t="s">
        <v>89</v>
      </c>
      <c r="F3860">
        <v>2</v>
      </c>
      <c r="G3860">
        <v>2</v>
      </c>
      <c r="H3860" t="s">
        <v>66</v>
      </c>
      <c r="I3860" t="s">
        <v>28</v>
      </c>
      <c r="J3860">
        <v>10006379247</v>
      </c>
      <c r="K3860" s="10">
        <f>(C3860-VLOOKUP(H3860,Riders!$A$2:$E$8001,4,FALSE))/365</f>
        <v>23.813698630136987</v>
      </c>
    </row>
    <row r="3861" spans="1:11">
      <c r="A3861" t="s">
        <v>381</v>
      </c>
      <c r="B3861">
        <v>2014</v>
      </c>
      <c r="C3861" s="9">
        <v>41657</v>
      </c>
      <c r="D3861" t="s">
        <v>138</v>
      </c>
      <c r="E3861" t="s">
        <v>89</v>
      </c>
      <c r="F3861">
        <v>2</v>
      </c>
      <c r="G3861">
        <v>3</v>
      </c>
      <c r="H3861" t="s">
        <v>285</v>
      </c>
      <c r="I3861" t="s">
        <v>30</v>
      </c>
      <c r="J3861">
        <v>10003349716</v>
      </c>
      <c r="K3861" s="10">
        <f>(C3861-VLOOKUP(H3861,Riders!$A$2:$E$8001,4,FALSE))/365</f>
        <v>30.457534246575342</v>
      </c>
    </row>
    <row r="3862" spans="1:11">
      <c r="A3862" t="s">
        <v>381</v>
      </c>
      <c r="B3862">
        <v>2014</v>
      </c>
      <c r="C3862" s="9">
        <v>41657</v>
      </c>
      <c r="D3862" t="s">
        <v>138</v>
      </c>
      <c r="E3862" t="s">
        <v>89</v>
      </c>
      <c r="F3862">
        <v>2</v>
      </c>
      <c r="G3862">
        <v>4</v>
      </c>
      <c r="H3862" t="s">
        <v>165</v>
      </c>
      <c r="I3862" t="s">
        <v>44</v>
      </c>
      <c r="J3862">
        <v>10005953154</v>
      </c>
      <c r="K3862" s="10">
        <f>(C3862-VLOOKUP(H3862,Riders!$A$2:$E$8001,4,FALSE))/365</f>
        <v>24.043835616438358</v>
      </c>
    </row>
    <row r="3863" spans="1:11">
      <c r="A3863" t="s">
        <v>381</v>
      </c>
      <c r="B3863">
        <v>2014</v>
      </c>
      <c r="C3863" s="9">
        <v>41657</v>
      </c>
      <c r="D3863" t="s">
        <v>138</v>
      </c>
      <c r="E3863" t="s">
        <v>89</v>
      </c>
      <c r="F3863">
        <v>2</v>
      </c>
      <c r="G3863">
        <v>5</v>
      </c>
      <c r="H3863" t="s">
        <v>287</v>
      </c>
      <c r="I3863" t="s">
        <v>205</v>
      </c>
      <c r="J3863">
        <v>10002418415</v>
      </c>
      <c r="K3863" s="10">
        <f>(C3863-VLOOKUP(H3863,Riders!$A$2:$E$8001,4,FALSE))/365</f>
        <v>31.452054794520549</v>
      </c>
    </row>
    <row r="3864" spans="1:11">
      <c r="A3864" t="s">
        <v>381</v>
      </c>
      <c r="B3864">
        <v>2014</v>
      </c>
      <c r="C3864" s="9">
        <v>41657</v>
      </c>
      <c r="D3864" t="s">
        <v>138</v>
      </c>
      <c r="E3864" t="s">
        <v>89</v>
      </c>
      <c r="F3864">
        <v>2</v>
      </c>
      <c r="G3864">
        <v>6</v>
      </c>
      <c r="H3864" t="s">
        <v>374</v>
      </c>
      <c r="I3864" t="s">
        <v>267</v>
      </c>
      <c r="J3864">
        <v>10007812019</v>
      </c>
      <c r="K3864" s="10" t="e">
        <f>(C3864-VLOOKUP(H3864,Riders!$A$2:$E$8001,4,FALSE))/365</f>
        <v>#N/A</v>
      </c>
    </row>
    <row r="3865" spans="1:11">
      <c r="A3865" t="s">
        <v>381</v>
      </c>
      <c r="B3865">
        <v>2014</v>
      </c>
      <c r="C3865" s="9">
        <v>41657</v>
      </c>
      <c r="D3865" t="s">
        <v>138</v>
      </c>
      <c r="E3865" t="s">
        <v>89</v>
      </c>
      <c r="F3865">
        <v>3</v>
      </c>
      <c r="G3865">
        <v>1</v>
      </c>
      <c r="H3865" t="s">
        <v>338</v>
      </c>
      <c r="I3865" t="s">
        <v>140</v>
      </c>
      <c r="J3865">
        <v>10004633247</v>
      </c>
      <c r="K3865" s="10">
        <f>(C3865-VLOOKUP(H3865,Riders!$A$2:$E$8001,4,FALSE))/365</f>
        <v>25.835616438356166</v>
      </c>
    </row>
    <row r="3866" spans="1:11">
      <c r="A3866" t="s">
        <v>381</v>
      </c>
      <c r="B3866">
        <v>2014</v>
      </c>
      <c r="C3866" s="9">
        <v>41657</v>
      </c>
      <c r="D3866" t="s">
        <v>138</v>
      </c>
      <c r="E3866" t="s">
        <v>89</v>
      </c>
      <c r="F3866">
        <v>3</v>
      </c>
      <c r="G3866">
        <v>2</v>
      </c>
      <c r="H3866" t="s">
        <v>349</v>
      </c>
      <c r="I3866" t="s">
        <v>26</v>
      </c>
      <c r="J3866">
        <v>10006584159</v>
      </c>
      <c r="K3866" s="10">
        <f>(C3866-VLOOKUP(H3866,Riders!$A$2:$E$8001,4,FALSE))/365</f>
        <v>20.915068493150685</v>
      </c>
    </row>
    <row r="3867" spans="1:11">
      <c r="A3867" t="s">
        <v>381</v>
      </c>
      <c r="B3867">
        <v>2014</v>
      </c>
      <c r="C3867" s="9">
        <v>41657</v>
      </c>
      <c r="D3867" t="s">
        <v>138</v>
      </c>
      <c r="E3867" t="s">
        <v>89</v>
      </c>
      <c r="F3867">
        <v>3</v>
      </c>
      <c r="G3867">
        <v>3</v>
      </c>
      <c r="H3867" t="s">
        <v>181</v>
      </c>
      <c r="I3867" t="s">
        <v>32</v>
      </c>
      <c r="J3867">
        <v>10007212639</v>
      </c>
      <c r="K3867" s="10">
        <f>(C3867-VLOOKUP(H3867,Riders!$A$2:$E$8001,4,FALSE))/365</f>
        <v>22.55890410958904</v>
      </c>
    </row>
    <row r="3868" spans="1:11">
      <c r="A3868" t="s">
        <v>381</v>
      </c>
      <c r="B3868">
        <v>2014</v>
      </c>
      <c r="C3868" s="9">
        <v>41657</v>
      </c>
      <c r="D3868" t="s">
        <v>138</v>
      </c>
      <c r="E3868" t="s">
        <v>89</v>
      </c>
      <c r="F3868">
        <v>3</v>
      </c>
      <c r="G3868">
        <v>4</v>
      </c>
      <c r="H3868" t="s">
        <v>194</v>
      </c>
      <c r="I3868" t="s">
        <v>50</v>
      </c>
      <c r="J3868">
        <v>10004868370</v>
      </c>
      <c r="K3868" s="10">
        <f>(C3868-VLOOKUP(H3868,Riders!$A$2:$E$8001,4,FALSE))/365</f>
        <v>26.054794520547944</v>
      </c>
    </row>
    <row r="3869" spans="1:11">
      <c r="A3869" t="s">
        <v>381</v>
      </c>
      <c r="B3869">
        <v>2014</v>
      </c>
      <c r="C3869" s="9">
        <v>41657</v>
      </c>
      <c r="D3869" t="s">
        <v>138</v>
      </c>
      <c r="E3869" t="s">
        <v>89</v>
      </c>
      <c r="F3869">
        <v>3</v>
      </c>
      <c r="G3869">
        <v>5</v>
      </c>
      <c r="H3869" t="s">
        <v>199</v>
      </c>
      <c r="I3869" t="s">
        <v>37</v>
      </c>
      <c r="J3869">
        <v>10007947011</v>
      </c>
      <c r="K3869" s="10">
        <f>(C3869-VLOOKUP(H3869,Riders!$A$2:$E$8001,4,FALSE))/365</f>
        <v>19.216438356164385</v>
      </c>
    </row>
    <row r="3870" spans="1:11">
      <c r="A3870" t="s">
        <v>381</v>
      </c>
      <c r="B3870">
        <v>2014</v>
      </c>
      <c r="C3870" s="9">
        <v>41657</v>
      </c>
      <c r="D3870" t="s">
        <v>138</v>
      </c>
      <c r="E3870" t="s">
        <v>89</v>
      </c>
      <c r="F3870">
        <v>3</v>
      </c>
      <c r="G3870">
        <v>6</v>
      </c>
      <c r="H3870" t="s">
        <v>304</v>
      </c>
      <c r="I3870" t="s">
        <v>111</v>
      </c>
      <c r="J3870">
        <v>10006898300</v>
      </c>
      <c r="K3870" s="10">
        <f>(C3870-VLOOKUP(H3870,Riders!$A$2:$E$8001,4,FALSE))/365</f>
        <v>21.419178082191781</v>
      </c>
    </row>
    <row r="3871" spans="1:11">
      <c r="A3871" t="s">
        <v>381</v>
      </c>
      <c r="B3871">
        <v>2014</v>
      </c>
      <c r="C3871" s="9">
        <v>41657</v>
      </c>
      <c r="D3871" t="s">
        <v>138</v>
      </c>
      <c r="E3871" t="s">
        <v>89</v>
      </c>
      <c r="F3871">
        <v>4</v>
      </c>
      <c r="G3871">
        <v>1</v>
      </c>
      <c r="H3871" t="s">
        <v>334</v>
      </c>
      <c r="I3871" t="s">
        <v>335</v>
      </c>
      <c r="J3871">
        <v>10005506954</v>
      </c>
      <c r="K3871" s="10">
        <f>(C3871-VLOOKUP(H3871,Riders!$A$2:$E$8001,4,FALSE))/365</f>
        <v>25.12876712328767</v>
      </c>
    </row>
    <row r="3872" spans="1:11">
      <c r="A3872" t="s">
        <v>381</v>
      </c>
      <c r="B3872">
        <v>2014</v>
      </c>
      <c r="C3872" s="9">
        <v>41657</v>
      </c>
      <c r="D3872" t="s">
        <v>138</v>
      </c>
      <c r="E3872" t="s">
        <v>89</v>
      </c>
      <c r="F3872">
        <v>4</v>
      </c>
      <c r="G3872">
        <v>2</v>
      </c>
      <c r="H3872" t="s">
        <v>48</v>
      </c>
      <c r="I3872" t="s">
        <v>42</v>
      </c>
      <c r="J3872">
        <v>10009039774</v>
      </c>
      <c r="K3872" s="10">
        <f>(C3872-VLOOKUP(H3872,Riders!$A$2:$E$8001,4,FALSE))/365</f>
        <v>19.512328767123286</v>
      </c>
    </row>
    <row r="3873" spans="1:11">
      <c r="A3873" t="s">
        <v>381</v>
      </c>
      <c r="B3873">
        <v>2014</v>
      </c>
      <c r="C3873" s="9">
        <v>41657</v>
      </c>
      <c r="D3873" t="s">
        <v>138</v>
      </c>
      <c r="E3873" t="s">
        <v>89</v>
      </c>
      <c r="F3873">
        <v>4</v>
      </c>
      <c r="G3873">
        <v>3</v>
      </c>
      <c r="H3873" t="s">
        <v>193</v>
      </c>
      <c r="I3873" t="s">
        <v>30</v>
      </c>
      <c r="J3873">
        <v>10005964470</v>
      </c>
      <c r="K3873" s="10">
        <f>(C3873-VLOOKUP(H3873,Riders!$A$2:$E$8001,4,FALSE))/365</f>
        <v>24.846575342465755</v>
      </c>
    </row>
    <row r="3874" spans="1:11">
      <c r="A3874" t="s">
        <v>381</v>
      </c>
      <c r="B3874">
        <v>2014</v>
      </c>
      <c r="C3874" s="9">
        <v>41657</v>
      </c>
      <c r="D3874" t="s">
        <v>138</v>
      </c>
      <c r="E3874" t="s">
        <v>89</v>
      </c>
      <c r="F3874">
        <v>4</v>
      </c>
      <c r="G3874">
        <v>4</v>
      </c>
      <c r="H3874" t="s">
        <v>101</v>
      </c>
      <c r="I3874" t="s">
        <v>102</v>
      </c>
      <c r="J3874">
        <v>10009010876</v>
      </c>
      <c r="K3874" s="10">
        <f>(C3874-VLOOKUP(H3874,Riders!$A$2:$E$8001,4,FALSE))/365</f>
        <v>19.978082191780821</v>
      </c>
    </row>
    <row r="3875" spans="1:11">
      <c r="A3875" t="s">
        <v>381</v>
      </c>
      <c r="B3875">
        <v>2014</v>
      </c>
      <c r="C3875" s="9">
        <v>41657</v>
      </c>
      <c r="D3875" t="s">
        <v>138</v>
      </c>
      <c r="E3875" t="s">
        <v>89</v>
      </c>
      <c r="F3875">
        <v>4</v>
      </c>
      <c r="G3875">
        <v>5</v>
      </c>
      <c r="H3875" t="s">
        <v>345</v>
      </c>
      <c r="I3875" t="s">
        <v>346</v>
      </c>
      <c r="J3875">
        <v>10004722668</v>
      </c>
      <c r="K3875" s="10">
        <f>(C3875-VLOOKUP(H3875,Riders!$A$2:$E$8001,4,FALSE))/365</f>
        <v>28.142465753424659</v>
      </c>
    </row>
    <row r="3876" spans="1:11">
      <c r="A3876" t="s">
        <v>381</v>
      </c>
      <c r="B3876">
        <v>2014</v>
      </c>
      <c r="C3876" s="9">
        <v>41657</v>
      </c>
      <c r="D3876" t="s">
        <v>138</v>
      </c>
      <c r="E3876" t="s">
        <v>89</v>
      </c>
      <c r="F3876">
        <v>4</v>
      </c>
      <c r="G3876">
        <v>6</v>
      </c>
      <c r="H3876" t="s">
        <v>146</v>
      </c>
      <c r="I3876" t="s">
        <v>54</v>
      </c>
      <c r="J3876">
        <v>10007890932</v>
      </c>
      <c r="K3876" s="10">
        <f>(C3876-VLOOKUP(H3876,Riders!$A$2:$E$8001,4,FALSE))/365</f>
        <v>19.597260273972601</v>
      </c>
    </row>
    <row r="3877" spans="1:11">
      <c r="A3877" t="s">
        <v>381</v>
      </c>
      <c r="B3877">
        <v>2014</v>
      </c>
      <c r="C3877" s="9">
        <v>41657</v>
      </c>
      <c r="D3877" t="s">
        <v>138</v>
      </c>
      <c r="E3877" t="s">
        <v>115</v>
      </c>
      <c r="F3877">
        <v>1</v>
      </c>
      <c r="G3877">
        <v>1</v>
      </c>
      <c r="H3877" t="s">
        <v>101</v>
      </c>
      <c r="I3877" t="s">
        <v>102</v>
      </c>
      <c r="J3877">
        <v>10009010876</v>
      </c>
      <c r="K3877" s="10">
        <f>(C3877-VLOOKUP(H3877,Riders!$A$2:$E$8001,4,FALSE))/365</f>
        <v>19.978082191780821</v>
      </c>
    </row>
    <row r="3878" spans="1:11">
      <c r="A3878" t="s">
        <v>381</v>
      </c>
      <c r="B3878">
        <v>2014</v>
      </c>
      <c r="C3878" s="9">
        <v>41657</v>
      </c>
      <c r="D3878" t="s">
        <v>138</v>
      </c>
      <c r="E3878" t="s">
        <v>115</v>
      </c>
      <c r="F3878">
        <v>1</v>
      </c>
      <c r="G3878">
        <v>2</v>
      </c>
      <c r="H3878" t="s">
        <v>382</v>
      </c>
      <c r="I3878" t="s">
        <v>196</v>
      </c>
      <c r="J3878">
        <v>10007271142</v>
      </c>
      <c r="K3878" s="10">
        <f>(C3878-VLOOKUP(H3878,Riders!$A$2:$E$8001,4,FALSE))/365</f>
        <v>21.712328767123289</v>
      </c>
    </row>
    <row r="3879" spans="1:11">
      <c r="A3879" t="s">
        <v>381</v>
      </c>
      <c r="B3879">
        <v>2014</v>
      </c>
      <c r="C3879" s="9">
        <v>41657</v>
      </c>
      <c r="D3879" t="s">
        <v>138</v>
      </c>
      <c r="E3879" t="s">
        <v>115</v>
      </c>
      <c r="F3879">
        <v>1</v>
      </c>
      <c r="G3879">
        <v>3</v>
      </c>
      <c r="H3879" t="s">
        <v>156</v>
      </c>
      <c r="I3879" t="s">
        <v>354</v>
      </c>
      <c r="J3879">
        <v>10010894696</v>
      </c>
      <c r="K3879" s="10">
        <f>(C3879-VLOOKUP(H3879,Riders!$A$2:$E$8001,4,FALSE))/365</f>
        <v>27.758904109589039</v>
      </c>
    </row>
    <row r="3880" spans="1:11">
      <c r="A3880" t="s">
        <v>381</v>
      </c>
      <c r="B3880">
        <v>2014</v>
      </c>
      <c r="C3880" s="9">
        <v>41657</v>
      </c>
      <c r="D3880" t="s">
        <v>138</v>
      </c>
      <c r="E3880" t="s">
        <v>115</v>
      </c>
      <c r="F3880">
        <v>2</v>
      </c>
      <c r="G3880">
        <v>1</v>
      </c>
      <c r="H3880" t="s">
        <v>194</v>
      </c>
      <c r="I3880" t="s">
        <v>50</v>
      </c>
      <c r="J3880">
        <v>10004868370</v>
      </c>
      <c r="K3880" s="10">
        <f>(C3880-VLOOKUP(H3880,Riders!$A$2:$E$8001,4,FALSE))/365</f>
        <v>26.054794520547944</v>
      </c>
    </row>
    <row r="3881" spans="1:11">
      <c r="A3881" t="s">
        <v>381</v>
      </c>
      <c r="B3881">
        <v>2014</v>
      </c>
      <c r="C3881" s="9">
        <v>41657</v>
      </c>
      <c r="D3881" t="s">
        <v>138</v>
      </c>
      <c r="E3881" t="s">
        <v>115</v>
      </c>
      <c r="F3881">
        <v>2</v>
      </c>
      <c r="G3881">
        <v>2</v>
      </c>
      <c r="H3881" t="s">
        <v>287</v>
      </c>
      <c r="I3881" t="s">
        <v>205</v>
      </c>
      <c r="J3881">
        <v>10002418415</v>
      </c>
      <c r="K3881" s="10">
        <f>(C3881-VLOOKUP(H3881,Riders!$A$2:$E$8001,4,FALSE))/365</f>
        <v>31.452054794520549</v>
      </c>
    </row>
    <row r="3882" spans="1:11">
      <c r="A3882" t="s">
        <v>381</v>
      </c>
      <c r="B3882">
        <v>2014</v>
      </c>
      <c r="C3882" s="9">
        <v>41657</v>
      </c>
      <c r="D3882" t="s">
        <v>138</v>
      </c>
      <c r="E3882" t="s">
        <v>115</v>
      </c>
      <c r="F3882">
        <v>2</v>
      </c>
      <c r="G3882">
        <v>3</v>
      </c>
      <c r="H3882" t="s">
        <v>146</v>
      </c>
      <c r="I3882" t="s">
        <v>54</v>
      </c>
      <c r="J3882">
        <v>10007890932</v>
      </c>
      <c r="K3882" s="10">
        <f>(C3882-VLOOKUP(H3882,Riders!$A$2:$E$8001,4,FALSE))/365</f>
        <v>19.597260273972601</v>
      </c>
    </row>
    <row r="3883" spans="1:11">
      <c r="A3883" t="s">
        <v>381</v>
      </c>
      <c r="B3883">
        <v>2014</v>
      </c>
      <c r="C3883" s="9">
        <v>41657</v>
      </c>
      <c r="D3883" t="s">
        <v>138</v>
      </c>
      <c r="E3883" t="s">
        <v>115</v>
      </c>
      <c r="F3883">
        <v>2</v>
      </c>
      <c r="G3883">
        <v>4</v>
      </c>
      <c r="H3883" t="s">
        <v>285</v>
      </c>
      <c r="I3883" t="s">
        <v>30</v>
      </c>
      <c r="J3883">
        <v>10003349716</v>
      </c>
      <c r="K3883" s="10">
        <f>(C3883-VLOOKUP(H3883,Riders!$A$2:$E$8001,4,FALSE))/365</f>
        <v>30.457534246575342</v>
      </c>
    </row>
    <row r="3884" spans="1:11">
      <c r="A3884" t="s">
        <v>381</v>
      </c>
      <c r="B3884">
        <v>2014</v>
      </c>
      <c r="C3884" s="9">
        <v>41657</v>
      </c>
      <c r="D3884" t="s">
        <v>138</v>
      </c>
      <c r="E3884" t="s">
        <v>115</v>
      </c>
      <c r="F3884">
        <v>3</v>
      </c>
      <c r="G3884">
        <v>1</v>
      </c>
      <c r="H3884" t="s">
        <v>181</v>
      </c>
      <c r="I3884" t="s">
        <v>32</v>
      </c>
      <c r="J3884">
        <v>10007212639</v>
      </c>
      <c r="K3884" s="10">
        <f>(C3884-VLOOKUP(H3884,Riders!$A$2:$E$8001,4,FALSE))/365</f>
        <v>22.55890410958904</v>
      </c>
    </row>
    <row r="3885" spans="1:11">
      <c r="A3885" t="s">
        <v>381</v>
      </c>
      <c r="B3885">
        <v>2014</v>
      </c>
      <c r="C3885" s="9">
        <v>41657</v>
      </c>
      <c r="D3885" t="s">
        <v>138</v>
      </c>
      <c r="E3885" t="s">
        <v>115</v>
      </c>
      <c r="F3885">
        <v>3</v>
      </c>
      <c r="G3885">
        <v>2</v>
      </c>
      <c r="H3885" t="s">
        <v>165</v>
      </c>
      <c r="I3885" t="s">
        <v>44</v>
      </c>
      <c r="J3885">
        <v>10005953154</v>
      </c>
      <c r="K3885" s="10">
        <f>(C3885-VLOOKUP(H3885,Riders!$A$2:$E$8001,4,FALSE))/365</f>
        <v>24.043835616438358</v>
      </c>
    </row>
    <row r="3886" spans="1:11">
      <c r="A3886" t="s">
        <v>381</v>
      </c>
      <c r="B3886">
        <v>2014</v>
      </c>
      <c r="C3886" s="9">
        <v>41657</v>
      </c>
      <c r="D3886" t="s">
        <v>138</v>
      </c>
      <c r="E3886" t="s">
        <v>115</v>
      </c>
      <c r="F3886">
        <v>3</v>
      </c>
      <c r="G3886">
        <v>3</v>
      </c>
      <c r="H3886" t="s">
        <v>199</v>
      </c>
      <c r="I3886" t="s">
        <v>37</v>
      </c>
      <c r="J3886">
        <v>10007947011</v>
      </c>
      <c r="K3886" s="10">
        <f>(C3886-VLOOKUP(H3886,Riders!$A$2:$E$8001,4,FALSE))/365</f>
        <v>19.216438356164385</v>
      </c>
    </row>
    <row r="3887" spans="1:11">
      <c r="A3887" t="s">
        <v>381</v>
      </c>
      <c r="B3887">
        <v>2014</v>
      </c>
      <c r="C3887" s="9">
        <v>41657</v>
      </c>
      <c r="D3887" t="s">
        <v>138</v>
      </c>
      <c r="E3887" t="s">
        <v>115</v>
      </c>
      <c r="F3887">
        <v>3</v>
      </c>
      <c r="G3887">
        <v>4</v>
      </c>
      <c r="H3887" t="s">
        <v>374</v>
      </c>
      <c r="I3887" t="s">
        <v>267</v>
      </c>
      <c r="J3887">
        <v>10007812019</v>
      </c>
      <c r="K3887" s="10" t="e">
        <f>(C3887-VLOOKUP(H3887,Riders!$A$2:$E$8001,4,FALSE))/365</f>
        <v>#N/A</v>
      </c>
    </row>
    <row r="3888" spans="1:11">
      <c r="A3888" t="s">
        <v>381</v>
      </c>
      <c r="B3888">
        <v>2014</v>
      </c>
      <c r="C3888" s="9">
        <v>41657</v>
      </c>
      <c r="D3888" t="s">
        <v>138</v>
      </c>
      <c r="E3888" t="s">
        <v>115</v>
      </c>
      <c r="F3888">
        <v>4</v>
      </c>
      <c r="G3888">
        <v>1</v>
      </c>
      <c r="H3888" t="s">
        <v>304</v>
      </c>
      <c r="I3888" t="s">
        <v>111</v>
      </c>
      <c r="J3888">
        <v>10006898300</v>
      </c>
      <c r="K3888" s="10">
        <f>(C3888-VLOOKUP(H3888,Riders!$A$2:$E$8001,4,FALSE))/365</f>
        <v>21.419178082191781</v>
      </c>
    </row>
    <row r="3889" spans="1:11">
      <c r="A3889" t="s">
        <v>381</v>
      </c>
      <c r="B3889">
        <v>2014</v>
      </c>
      <c r="C3889" s="9">
        <v>41657</v>
      </c>
      <c r="D3889" t="s">
        <v>138</v>
      </c>
      <c r="E3889" t="s">
        <v>115</v>
      </c>
      <c r="F3889">
        <v>4</v>
      </c>
      <c r="G3889">
        <v>2</v>
      </c>
      <c r="H3889" t="s">
        <v>345</v>
      </c>
      <c r="I3889" t="s">
        <v>346</v>
      </c>
      <c r="J3889">
        <v>10004722668</v>
      </c>
      <c r="K3889" s="10">
        <f>(C3889-VLOOKUP(H3889,Riders!$A$2:$E$8001,4,FALSE))/365</f>
        <v>28.142465753424659</v>
      </c>
    </row>
    <row r="3890" spans="1:11">
      <c r="A3890" t="s">
        <v>381</v>
      </c>
      <c r="B3890">
        <v>2014</v>
      </c>
      <c r="C3890" s="9">
        <v>41657</v>
      </c>
      <c r="D3890" t="s">
        <v>138</v>
      </c>
      <c r="E3890" t="s">
        <v>115</v>
      </c>
      <c r="F3890">
        <v>4</v>
      </c>
      <c r="G3890">
        <v>3</v>
      </c>
      <c r="H3890" t="s">
        <v>193</v>
      </c>
      <c r="I3890" t="s">
        <v>30</v>
      </c>
      <c r="J3890">
        <v>10005964470</v>
      </c>
      <c r="K3890" s="10">
        <f>(C3890-VLOOKUP(H3890,Riders!$A$2:$E$8001,4,FALSE))/365</f>
        <v>24.846575342465755</v>
      </c>
    </row>
    <row r="3891" spans="1:11">
      <c r="A3891" t="s">
        <v>381</v>
      </c>
      <c r="B3891">
        <v>2014</v>
      </c>
      <c r="C3891" s="9">
        <v>41657</v>
      </c>
      <c r="D3891" t="s">
        <v>138</v>
      </c>
      <c r="E3891" t="s">
        <v>115</v>
      </c>
      <c r="F3891">
        <v>4</v>
      </c>
      <c r="G3891">
        <v>4</v>
      </c>
      <c r="H3891" t="s">
        <v>365</v>
      </c>
      <c r="I3891" t="s">
        <v>35</v>
      </c>
      <c r="J3891">
        <v>10006553039</v>
      </c>
      <c r="K3891" s="10">
        <f>(C3891-VLOOKUP(H3891,Riders!$A$2:$E$8001,4,FALSE))/365</f>
        <v>22.246575342465754</v>
      </c>
    </row>
    <row r="3892" spans="1:11">
      <c r="A3892" t="s">
        <v>381</v>
      </c>
      <c r="B3892">
        <v>2014</v>
      </c>
      <c r="C3892" s="9">
        <v>41657</v>
      </c>
      <c r="D3892" t="s">
        <v>138</v>
      </c>
      <c r="E3892" t="s">
        <v>117</v>
      </c>
      <c r="F3892">
        <v>1</v>
      </c>
      <c r="G3892">
        <v>1</v>
      </c>
      <c r="H3892" t="s">
        <v>198</v>
      </c>
      <c r="I3892" t="s">
        <v>22</v>
      </c>
      <c r="J3892">
        <v>10006900421</v>
      </c>
      <c r="K3892" s="10">
        <f>(C3892-VLOOKUP(H3892,Riders!$A$2:$E$8001,4,FALSE))/365</f>
        <v>21.112328767123287</v>
      </c>
    </row>
    <row r="3893" spans="1:11">
      <c r="A3893" t="s">
        <v>381</v>
      </c>
      <c r="B3893">
        <v>2014</v>
      </c>
      <c r="C3893" s="9">
        <v>41657</v>
      </c>
      <c r="D3893" t="s">
        <v>138</v>
      </c>
      <c r="E3893" t="s">
        <v>117</v>
      </c>
      <c r="F3893">
        <v>1</v>
      </c>
      <c r="G3893">
        <v>2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23.813698630136987</v>
      </c>
    </row>
    <row r="3894" spans="1:11">
      <c r="A3894" t="s">
        <v>381</v>
      </c>
      <c r="B3894">
        <v>2014</v>
      </c>
      <c r="C3894" s="9">
        <v>41657</v>
      </c>
      <c r="D3894" t="s">
        <v>138</v>
      </c>
      <c r="E3894" t="s">
        <v>117</v>
      </c>
      <c r="F3894">
        <v>1</v>
      </c>
      <c r="G3894">
        <v>3</v>
      </c>
      <c r="H3894" t="s">
        <v>304</v>
      </c>
      <c r="I3894" t="s">
        <v>111</v>
      </c>
      <c r="J3894">
        <v>10006898300</v>
      </c>
      <c r="K3894" s="10">
        <f>(C3894-VLOOKUP(H3894,Riders!$A$2:$E$8001,4,FALSE))/365</f>
        <v>21.419178082191781</v>
      </c>
    </row>
    <row r="3895" spans="1:11">
      <c r="A3895" t="s">
        <v>381</v>
      </c>
      <c r="B3895">
        <v>2014</v>
      </c>
      <c r="C3895" s="9">
        <v>41657</v>
      </c>
      <c r="D3895" t="s">
        <v>138</v>
      </c>
      <c r="E3895" t="s">
        <v>117</v>
      </c>
      <c r="F3895">
        <v>1</v>
      </c>
      <c r="G3895">
        <v>4</v>
      </c>
      <c r="H3895" t="s">
        <v>334</v>
      </c>
      <c r="I3895" t="s">
        <v>335</v>
      </c>
      <c r="J3895">
        <v>10005506954</v>
      </c>
      <c r="K3895" s="10">
        <f>(C3895-VLOOKUP(H3895,Riders!$A$2:$E$8001,4,FALSE))/365</f>
        <v>25.12876712328767</v>
      </c>
    </row>
    <row r="3896" spans="1:11">
      <c r="A3896" t="s">
        <v>381</v>
      </c>
      <c r="B3896">
        <v>2014</v>
      </c>
      <c r="C3896" s="9">
        <v>41657</v>
      </c>
      <c r="D3896" t="s">
        <v>138</v>
      </c>
      <c r="E3896" t="s">
        <v>117</v>
      </c>
      <c r="F3896">
        <v>1</v>
      </c>
      <c r="G3896">
        <v>5</v>
      </c>
      <c r="H3896" t="s">
        <v>101</v>
      </c>
      <c r="I3896" t="s">
        <v>102</v>
      </c>
      <c r="J3896">
        <v>10009010876</v>
      </c>
      <c r="K3896" s="10">
        <f>(C3896-VLOOKUP(H3896,Riders!$A$2:$E$8001,4,FALSE))/365</f>
        <v>19.978082191780821</v>
      </c>
    </row>
    <row r="3897" spans="1:11">
      <c r="A3897" t="s">
        <v>381</v>
      </c>
      <c r="B3897">
        <v>2014</v>
      </c>
      <c r="C3897" s="9">
        <v>41657</v>
      </c>
      <c r="D3897" t="s">
        <v>138</v>
      </c>
      <c r="E3897" t="s">
        <v>117</v>
      </c>
      <c r="F3897">
        <v>1</v>
      </c>
      <c r="G3897">
        <v>6</v>
      </c>
      <c r="H3897" t="s">
        <v>349</v>
      </c>
      <c r="I3897" t="s">
        <v>26</v>
      </c>
      <c r="J3897">
        <v>10006584159</v>
      </c>
      <c r="K3897" s="10">
        <f>(C3897-VLOOKUP(H3897,Riders!$A$2:$E$8001,4,FALSE))/365</f>
        <v>20.915068493150685</v>
      </c>
    </row>
    <row r="3898" spans="1:11">
      <c r="A3898" t="s">
        <v>381</v>
      </c>
      <c r="B3898">
        <v>2014</v>
      </c>
      <c r="C3898" s="9">
        <v>41657</v>
      </c>
      <c r="D3898" t="s">
        <v>138</v>
      </c>
      <c r="E3898" t="s">
        <v>117</v>
      </c>
      <c r="F3898">
        <v>2</v>
      </c>
      <c r="G3898">
        <v>1</v>
      </c>
      <c r="H3898" t="s">
        <v>181</v>
      </c>
      <c r="I3898" t="s">
        <v>32</v>
      </c>
      <c r="J3898">
        <v>10007212639</v>
      </c>
      <c r="K3898" s="10">
        <f>(C3898-VLOOKUP(H3898,Riders!$A$2:$E$8001,4,FALSE))/365</f>
        <v>22.55890410958904</v>
      </c>
    </row>
    <row r="3899" spans="1:11">
      <c r="A3899" t="s">
        <v>381</v>
      </c>
      <c r="B3899">
        <v>2014</v>
      </c>
      <c r="C3899" s="9">
        <v>41657</v>
      </c>
      <c r="D3899" t="s">
        <v>138</v>
      </c>
      <c r="E3899" t="s">
        <v>117</v>
      </c>
      <c r="F3899">
        <v>2</v>
      </c>
      <c r="G3899">
        <v>2</v>
      </c>
      <c r="H3899" t="s">
        <v>194</v>
      </c>
      <c r="I3899" t="s">
        <v>50</v>
      </c>
      <c r="J3899">
        <v>10004868370</v>
      </c>
      <c r="K3899" s="10">
        <f>(C3899-VLOOKUP(H3899,Riders!$A$2:$E$8001,4,FALSE))/365</f>
        <v>26.054794520547944</v>
      </c>
    </row>
    <row r="3900" spans="1:11">
      <c r="A3900" t="s">
        <v>381</v>
      </c>
      <c r="B3900">
        <v>2014</v>
      </c>
      <c r="C3900" s="9">
        <v>41657</v>
      </c>
      <c r="D3900" t="s">
        <v>138</v>
      </c>
      <c r="E3900" t="s">
        <v>117</v>
      </c>
      <c r="F3900">
        <v>2</v>
      </c>
      <c r="G3900">
        <v>3</v>
      </c>
      <c r="H3900" t="s">
        <v>48</v>
      </c>
      <c r="I3900" t="s">
        <v>42</v>
      </c>
      <c r="J3900">
        <v>10009039774</v>
      </c>
      <c r="K3900" s="10">
        <f>(C3900-VLOOKUP(H3900,Riders!$A$2:$E$8001,4,FALSE))/365</f>
        <v>19.512328767123286</v>
      </c>
    </row>
    <row r="3901" spans="1:11">
      <c r="A3901" t="s">
        <v>381</v>
      </c>
      <c r="B3901">
        <v>2014</v>
      </c>
      <c r="C3901" s="9">
        <v>41657</v>
      </c>
      <c r="D3901" t="s">
        <v>138</v>
      </c>
      <c r="E3901" t="s">
        <v>117</v>
      </c>
      <c r="F3901">
        <v>2</v>
      </c>
      <c r="G3901">
        <v>4</v>
      </c>
      <c r="H3901" t="s">
        <v>338</v>
      </c>
      <c r="I3901" t="s">
        <v>140</v>
      </c>
      <c r="J3901">
        <v>10004633247</v>
      </c>
      <c r="K3901" s="10">
        <f>(C3901-VLOOKUP(H3901,Riders!$A$2:$E$8001,4,FALSE))/365</f>
        <v>25.835616438356166</v>
      </c>
    </row>
    <row r="3902" spans="1:11">
      <c r="A3902" t="s">
        <v>381</v>
      </c>
      <c r="B3902">
        <v>2014</v>
      </c>
      <c r="C3902" s="9">
        <v>41657</v>
      </c>
      <c r="D3902" t="s">
        <v>138</v>
      </c>
      <c r="E3902" t="s">
        <v>117</v>
      </c>
      <c r="F3902">
        <v>2</v>
      </c>
      <c r="G3902">
        <v>5</v>
      </c>
      <c r="H3902" t="s">
        <v>218</v>
      </c>
      <c r="I3902" t="s">
        <v>33</v>
      </c>
      <c r="J3902">
        <v>10005782695</v>
      </c>
      <c r="K3902" s="10">
        <f>(C3902-VLOOKUP(H3902,Riders!$A$2:$E$8001,4,FALSE))/365</f>
        <v>24.539726027397261</v>
      </c>
    </row>
    <row r="3903" spans="1:11">
      <c r="A3903" t="s">
        <v>381</v>
      </c>
      <c r="B3903">
        <v>2014</v>
      </c>
      <c r="C3903" s="9">
        <v>41657</v>
      </c>
      <c r="D3903" t="s">
        <v>138</v>
      </c>
      <c r="E3903" t="s">
        <v>117</v>
      </c>
      <c r="F3903">
        <v>2</v>
      </c>
      <c r="G3903">
        <v>6</v>
      </c>
      <c r="H3903" t="s">
        <v>232</v>
      </c>
      <c r="I3903" t="s">
        <v>24</v>
      </c>
      <c r="J3903">
        <v>10006073493</v>
      </c>
      <c r="K3903" s="10">
        <f>(C3903-VLOOKUP(H3903,Riders!$A$2:$E$8001,4,FALSE))/365</f>
        <v>24.101369863013698</v>
      </c>
    </row>
    <row r="3904" spans="1:11">
      <c r="A3904" t="s">
        <v>381</v>
      </c>
      <c r="B3904">
        <v>2014</v>
      </c>
      <c r="C3904" s="9">
        <v>41657</v>
      </c>
      <c r="D3904" t="s">
        <v>138</v>
      </c>
      <c r="E3904" t="s">
        <v>119</v>
      </c>
      <c r="F3904">
        <v>1</v>
      </c>
      <c r="G3904">
        <v>1</v>
      </c>
      <c r="H3904" t="s">
        <v>198</v>
      </c>
      <c r="I3904" t="s">
        <v>22</v>
      </c>
      <c r="J3904">
        <v>10006900421</v>
      </c>
      <c r="K3904" s="10">
        <f>(C3904-VLOOKUP(H3904,Riders!$A$2:$E$8001,4,FALSE))/365</f>
        <v>21.112328767123287</v>
      </c>
    </row>
    <row r="3905" spans="1:11">
      <c r="A3905" t="s">
        <v>381</v>
      </c>
      <c r="B3905">
        <v>2014</v>
      </c>
      <c r="C3905" s="9">
        <v>41657</v>
      </c>
      <c r="D3905" t="s">
        <v>138</v>
      </c>
      <c r="E3905" t="s">
        <v>119</v>
      </c>
      <c r="F3905">
        <v>1</v>
      </c>
      <c r="G3905">
        <v>2</v>
      </c>
      <c r="H3905" t="s">
        <v>48</v>
      </c>
      <c r="I3905" t="s">
        <v>42</v>
      </c>
      <c r="J3905">
        <v>10009039774</v>
      </c>
      <c r="K3905" s="10">
        <f>(C3905-VLOOKUP(H3905,Riders!$A$2:$E$8001,4,FALSE))/365</f>
        <v>19.512328767123286</v>
      </c>
    </row>
    <row r="3906" spans="1:11">
      <c r="A3906" t="s">
        <v>381</v>
      </c>
      <c r="B3906">
        <v>2014</v>
      </c>
      <c r="C3906" s="9">
        <v>41657</v>
      </c>
      <c r="D3906" t="s">
        <v>138</v>
      </c>
      <c r="E3906" t="s">
        <v>119</v>
      </c>
      <c r="F3906">
        <v>1</v>
      </c>
      <c r="G3906">
        <v>3</v>
      </c>
      <c r="H3906" t="s">
        <v>304</v>
      </c>
      <c r="I3906" t="s">
        <v>111</v>
      </c>
      <c r="J3906">
        <v>10006898300</v>
      </c>
      <c r="K3906" s="10">
        <f>(C3906-VLOOKUP(H3906,Riders!$A$2:$E$8001,4,FALSE))/365</f>
        <v>21.419178082191781</v>
      </c>
    </row>
    <row r="3907" spans="1:11">
      <c r="A3907" t="s">
        <v>381</v>
      </c>
      <c r="B3907">
        <v>2014</v>
      </c>
      <c r="C3907" s="9">
        <v>41657</v>
      </c>
      <c r="D3907" t="s">
        <v>138</v>
      </c>
      <c r="E3907" t="s">
        <v>119</v>
      </c>
      <c r="F3907">
        <v>1</v>
      </c>
      <c r="G3907">
        <v>4</v>
      </c>
      <c r="H3907" t="s">
        <v>181</v>
      </c>
      <c r="I3907" t="s">
        <v>32</v>
      </c>
      <c r="J3907">
        <v>10007212639</v>
      </c>
      <c r="K3907" s="10">
        <f>(C3907-VLOOKUP(H3907,Riders!$A$2:$E$8001,4,FALSE))/365</f>
        <v>22.55890410958904</v>
      </c>
    </row>
    <row r="3908" spans="1:11">
      <c r="A3908" t="s">
        <v>381</v>
      </c>
      <c r="B3908">
        <v>2014</v>
      </c>
      <c r="C3908" s="9">
        <v>41657</v>
      </c>
      <c r="D3908" t="s">
        <v>138</v>
      </c>
      <c r="E3908" t="s">
        <v>119</v>
      </c>
      <c r="F3908">
        <v>1</v>
      </c>
      <c r="G3908">
        <v>9</v>
      </c>
      <c r="H3908" t="s">
        <v>194</v>
      </c>
      <c r="I3908" t="s">
        <v>50</v>
      </c>
      <c r="J3908">
        <v>10004868370</v>
      </c>
      <c r="K3908" s="10">
        <f>(C3908-VLOOKUP(H3908,Riders!$A$2:$E$8001,4,FALSE))/365</f>
        <v>26.054794520547944</v>
      </c>
    </row>
    <row r="3909" spans="1:11">
      <c r="A3909" t="s">
        <v>381</v>
      </c>
      <c r="B3909">
        <v>2014</v>
      </c>
      <c r="C3909" s="9">
        <v>41657</v>
      </c>
      <c r="D3909" t="s">
        <v>138</v>
      </c>
      <c r="E3909" t="s">
        <v>119</v>
      </c>
      <c r="F3909">
        <v>1</v>
      </c>
      <c r="G3909">
        <v>9</v>
      </c>
      <c r="H3909" t="s">
        <v>66</v>
      </c>
      <c r="I3909" t="s">
        <v>28</v>
      </c>
      <c r="J3909">
        <v>10006379247</v>
      </c>
      <c r="K3909" s="10">
        <f>(C3909-VLOOKUP(H3909,Riders!$A$2:$E$8001,4,FALSE))/365</f>
        <v>23.813698630136987</v>
      </c>
    </row>
    <row r="3910" spans="1:11">
      <c r="A3910" t="s">
        <v>381</v>
      </c>
      <c r="B3910">
        <v>2014</v>
      </c>
      <c r="C3910" s="9">
        <v>41657</v>
      </c>
      <c r="D3910" t="s">
        <v>138</v>
      </c>
      <c r="E3910" t="s">
        <v>119</v>
      </c>
      <c r="F3910">
        <v>2</v>
      </c>
      <c r="G3910">
        <v>1</v>
      </c>
      <c r="H3910" t="s">
        <v>334</v>
      </c>
      <c r="I3910" t="s">
        <v>335</v>
      </c>
      <c r="J3910">
        <v>10005506954</v>
      </c>
      <c r="K3910" s="10">
        <f>(C3910-VLOOKUP(H3910,Riders!$A$2:$E$8001,4,FALSE))/365</f>
        <v>25.12876712328767</v>
      </c>
    </row>
    <row r="3911" spans="1:11">
      <c r="A3911" t="s">
        <v>381</v>
      </c>
      <c r="B3911">
        <v>2014</v>
      </c>
      <c r="C3911" s="9">
        <v>41657</v>
      </c>
      <c r="D3911" t="s">
        <v>138</v>
      </c>
      <c r="E3911" t="s">
        <v>119</v>
      </c>
      <c r="F3911">
        <v>2</v>
      </c>
      <c r="G3911">
        <v>2</v>
      </c>
      <c r="H3911" t="s">
        <v>338</v>
      </c>
      <c r="I3911" t="s">
        <v>140</v>
      </c>
      <c r="J3911">
        <v>10004633247</v>
      </c>
      <c r="K3911" s="10">
        <f>(C3911-VLOOKUP(H3911,Riders!$A$2:$E$8001,4,FALSE))/365</f>
        <v>25.835616438356166</v>
      </c>
    </row>
    <row r="3912" spans="1:11">
      <c r="A3912" t="s">
        <v>381</v>
      </c>
      <c r="B3912">
        <v>2014</v>
      </c>
      <c r="C3912" s="9">
        <v>41657</v>
      </c>
      <c r="D3912" t="s">
        <v>138</v>
      </c>
      <c r="E3912" t="s">
        <v>119</v>
      </c>
      <c r="F3912">
        <v>2</v>
      </c>
      <c r="G3912">
        <v>3</v>
      </c>
      <c r="H3912" t="s">
        <v>101</v>
      </c>
      <c r="I3912" t="s">
        <v>102</v>
      </c>
      <c r="J3912">
        <v>10009010876</v>
      </c>
      <c r="K3912" s="10">
        <f>(C3912-VLOOKUP(H3912,Riders!$A$2:$E$8001,4,FALSE))/365</f>
        <v>19.978082191780821</v>
      </c>
    </row>
    <row r="3913" spans="1:11">
      <c r="A3913" t="s">
        <v>381</v>
      </c>
      <c r="B3913">
        <v>2014</v>
      </c>
      <c r="C3913" s="9">
        <v>41657</v>
      </c>
      <c r="D3913" t="s">
        <v>138</v>
      </c>
      <c r="E3913" t="s">
        <v>119</v>
      </c>
      <c r="F3913">
        <v>2</v>
      </c>
      <c r="G3913">
        <v>4</v>
      </c>
      <c r="H3913" t="s">
        <v>218</v>
      </c>
      <c r="I3913" t="s">
        <v>33</v>
      </c>
      <c r="J3913">
        <v>10005782695</v>
      </c>
      <c r="K3913" s="10">
        <f>(C3913-VLOOKUP(H3913,Riders!$A$2:$E$8001,4,FALSE))/365</f>
        <v>24.539726027397261</v>
      </c>
    </row>
    <row r="3914" spans="1:11">
      <c r="A3914" t="s">
        <v>381</v>
      </c>
      <c r="B3914">
        <v>2014</v>
      </c>
      <c r="C3914" s="9">
        <v>41657</v>
      </c>
      <c r="D3914" t="s">
        <v>138</v>
      </c>
      <c r="E3914" t="s">
        <v>119</v>
      </c>
      <c r="F3914">
        <v>2</v>
      </c>
      <c r="G3914">
        <v>5</v>
      </c>
      <c r="H3914" t="s">
        <v>232</v>
      </c>
      <c r="I3914" t="s">
        <v>24</v>
      </c>
      <c r="J3914">
        <v>10006073493</v>
      </c>
      <c r="K3914" s="10">
        <f>(C3914-VLOOKUP(H3914,Riders!$A$2:$E$8001,4,FALSE))/365</f>
        <v>24.101369863013698</v>
      </c>
    </row>
    <row r="3915" spans="1:11">
      <c r="A3915" t="s">
        <v>381</v>
      </c>
      <c r="B3915">
        <v>2014</v>
      </c>
      <c r="C3915" s="9">
        <v>41657</v>
      </c>
      <c r="D3915" t="s">
        <v>138</v>
      </c>
      <c r="E3915" t="s">
        <v>119</v>
      </c>
      <c r="F3915">
        <v>2</v>
      </c>
      <c r="G3915">
        <v>6</v>
      </c>
      <c r="H3915" t="s">
        <v>349</v>
      </c>
      <c r="I3915" t="s">
        <v>26</v>
      </c>
      <c r="J3915">
        <v>10006584159</v>
      </c>
      <c r="K3915" s="10">
        <f>(C3915-VLOOKUP(H3915,Riders!$A$2:$E$8001,4,FALSE))/365</f>
        <v>20.915068493150685</v>
      </c>
    </row>
    <row r="3916" spans="1:11">
      <c r="A3916" t="s">
        <v>383</v>
      </c>
      <c r="B3916">
        <v>2014</v>
      </c>
      <c r="C3916" s="9">
        <v>41615</v>
      </c>
      <c r="D3916" t="s">
        <v>138</v>
      </c>
      <c r="E3916" t="s">
        <v>89</v>
      </c>
      <c r="F3916">
        <v>1</v>
      </c>
      <c r="G3916">
        <v>1</v>
      </c>
      <c r="H3916" t="s">
        <v>198</v>
      </c>
      <c r="I3916" t="s">
        <v>22</v>
      </c>
      <c r="J3916">
        <v>10006900421</v>
      </c>
      <c r="K3916" s="10">
        <f>(C3916-VLOOKUP(H3916,Riders!$A$2:$E$8001,4,FALSE))/365</f>
        <v>20.997260273972604</v>
      </c>
    </row>
    <row r="3917" spans="1:11">
      <c r="A3917" t="s">
        <v>383</v>
      </c>
      <c r="B3917">
        <v>2014</v>
      </c>
      <c r="C3917" s="9">
        <v>41615</v>
      </c>
      <c r="D3917" t="s">
        <v>138</v>
      </c>
      <c r="E3917" t="s">
        <v>89</v>
      </c>
      <c r="F3917">
        <v>1</v>
      </c>
      <c r="G3917">
        <v>2</v>
      </c>
      <c r="H3917" t="s">
        <v>285</v>
      </c>
      <c r="I3917" t="s">
        <v>30</v>
      </c>
      <c r="J3917">
        <v>10003349716</v>
      </c>
      <c r="K3917" s="10">
        <f>(C3917-VLOOKUP(H3917,Riders!$A$2:$E$8001,4,FALSE))/365</f>
        <v>30.342465753424658</v>
      </c>
    </row>
    <row r="3918" spans="1:11">
      <c r="A3918" t="s">
        <v>383</v>
      </c>
      <c r="B3918">
        <v>2014</v>
      </c>
      <c r="C3918" s="9">
        <v>41615</v>
      </c>
      <c r="D3918" t="s">
        <v>138</v>
      </c>
      <c r="E3918" t="s">
        <v>89</v>
      </c>
      <c r="F3918">
        <v>1</v>
      </c>
      <c r="G3918">
        <v>3</v>
      </c>
      <c r="H3918" t="s">
        <v>368</v>
      </c>
      <c r="I3918" t="s">
        <v>44</v>
      </c>
      <c r="J3918">
        <v>10003095795</v>
      </c>
      <c r="K3918" s="10">
        <f>(C3918-VLOOKUP(H3918,Riders!$A$2:$E$8001,4,FALSE))/365</f>
        <v>28.728767123287671</v>
      </c>
    </row>
    <row r="3919" spans="1:11">
      <c r="A3919" t="s">
        <v>383</v>
      </c>
      <c r="B3919">
        <v>2014</v>
      </c>
      <c r="C3919" s="9">
        <v>41615</v>
      </c>
      <c r="D3919" t="s">
        <v>138</v>
      </c>
      <c r="E3919" t="s">
        <v>89</v>
      </c>
      <c r="F3919">
        <v>1</v>
      </c>
      <c r="G3919">
        <v>4</v>
      </c>
      <c r="H3919" t="s">
        <v>181</v>
      </c>
      <c r="I3919" t="s">
        <v>32</v>
      </c>
      <c r="J3919">
        <v>10007212639</v>
      </c>
      <c r="K3919" s="10">
        <f>(C3919-VLOOKUP(H3919,Riders!$A$2:$E$8001,4,FALSE))/365</f>
        <v>22.443835616438356</v>
      </c>
    </row>
    <row r="3920" spans="1:11">
      <c r="A3920" t="s">
        <v>383</v>
      </c>
      <c r="B3920">
        <v>2014</v>
      </c>
      <c r="C3920" s="9">
        <v>41615</v>
      </c>
      <c r="D3920" t="s">
        <v>138</v>
      </c>
      <c r="E3920" t="s">
        <v>89</v>
      </c>
      <c r="F3920">
        <v>1</v>
      </c>
      <c r="G3920">
        <v>5</v>
      </c>
      <c r="H3920" t="s">
        <v>337</v>
      </c>
      <c r="I3920" t="s">
        <v>26</v>
      </c>
      <c r="J3920">
        <v>10004618796</v>
      </c>
      <c r="K3920" s="10">
        <f>(C3920-VLOOKUP(H3920,Riders!$A$2:$E$8001,4,FALSE))/365</f>
        <v>26.279452054794522</v>
      </c>
    </row>
    <row r="3921" spans="1:11">
      <c r="A3921" t="s">
        <v>383</v>
      </c>
      <c r="B3921">
        <v>2014</v>
      </c>
      <c r="C3921" s="9">
        <v>41615</v>
      </c>
      <c r="D3921" t="s">
        <v>138</v>
      </c>
      <c r="E3921" t="s">
        <v>89</v>
      </c>
      <c r="F3921">
        <v>1</v>
      </c>
      <c r="G3921">
        <v>6</v>
      </c>
      <c r="H3921" t="s">
        <v>199</v>
      </c>
      <c r="I3921" t="s">
        <v>37</v>
      </c>
      <c r="J3921">
        <v>10007947011</v>
      </c>
      <c r="K3921" s="10">
        <f>(C3921-VLOOKUP(H3921,Riders!$A$2:$E$8001,4,FALSE))/365</f>
        <v>19.101369863013698</v>
      </c>
    </row>
    <row r="3922" spans="1:11">
      <c r="A3922" t="s">
        <v>383</v>
      </c>
      <c r="B3922">
        <v>2014</v>
      </c>
      <c r="C3922" s="9">
        <v>41615</v>
      </c>
      <c r="D3922" t="s">
        <v>138</v>
      </c>
      <c r="E3922" t="s">
        <v>89</v>
      </c>
      <c r="F3922">
        <v>1</v>
      </c>
      <c r="G3922">
        <v>9</v>
      </c>
      <c r="H3922" t="s">
        <v>146</v>
      </c>
      <c r="I3922" t="s">
        <v>54</v>
      </c>
      <c r="J3922">
        <v>10007890932</v>
      </c>
      <c r="K3922" s="10">
        <f>(C3922-VLOOKUP(H3922,Riders!$A$2:$E$8001,4,FALSE))/365</f>
        <v>19.482191780821918</v>
      </c>
    </row>
    <row r="3923" spans="1:11">
      <c r="A3923" t="s">
        <v>383</v>
      </c>
      <c r="B3923">
        <v>2014</v>
      </c>
      <c r="C3923" s="9">
        <v>41615</v>
      </c>
      <c r="D3923" t="s">
        <v>138</v>
      </c>
      <c r="E3923" t="s">
        <v>89</v>
      </c>
      <c r="F3923">
        <v>2</v>
      </c>
      <c r="G3923">
        <v>1</v>
      </c>
      <c r="H3923" t="s">
        <v>333</v>
      </c>
      <c r="I3923" t="s">
        <v>28</v>
      </c>
      <c r="J3923">
        <v>10036244537</v>
      </c>
      <c r="K3923" s="10">
        <f>(C3923-VLOOKUP(H3923,Riders!$A$2:$E$8001,4,FALSE))/365</f>
        <v>25.361643835616437</v>
      </c>
    </row>
    <row r="3924" spans="1:11">
      <c r="A3924" t="s">
        <v>383</v>
      </c>
      <c r="B3924">
        <v>2014</v>
      </c>
      <c r="C3924" s="9">
        <v>41615</v>
      </c>
      <c r="D3924" t="s">
        <v>138</v>
      </c>
      <c r="E3924" t="s">
        <v>89</v>
      </c>
      <c r="F3924">
        <v>2</v>
      </c>
      <c r="G3924">
        <v>2</v>
      </c>
      <c r="H3924" t="s">
        <v>365</v>
      </c>
      <c r="I3924" t="s">
        <v>35</v>
      </c>
      <c r="J3924">
        <v>10006553039</v>
      </c>
      <c r="K3924" s="10">
        <f>(C3924-VLOOKUP(H3924,Riders!$A$2:$E$8001,4,FALSE))/365</f>
        <v>22.13150684931507</v>
      </c>
    </row>
    <row r="3925" spans="1:11">
      <c r="A3925" t="s">
        <v>383</v>
      </c>
      <c r="B3925">
        <v>2014</v>
      </c>
      <c r="C3925" s="9">
        <v>41615</v>
      </c>
      <c r="D3925" t="s">
        <v>138</v>
      </c>
      <c r="E3925" t="s">
        <v>89</v>
      </c>
      <c r="F3925">
        <v>2</v>
      </c>
      <c r="G3925">
        <v>3</v>
      </c>
      <c r="H3925" t="s">
        <v>194</v>
      </c>
      <c r="I3925" t="s">
        <v>50</v>
      </c>
      <c r="J3925">
        <v>10004868370</v>
      </c>
      <c r="K3925" s="10">
        <f>(C3925-VLOOKUP(H3925,Riders!$A$2:$E$8001,4,FALSE))/365</f>
        <v>25.93972602739726</v>
      </c>
    </row>
    <row r="3926" spans="1:11">
      <c r="A3926" t="s">
        <v>383</v>
      </c>
      <c r="B3926">
        <v>2014</v>
      </c>
      <c r="C3926" s="9">
        <v>41615</v>
      </c>
      <c r="D3926" t="s">
        <v>138</v>
      </c>
      <c r="E3926" t="s">
        <v>89</v>
      </c>
      <c r="F3926">
        <v>2</v>
      </c>
      <c r="G3926">
        <v>4</v>
      </c>
      <c r="H3926" t="s">
        <v>232</v>
      </c>
      <c r="I3926" t="s">
        <v>24</v>
      </c>
      <c r="J3926">
        <v>10006073493</v>
      </c>
      <c r="K3926" s="10">
        <f>(C3926-VLOOKUP(H3926,Riders!$A$2:$E$8001,4,FALSE))/365</f>
        <v>23.986301369863014</v>
      </c>
    </row>
    <row r="3927" spans="1:11">
      <c r="A3927" t="s">
        <v>383</v>
      </c>
      <c r="B3927">
        <v>2014</v>
      </c>
      <c r="C3927" s="9">
        <v>41615</v>
      </c>
      <c r="D3927" t="s">
        <v>138</v>
      </c>
      <c r="E3927" t="s">
        <v>89</v>
      </c>
      <c r="F3927">
        <v>2</v>
      </c>
      <c r="G3927">
        <v>5</v>
      </c>
      <c r="H3927" t="s">
        <v>370</v>
      </c>
      <c r="I3927" t="s">
        <v>371</v>
      </c>
      <c r="J3927">
        <v>10055651813</v>
      </c>
      <c r="K3927" s="10" t="e">
        <f>(C3927-VLOOKUP(H3927,Riders!$A$2:$E$8001,4,FALSE))/365</f>
        <v>#N/A</v>
      </c>
    </row>
    <row r="3928" spans="1:11">
      <c r="A3928" t="s">
        <v>383</v>
      </c>
      <c r="B3928">
        <v>2014</v>
      </c>
      <c r="C3928" s="9">
        <v>41615</v>
      </c>
      <c r="D3928" t="s">
        <v>138</v>
      </c>
      <c r="E3928" t="s">
        <v>89</v>
      </c>
      <c r="F3928">
        <v>2</v>
      </c>
      <c r="G3928">
        <v>6</v>
      </c>
      <c r="H3928" t="s">
        <v>156</v>
      </c>
      <c r="I3928" t="s">
        <v>354</v>
      </c>
      <c r="J3928">
        <v>10010894696</v>
      </c>
      <c r="K3928" s="10">
        <f>(C3928-VLOOKUP(H3928,Riders!$A$2:$E$8001,4,FALSE))/365</f>
        <v>27.643835616438356</v>
      </c>
    </row>
    <row r="3929" spans="1:11">
      <c r="A3929" t="s">
        <v>383</v>
      </c>
      <c r="B3929">
        <v>2014</v>
      </c>
      <c r="C3929" s="9">
        <v>41615</v>
      </c>
      <c r="D3929" t="s">
        <v>138</v>
      </c>
      <c r="E3929" t="s">
        <v>89</v>
      </c>
      <c r="F3929">
        <v>2</v>
      </c>
      <c r="G3929">
        <v>7</v>
      </c>
      <c r="H3929" t="s">
        <v>376</v>
      </c>
      <c r="I3929" t="s">
        <v>335</v>
      </c>
      <c r="J3929">
        <v>10006382984</v>
      </c>
      <c r="K3929" s="10">
        <f>(C3929-VLOOKUP(H3929,Riders!$A$2:$E$8001,4,FALSE))/365</f>
        <v>27.56986301369863</v>
      </c>
    </row>
    <row r="3930" spans="1:11">
      <c r="A3930" t="s">
        <v>383</v>
      </c>
      <c r="B3930">
        <v>2014</v>
      </c>
      <c r="C3930" s="9">
        <v>41615</v>
      </c>
      <c r="D3930" t="s">
        <v>138</v>
      </c>
      <c r="E3930" t="s">
        <v>89</v>
      </c>
      <c r="F3930">
        <v>3</v>
      </c>
      <c r="G3930">
        <v>1</v>
      </c>
      <c r="H3930" t="s">
        <v>338</v>
      </c>
      <c r="I3930" t="s">
        <v>140</v>
      </c>
      <c r="J3930">
        <v>10004633247</v>
      </c>
      <c r="K3930" s="10">
        <f>(C3930-VLOOKUP(H3930,Riders!$A$2:$E$8001,4,FALSE))/365</f>
        <v>25.720547945205478</v>
      </c>
    </row>
    <row r="3931" spans="1:11">
      <c r="A3931" t="s">
        <v>383</v>
      </c>
      <c r="B3931">
        <v>2014</v>
      </c>
      <c r="C3931" s="9">
        <v>41615</v>
      </c>
      <c r="D3931" t="s">
        <v>138</v>
      </c>
      <c r="E3931" t="s">
        <v>89</v>
      </c>
      <c r="F3931">
        <v>3</v>
      </c>
      <c r="G3931">
        <v>2</v>
      </c>
      <c r="H3931" t="s">
        <v>352</v>
      </c>
      <c r="I3931" t="s">
        <v>28</v>
      </c>
      <c r="J3931">
        <v>10006665496</v>
      </c>
      <c r="K3931" s="10">
        <f>(C3931-VLOOKUP(H3931,Riders!$A$2:$E$8001,4,FALSE))/365</f>
        <v>22.227397260273971</v>
      </c>
    </row>
    <row r="3932" spans="1:11">
      <c r="A3932" t="s">
        <v>383</v>
      </c>
      <c r="B3932">
        <v>2014</v>
      </c>
      <c r="C3932" s="9">
        <v>41615</v>
      </c>
      <c r="D3932" t="s">
        <v>138</v>
      </c>
      <c r="E3932" t="s">
        <v>89</v>
      </c>
      <c r="F3932">
        <v>3</v>
      </c>
      <c r="G3932">
        <v>3</v>
      </c>
      <c r="H3932" t="s">
        <v>345</v>
      </c>
      <c r="I3932" t="s">
        <v>346</v>
      </c>
      <c r="J3932">
        <v>10004722668</v>
      </c>
      <c r="K3932" s="10">
        <f>(C3932-VLOOKUP(H3932,Riders!$A$2:$E$8001,4,FALSE))/365</f>
        <v>28.027397260273972</v>
      </c>
    </row>
    <row r="3933" spans="1:11">
      <c r="A3933" t="s">
        <v>383</v>
      </c>
      <c r="B3933">
        <v>2014</v>
      </c>
      <c r="C3933" s="9">
        <v>41615</v>
      </c>
      <c r="D3933" t="s">
        <v>138</v>
      </c>
      <c r="E3933" t="s">
        <v>89</v>
      </c>
      <c r="F3933">
        <v>3</v>
      </c>
      <c r="G3933">
        <v>4</v>
      </c>
      <c r="H3933" t="s">
        <v>382</v>
      </c>
      <c r="I3933" t="s">
        <v>196</v>
      </c>
      <c r="J3933">
        <v>10007271142</v>
      </c>
      <c r="K3933" s="10">
        <f>(C3933-VLOOKUP(H3933,Riders!$A$2:$E$8001,4,FALSE))/365</f>
        <v>21.597260273972601</v>
      </c>
    </row>
    <row r="3934" spans="1:11">
      <c r="A3934" t="s">
        <v>383</v>
      </c>
      <c r="B3934">
        <v>2014</v>
      </c>
      <c r="C3934" s="9">
        <v>41615</v>
      </c>
      <c r="D3934" t="s">
        <v>138</v>
      </c>
      <c r="E3934" t="s">
        <v>89</v>
      </c>
      <c r="F3934">
        <v>3</v>
      </c>
      <c r="G3934">
        <v>5</v>
      </c>
      <c r="H3934" t="s">
        <v>304</v>
      </c>
      <c r="I3934" t="s">
        <v>111</v>
      </c>
      <c r="J3934">
        <v>10006898300</v>
      </c>
      <c r="K3934" s="10">
        <f>(C3934-VLOOKUP(H3934,Riders!$A$2:$E$8001,4,FALSE))/365</f>
        <v>21.304109589041097</v>
      </c>
    </row>
    <row r="3935" spans="1:11">
      <c r="A3935" t="s">
        <v>383</v>
      </c>
      <c r="B3935">
        <v>2014</v>
      </c>
      <c r="C3935" s="9">
        <v>41615</v>
      </c>
      <c r="D3935" t="s">
        <v>138</v>
      </c>
      <c r="E3935" t="s">
        <v>89</v>
      </c>
      <c r="F3935">
        <v>3</v>
      </c>
      <c r="G3935">
        <v>6</v>
      </c>
      <c r="H3935" t="s">
        <v>193</v>
      </c>
      <c r="I3935" t="s">
        <v>30</v>
      </c>
      <c r="J3935">
        <v>10005964470</v>
      </c>
      <c r="K3935" s="10">
        <f>(C3935-VLOOKUP(H3935,Riders!$A$2:$E$8001,4,FALSE))/365</f>
        <v>24.731506849315068</v>
      </c>
    </row>
    <row r="3936" spans="1:11">
      <c r="A3936" t="s">
        <v>383</v>
      </c>
      <c r="B3936">
        <v>2014</v>
      </c>
      <c r="C3936" s="9">
        <v>41615</v>
      </c>
      <c r="D3936" t="s">
        <v>138</v>
      </c>
      <c r="E3936" t="s">
        <v>89</v>
      </c>
      <c r="F3936">
        <v>3</v>
      </c>
      <c r="G3936">
        <v>7</v>
      </c>
      <c r="H3936" t="s">
        <v>151</v>
      </c>
      <c r="I3936" t="s">
        <v>152</v>
      </c>
      <c r="J3936">
        <v>10004717719</v>
      </c>
      <c r="K3936" s="10">
        <f>(C3936-VLOOKUP(H3936,Riders!$A$2:$E$8001,4,FALSE))/365</f>
        <v>25.013698630136986</v>
      </c>
    </row>
    <row r="3937" spans="1:11">
      <c r="A3937" t="s">
        <v>383</v>
      </c>
      <c r="B3937">
        <v>2014</v>
      </c>
      <c r="C3937" s="9">
        <v>41615</v>
      </c>
      <c r="D3937" t="s">
        <v>138</v>
      </c>
      <c r="E3937" t="s">
        <v>89</v>
      </c>
      <c r="F3937">
        <v>4</v>
      </c>
      <c r="G3937">
        <v>1</v>
      </c>
      <c r="H3937" t="s">
        <v>201</v>
      </c>
      <c r="I3937" t="s">
        <v>196</v>
      </c>
      <c r="J3937">
        <v>10051694112</v>
      </c>
      <c r="K3937" s="10">
        <f>(C3937-VLOOKUP(H3937,Riders!$A$2:$E$8001,4,FALSE))/365</f>
        <v>26.956164383561642</v>
      </c>
    </row>
    <row r="3938" spans="1:11">
      <c r="A3938" t="s">
        <v>383</v>
      </c>
      <c r="B3938">
        <v>2014</v>
      </c>
      <c r="C3938" s="9">
        <v>41615</v>
      </c>
      <c r="D3938" t="s">
        <v>138</v>
      </c>
      <c r="E3938" t="s">
        <v>89</v>
      </c>
      <c r="F3938">
        <v>4</v>
      </c>
      <c r="G3938">
        <v>2</v>
      </c>
      <c r="H3938" t="s">
        <v>350</v>
      </c>
      <c r="I3938" t="s">
        <v>351</v>
      </c>
      <c r="J3938">
        <v>10003292122</v>
      </c>
      <c r="K3938" s="10">
        <f>(C3938-VLOOKUP(H3938,Riders!$A$2:$E$8001,4,FALSE))/365</f>
        <v>27.561643835616437</v>
      </c>
    </row>
    <row r="3939" spans="1:11">
      <c r="A3939" t="s">
        <v>383</v>
      </c>
      <c r="B3939">
        <v>2014</v>
      </c>
      <c r="C3939" s="9">
        <v>41615</v>
      </c>
      <c r="D3939" t="s">
        <v>138</v>
      </c>
      <c r="E3939" t="s">
        <v>89</v>
      </c>
      <c r="F3939">
        <v>4</v>
      </c>
      <c r="G3939">
        <v>3</v>
      </c>
      <c r="H3939" t="s">
        <v>378</v>
      </c>
      <c r="I3939" t="s">
        <v>384</v>
      </c>
      <c r="J3939">
        <v>10005747434</v>
      </c>
      <c r="K3939" s="10">
        <f>(C3939-VLOOKUP(H3939,Riders!$A$2:$E$8001,4,FALSE))/365</f>
        <v>28.969863013698632</v>
      </c>
    </row>
    <row r="3940" spans="1:11">
      <c r="A3940" t="s">
        <v>383</v>
      </c>
      <c r="B3940">
        <v>2014</v>
      </c>
      <c r="C3940" s="9">
        <v>41615</v>
      </c>
      <c r="D3940" t="s">
        <v>138</v>
      </c>
      <c r="E3940" t="s">
        <v>89</v>
      </c>
      <c r="F3940">
        <v>4</v>
      </c>
      <c r="G3940">
        <v>4</v>
      </c>
      <c r="H3940" t="s">
        <v>334</v>
      </c>
      <c r="I3940" t="s">
        <v>353</v>
      </c>
      <c r="J3940">
        <v>10005506954</v>
      </c>
      <c r="K3940" s="10">
        <f>(C3940-VLOOKUP(H3940,Riders!$A$2:$E$8001,4,FALSE))/365</f>
        <v>25.013698630136986</v>
      </c>
    </row>
    <row r="3941" spans="1:11">
      <c r="A3941" t="s">
        <v>383</v>
      </c>
      <c r="B3941">
        <v>2014</v>
      </c>
      <c r="C3941" s="9">
        <v>41615</v>
      </c>
      <c r="D3941" t="s">
        <v>138</v>
      </c>
      <c r="E3941" t="s">
        <v>89</v>
      </c>
      <c r="F3941">
        <v>4</v>
      </c>
      <c r="G3941">
        <v>5</v>
      </c>
      <c r="H3941" t="s">
        <v>310</v>
      </c>
      <c r="I3941" t="s">
        <v>102</v>
      </c>
      <c r="J3941">
        <v>10006898401</v>
      </c>
      <c r="K3941" s="10">
        <f>(C3941-VLOOKUP(H3941,Riders!$A$2:$E$8001,4,FALSE))/365</f>
        <v>22.542465753424658</v>
      </c>
    </row>
    <row r="3942" spans="1:11">
      <c r="A3942" t="s">
        <v>383</v>
      </c>
      <c r="B3942">
        <v>2014</v>
      </c>
      <c r="C3942" s="9">
        <v>41615</v>
      </c>
      <c r="D3942" t="s">
        <v>138</v>
      </c>
      <c r="E3942" t="s">
        <v>89</v>
      </c>
      <c r="F3942">
        <v>4</v>
      </c>
      <c r="G3942">
        <v>6</v>
      </c>
      <c r="H3942" t="s">
        <v>330</v>
      </c>
      <c r="I3942" t="s">
        <v>331</v>
      </c>
      <c r="J3942">
        <v>10006480186</v>
      </c>
      <c r="K3942" s="10">
        <f>(C3942-VLOOKUP(H3942,Riders!$A$2:$E$8001,4,FALSE))/365</f>
        <v>22.416438356164385</v>
      </c>
    </row>
    <row r="3943" spans="1:11">
      <c r="A3943" t="s">
        <v>383</v>
      </c>
      <c r="B3943">
        <v>2014</v>
      </c>
      <c r="C3943" s="9">
        <v>41615</v>
      </c>
      <c r="D3943" t="s">
        <v>138</v>
      </c>
      <c r="E3943" t="s">
        <v>89</v>
      </c>
      <c r="F3943">
        <v>4</v>
      </c>
      <c r="G3943">
        <v>7</v>
      </c>
      <c r="H3943" t="s">
        <v>328</v>
      </c>
      <c r="I3943" t="s">
        <v>176</v>
      </c>
      <c r="J3943">
        <v>10007782616</v>
      </c>
      <c r="K3943" s="10">
        <f>(C3943-VLOOKUP(H3943,Riders!$A$2:$E$8001,4,FALSE))/365</f>
        <v>20.350684931506848</v>
      </c>
    </row>
    <row r="3944" spans="1:11">
      <c r="A3944" t="s">
        <v>383</v>
      </c>
      <c r="B3944">
        <v>2014</v>
      </c>
      <c r="C3944" s="9">
        <v>41615</v>
      </c>
      <c r="D3944" t="s">
        <v>138</v>
      </c>
      <c r="E3944" t="s">
        <v>115</v>
      </c>
      <c r="F3944">
        <v>1</v>
      </c>
      <c r="G3944">
        <v>1</v>
      </c>
      <c r="H3944" t="s">
        <v>194</v>
      </c>
      <c r="I3944" t="s">
        <v>50</v>
      </c>
      <c r="J3944">
        <v>10004868370</v>
      </c>
      <c r="K3944" s="10">
        <f>(C3944-VLOOKUP(H3944,Riders!$A$2:$E$8001,4,FALSE))/365</f>
        <v>25.93972602739726</v>
      </c>
    </row>
    <row r="3945" spans="1:11">
      <c r="A3945" t="s">
        <v>383</v>
      </c>
      <c r="B3945">
        <v>2014</v>
      </c>
      <c r="C3945" s="9">
        <v>41615</v>
      </c>
      <c r="D3945" t="s">
        <v>138</v>
      </c>
      <c r="E3945" t="s">
        <v>115</v>
      </c>
      <c r="F3945">
        <v>1</v>
      </c>
      <c r="G3945">
        <v>2</v>
      </c>
      <c r="H3945" t="s">
        <v>304</v>
      </c>
      <c r="I3945" t="s">
        <v>111</v>
      </c>
      <c r="J3945">
        <v>10006898300</v>
      </c>
      <c r="K3945" s="10">
        <f>(C3945-VLOOKUP(H3945,Riders!$A$2:$E$8001,4,FALSE))/365</f>
        <v>21.304109589041097</v>
      </c>
    </row>
    <row r="3946" spans="1:11">
      <c r="A3946" t="s">
        <v>383</v>
      </c>
      <c r="B3946">
        <v>2014</v>
      </c>
      <c r="C3946" s="9">
        <v>41615</v>
      </c>
      <c r="D3946" t="s">
        <v>138</v>
      </c>
      <c r="E3946" t="s">
        <v>115</v>
      </c>
      <c r="F3946">
        <v>1</v>
      </c>
      <c r="G3946">
        <v>3</v>
      </c>
      <c r="H3946" t="s">
        <v>328</v>
      </c>
      <c r="I3946" t="s">
        <v>176</v>
      </c>
      <c r="J3946">
        <v>10007782616</v>
      </c>
      <c r="K3946" s="10">
        <f>(C3946-VLOOKUP(H3946,Riders!$A$2:$E$8001,4,FALSE))/365</f>
        <v>20.350684931506848</v>
      </c>
    </row>
    <row r="3947" spans="1:11">
      <c r="A3947" t="s">
        <v>383</v>
      </c>
      <c r="B3947">
        <v>2014</v>
      </c>
      <c r="C3947" s="9">
        <v>41615</v>
      </c>
      <c r="D3947" t="s">
        <v>138</v>
      </c>
      <c r="E3947" t="s">
        <v>115</v>
      </c>
      <c r="F3947">
        <v>1</v>
      </c>
      <c r="G3947">
        <v>4</v>
      </c>
      <c r="H3947" t="s">
        <v>378</v>
      </c>
      <c r="I3947" t="s">
        <v>384</v>
      </c>
      <c r="J3947">
        <v>10005747434</v>
      </c>
      <c r="K3947" s="10">
        <f>(C3947-VLOOKUP(H3947,Riders!$A$2:$E$8001,4,FALSE))/365</f>
        <v>28.969863013698632</v>
      </c>
    </row>
    <row r="3948" spans="1:11">
      <c r="A3948" t="s">
        <v>383</v>
      </c>
      <c r="B3948">
        <v>2014</v>
      </c>
      <c r="C3948" s="9">
        <v>41615</v>
      </c>
      <c r="D3948" t="s">
        <v>138</v>
      </c>
      <c r="E3948" t="s">
        <v>115</v>
      </c>
      <c r="F3948">
        <v>1</v>
      </c>
      <c r="G3948">
        <v>5</v>
      </c>
      <c r="H3948" t="s">
        <v>334</v>
      </c>
      <c r="I3948" t="s">
        <v>353</v>
      </c>
      <c r="J3948">
        <v>10005506954</v>
      </c>
      <c r="K3948" s="10">
        <f>(C3948-VLOOKUP(H3948,Riders!$A$2:$E$8001,4,FALSE))/365</f>
        <v>25.013698630136986</v>
      </c>
    </row>
    <row r="3949" spans="1:11">
      <c r="A3949" t="s">
        <v>383</v>
      </c>
      <c r="B3949">
        <v>2014</v>
      </c>
      <c r="C3949" s="9">
        <v>41615</v>
      </c>
      <c r="D3949" t="s">
        <v>138</v>
      </c>
      <c r="E3949" t="s">
        <v>115</v>
      </c>
      <c r="F3949">
        <v>1</v>
      </c>
      <c r="G3949">
        <v>6</v>
      </c>
      <c r="H3949" t="s">
        <v>376</v>
      </c>
      <c r="I3949" t="s">
        <v>335</v>
      </c>
      <c r="J3949">
        <v>10006382984</v>
      </c>
      <c r="K3949" s="10">
        <f>(C3949-VLOOKUP(H3949,Riders!$A$2:$E$8001,4,FALSE))/365</f>
        <v>27.56986301369863</v>
      </c>
    </row>
    <row r="3950" spans="1:11">
      <c r="A3950" t="s">
        <v>383</v>
      </c>
      <c r="B3950">
        <v>2014</v>
      </c>
      <c r="C3950" s="9">
        <v>41615</v>
      </c>
      <c r="D3950" t="s">
        <v>138</v>
      </c>
      <c r="E3950" t="s">
        <v>115</v>
      </c>
      <c r="F3950">
        <v>1</v>
      </c>
      <c r="G3950">
        <v>7</v>
      </c>
      <c r="H3950" t="s">
        <v>382</v>
      </c>
      <c r="I3950" t="s">
        <v>196</v>
      </c>
      <c r="J3950">
        <v>10007271142</v>
      </c>
      <c r="K3950" s="10">
        <f>(C3950-VLOOKUP(H3950,Riders!$A$2:$E$8001,4,FALSE))/365</f>
        <v>21.597260273972601</v>
      </c>
    </row>
    <row r="3951" spans="1:11">
      <c r="A3951" t="s">
        <v>383</v>
      </c>
      <c r="B3951">
        <v>2014</v>
      </c>
      <c r="C3951" s="9">
        <v>41615</v>
      </c>
      <c r="D3951" t="s">
        <v>138</v>
      </c>
      <c r="E3951" t="s">
        <v>115</v>
      </c>
      <c r="F3951">
        <v>2</v>
      </c>
      <c r="G3951">
        <v>1</v>
      </c>
      <c r="H3951" t="s">
        <v>310</v>
      </c>
      <c r="I3951" t="s">
        <v>102</v>
      </c>
      <c r="J3951">
        <v>10006898401</v>
      </c>
      <c r="K3951" s="10">
        <f>(C3951-VLOOKUP(H3951,Riders!$A$2:$E$8001,4,FALSE))/365</f>
        <v>22.542465753424658</v>
      </c>
    </row>
    <row r="3952" spans="1:11">
      <c r="A3952" t="s">
        <v>383</v>
      </c>
      <c r="B3952">
        <v>2014</v>
      </c>
      <c r="C3952" s="9">
        <v>41615</v>
      </c>
      <c r="D3952" t="s">
        <v>138</v>
      </c>
      <c r="E3952" t="s">
        <v>115</v>
      </c>
      <c r="F3952">
        <v>2</v>
      </c>
      <c r="G3952">
        <v>2</v>
      </c>
      <c r="H3952" t="s">
        <v>330</v>
      </c>
      <c r="I3952" t="s">
        <v>331</v>
      </c>
      <c r="J3952">
        <v>10006480186</v>
      </c>
      <c r="K3952" s="10">
        <f>(C3952-VLOOKUP(H3952,Riders!$A$2:$E$8001,4,FALSE))/365</f>
        <v>22.416438356164385</v>
      </c>
    </row>
    <row r="3953" spans="1:11">
      <c r="A3953" t="s">
        <v>383</v>
      </c>
      <c r="B3953">
        <v>2014</v>
      </c>
      <c r="C3953" s="9">
        <v>41615</v>
      </c>
      <c r="D3953" t="s">
        <v>138</v>
      </c>
      <c r="E3953" t="s">
        <v>115</v>
      </c>
      <c r="F3953">
        <v>2</v>
      </c>
      <c r="G3953">
        <v>3</v>
      </c>
      <c r="H3953" t="s">
        <v>345</v>
      </c>
      <c r="I3953" t="s">
        <v>346</v>
      </c>
      <c r="J3953">
        <v>10004722668</v>
      </c>
      <c r="K3953" s="10">
        <f>(C3953-VLOOKUP(H3953,Riders!$A$2:$E$8001,4,FALSE))/365</f>
        <v>28.027397260273972</v>
      </c>
    </row>
    <row r="3954" spans="1:11">
      <c r="A3954" t="s">
        <v>383</v>
      </c>
      <c r="B3954">
        <v>2014</v>
      </c>
      <c r="C3954" s="9">
        <v>41615</v>
      </c>
      <c r="D3954" t="s">
        <v>138</v>
      </c>
      <c r="E3954" t="s">
        <v>115</v>
      </c>
      <c r="F3954">
        <v>2</v>
      </c>
      <c r="G3954">
        <v>4</v>
      </c>
      <c r="H3954" t="s">
        <v>193</v>
      </c>
      <c r="I3954" t="s">
        <v>30</v>
      </c>
      <c r="J3954">
        <v>10005964470</v>
      </c>
      <c r="K3954" s="10">
        <f>(C3954-VLOOKUP(H3954,Riders!$A$2:$E$8001,4,FALSE))/365</f>
        <v>24.731506849315068</v>
      </c>
    </row>
    <row r="3955" spans="1:11">
      <c r="A3955" t="s">
        <v>383</v>
      </c>
      <c r="B3955">
        <v>2014</v>
      </c>
      <c r="C3955" s="9">
        <v>41615</v>
      </c>
      <c r="D3955" t="s">
        <v>138</v>
      </c>
      <c r="E3955" t="s">
        <v>115</v>
      </c>
      <c r="F3955">
        <v>2</v>
      </c>
      <c r="G3955">
        <v>5</v>
      </c>
      <c r="H3955" t="s">
        <v>156</v>
      </c>
      <c r="I3955" t="s">
        <v>354</v>
      </c>
      <c r="J3955">
        <v>10010894696</v>
      </c>
      <c r="K3955" s="10">
        <f>(C3955-VLOOKUP(H3955,Riders!$A$2:$E$8001,4,FALSE))/365</f>
        <v>27.643835616438356</v>
      </c>
    </row>
    <row r="3956" spans="1:11">
      <c r="A3956" t="s">
        <v>383</v>
      </c>
      <c r="B3956">
        <v>2014</v>
      </c>
      <c r="C3956" s="9">
        <v>41615</v>
      </c>
      <c r="D3956" t="s">
        <v>138</v>
      </c>
      <c r="E3956" t="s">
        <v>115</v>
      </c>
      <c r="F3956">
        <v>2</v>
      </c>
      <c r="G3956">
        <v>9</v>
      </c>
      <c r="H3956" t="s">
        <v>151</v>
      </c>
      <c r="I3956" t="s">
        <v>152</v>
      </c>
      <c r="J3956">
        <v>10004717719</v>
      </c>
      <c r="K3956" s="10">
        <f>(C3956-VLOOKUP(H3956,Riders!$A$2:$E$8001,4,FALSE))/365</f>
        <v>25.013698630136986</v>
      </c>
    </row>
    <row r="3957" spans="1:11">
      <c r="A3957" t="s">
        <v>383</v>
      </c>
      <c r="B3957">
        <v>2014</v>
      </c>
      <c r="C3957" s="9">
        <v>41615</v>
      </c>
      <c r="D3957" t="s">
        <v>138</v>
      </c>
      <c r="E3957" t="s">
        <v>115</v>
      </c>
      <c r="F3957">
        <v>2</v>
      </c>
      <c r="G3957">
        <v>9</v>
      </c>
      <c r="H3957" t="s">
        <v>232</v>
      </c>
      <c r="I3957" t="s">
        <v>24</v>
      </c>
      <c r="J3957">
        <v>10006073493</v>
      </c>
      <c r="K3957" s="10">
        <f>(C3957-VLOOKUP(H3957,Riders!$A$2:$E$8001,4,FALSE))/365</f>
        <v>23.986301369863014</v>
      </c>
    </row>
    <row r="3958" spans="1:11">
      <c r="A3958" t="s">
        <v>383</v>
      </c>
      <c r="B3958">
        <v>2014</v>
      </c>
      <c r="C3958" s="9">
        <v>41615</v>
      </c>
      <c r="D3958" t="s">
        <v>138</v>
      </c>
      <c r="E3958" t="s">
        <v>117</v>
      </c>
      <c r="F3958">
        <v>1</v>
      </c>
      <c r="G3958">
        <v>1</v>
      </c>
      <c r="H3958" t="s">
        <v>350</v>
      </c>
      <c r="I3958" t="s">
        <v>351</v>
      </c>
      <c r="J3958">
        <v>10003292122</v>
      </c>
      <c r="K3958" s="10">
        <f>(C3958-VLOOKUP(H3958,Riders!$A$2:$E$8001,4,FALSE))/365</f>
        <v>27.561643835616437</v>
      </c>
    </row>
    <row r="3959" spans="1:11">
      <c r="A3959" t="s">
        <v>383</v>
      </c>
      <c r="B3959">
        <v>2014</v>
      </c>
      <c r="C3959" s="9">
        <v>41615</v>
      </c>
      <c r="D3959" t="s">
        <v>138</v>
      </c>
      <c r="E3959" t="s">
        <v>117</v>
      </c>
      <c r="F3959">
        <v>1</v>
      </c>
      <c r="G3959">
        <v>2</v>
      </c>
      <c r="H3959" t="s">
        <v>198</v>
      </c>
      <c r="I3959" t="s">
        <v>22</v>
      </c>
      <c r="J3959">
        <v>10006900421</v>
      </c>
      <c r="K3959" s="10">
        <f>(C3959-VLOOKUP(H3959,Riders!$A$2:$E$8001,4,FALSE))/365</f>
        <v>20.997260273972604</v>
      </c>
    </row>
    <row r="3960" spans="1:11">
      <c r="A3960" t="s">
        <v>383</v>
      </c>
      <c r="B3960">
        <v>2014</v>
      </c>
      <c r="C3960" s="9">
        <v>41615</v>
      </c>
      <c r="D3960" t="s">
        <v>138</v>
      </c>
      <c r="E3960" t="s">
        <v>117</v>
      </c>
      <c r="F3960">
        <v>1</v>
      </c>
      <c r="G3960">
        <v>3</v>
      </c>
      <c r="H3960" t="s">
        <v>194</v>
      </c>
      <c r="I3960" t="s">
        <v>50</v>
      </c>
      <c r="J3960">
        <v>10004868370</v>
      </c>
      <c r="K3960" s="10">
        <f>(C3960-VLOOKUP(H3960,Riders!$A$2:$E$8001,4,FALSE))/365</f>
        <v>25.93972602739726</v>
      </c>
    </row>
    <row r="3961" spans="1:11">
      <c r="A3961" t="s">
        <v>383</v>
      </c>
      <c r="B3961">
        <v>2014</v>
      </c>
      <c r="C3961" s="9">
        <v>41615</v>
      </c>
      <c r="D3961" t="s">
        <v>138</v>
      </c>
      <c r="E3961" t="s">
        <v>117</v>
      </c>
      <c r="F3961">
        <v>1</v>
      </c>
      <c r="G3961">
        <v>4</v>
      </c>
      <c r="H3961" t="s">
        <v>330</v>
      </c>
      <c r="I3961" t="s">
        <v>331</v>
      </c>
      <c r="J3961">
        <v>10006480186</v>
      </c>
      <c r="K3961" s="10">
        <f>(C3961-VLOOKUP(H3961,Riders!$A$2:$E$8001,4,FALSE))/365</f>
        <v>22.416438356164385</v>
      </c>
    </row>
    <row r="3962" spans="1:11">
      <c r="A3962" t="s">
        <v>383</v>
      </c>
      <c r="B3962">
        <v>2014</v>
      </c>
      <c r="C3962" s="9">
        <v>41615</v>
      </c>
      <c r="D3962" t="s">
        <v>138</v>
      </c>
      <c r="E3962" t="s">
        <v>117</v>
      </c>
      <c r="F3962">
        <v>1</v>
      </c>
      <c r="G3962">
        <v>5</v>
      </c>
      <c r="H3962" t="s">
        <v>352</v>
      </c>
      <c r="I3962" t="s">
        <v>28</v>
      </c>
      <c r="J3962">
        <v>10006665496</v>
      </c>
      <c r="K3962" s="10">
        <f>(C3962-VLOOKUP(H3962,Riders!$A$2:$E$8001,4,FALSE))/365</f>
        <v>22.227397260273971</v>
      </c>
    </row>
    <row r="3963" spans="1:11">
      <c r="A3963" t="s">
        <v>383</v>
      </c>
      <c r="B3963">
        <v>2014</v>
      </c>
      <c r="C3963" s="9">
        <v>41615</v>
      </c>
      <c r="D3963" t="s">
        <v>138</v>
      </c>
      <c r="E3963" t="s">
        <v>117</v>
      </c>
      <c r="F3963">
        <v>1</v>
      </c>
      <c r="G3963">
        <v>6</v>
      </c>
      <c r="H3963" t="s">
        <v>365</v>
      </c>
      <c r="I3963" t="s">
        <v>35</v>
      </c>
      <c r="J3963">
        <v>10006553039</v>
      </c>
      <c r="K3963" s="10">
        <f>(C3963-VLOOKUP(H3963,Riders!$A$2:$E$8001,4,FALSE))/365</f>
        <v>22.13150684931507</v>
      </c>
    </row>
    <row r="3964" spans="1:11">
      <c r="A3964" t="s">
        <v>383</v>
      </c>
      <c r="B3964">
        <v>2014</v>
      </c>
      <c r="C3964" s="9">
        <v>41615</v>
      </c>
      <c r="D3964" t="s">
        <v>138</v>
      </c>
      <c r="E3964" t="s">
        <v>117</v>
      </c>
      <c r="F3964">
        <v>2</v>
      </c>
      <c r="G3964">
        <v>1</v>
      </c>
      <c r="H3964" t="s">
        <v>338</v>
      </c>
      <c r="I3964" t="s">
        <v>140</v>
      </c>
      <c r="J3964">
        <v>10004633247</v>
      </c>
      <c r="K3964" s="10">
        <f>(C3964-VLOOKUP(H3964,Riders!$A$2:$E$8001,4,FALSE))/365</f>
        <v>25.720547945205478</v>
      </c>
    </row>
    <row r="3965" spans="1:11">
      <c r="A3965" t="s">
        <v>383</v>
      </c>
      <c r="B3965">
        <v>2014</v>
      </c>
      <c r="C3965" s="9">
        <v>41615</v>
      </c>
      <c r="D3965" t="s">
        <v>138</v>
      </c>
      <c r="E3965" t="s">
        <v>117</v>
      </c>
      <c r="F3965">
        <v>2</v>
      </c>
      <c r="G3965">
        <v>2</v>
      </c>
      <c r="H3965" t="s">
        <v>333</v>
      </c>
      <c r="I3965" t="s">
        <v>28</v>
      </c>
      <c r="J3965">
        <v>10036244537</v>
      </c>
      <c r="K3965" s="10">
        <f>(C3965-VLOOKUP(H3965,Riders!$A$2:$E$8001,4,FALSE))/365</f>
        <v>25.361643835616437</v>
      </c>
    </row>
    <row r="3966" spans="1:11">
      <c r="A3966" t="s">
        <v>383</v>
      </c>
      <c r="B3966">
        <v>2014</v>
      </c>
      <c r="C3966" s="9">
        <v>41615</v>
      </c>
      <c r="D3966" t="s">
        <v>138</v>
      </c>
      <c r="E3966" t="s">
        <v>117</v>
      </c>
      <c r="F3966">
        <v>2</v>
      </c>
      <c r="G3966">
        <v>3</v>
      </c>
      <c r="H3966" t="s">
        <v>201</v>
      </c>
      <c r="I3966" t="s">
        <v>196</v>
      </c>
      <c r="J3966">
        <v>10051694112</v>
      </c>
      <c r="K3966" s="10">
        <f>(C3966-VLOOKUP(H3966,Riders!$A$2:$E$8001,4,FALSE))/365</f>
        <v>26.956164383561642</v>
      </c>
    </row>
    <row r="3967" spans="1:11">
      <c r="A3967" t="s">
        <v>383</v>
      </c>
      <c r="B3967">
        <v>2014</v>
      </c>
      <c r="C3967" s="9">
        <v>41615</v>
      </c>
      <c r="D3967" t="s">
        <v>138</v>
      </c>
      <c r="E3967" t="s">
        <v>117</v>
      </c>
      <c r="F3967">
        <v>2</v>
      </c>
      <c r="G3967">
        <v>4</v>
      </c>
      <c r="H3967" t="s">
        <v>304</v>
      </c>
      <c r="I3967" t="s">
        <v>111</v>
      </c>
      <c r="J3967">
        <v>10006898300</v>
      </c>
      <c r="K3967" s="10">
        <f>(C3967-VLOOKUP(H3967,Riders!$A$2:$E$8001,4,FALSE))/365</f>
        <v>21.304109589041097</v>
      </c>
    </row>
    <row r="3968" spans="1:11">
      <c r="A3968" t="s">
        <v>383</v>
      </c>
      <c r="B3968">
        <v>2014</v>
      </c>
      <c r="C3968" s="9">
        <v>41615</v>
      </c>
      <c r="D3968" t="s">
        <v>138</v>
      </c>
      <c r="E3968" t="s">
        <v>117</v>
      </c>
      <c r="F3968">
        <v>2</v>
      </c>
      <c r="G3968">
        <v>5</v>
      </c>
      <c r="H3968" t="s">
        <v>310</v>
      </c>
      <c r="I3968" t="s">
        <v>102</v>
      </c>
      <c r="J3968">
        <v>10006898401</v>
      </c>
      <c r="K3968" s="10">
        <f>(C3968-VLOOKUP(H3968,Riders!$A$2:$E$8001,4,FALSE))/365</f>
        <v>22.542465753424658</v>
      </c>
    </row>
    <row r="3969" spans="1:11">
      <c r="A3969" t="s">
        <v>383</v>
      </c>
      <c r="B3969">
        <v>2014</v>
      </c>
      <c r="C3969" s="9">
        <v>41615</v>
      </c>
      <c r="D3969" t="s">
        <v>138</v>
      </c>
      <c r="E3969" t="s">
        <v>117</v>
      </c>
      <c r="F3969">
        <v>2</v>
      </c>
      <c r="G3969">
        <v>6</v>
      </c>
      <c r="H3969" t="s">
        <v>285</v>
      </c>
      <c r="I3969" t="s">
        <v>30</v>
      </c>
      <c r="J3969">
        <v>10003349716</v>
      </c>
      <c r="K3969" s="10">
        <f>(C3969-VLOOKUP(H3969,Riders!$A$2:$E$8001,4,FALSE))/365</f>
        <v>30.342465753424658</v>
      </c>
    </row>
    <row r="3970" spans="1:11">
      <c r="A3970" t="s">
        <v>383</v>
      </c>
      <c r="B3970">
        <v>2014</v>
      </c>
      <c r="C3970" s="9">
        <v>41615</v>
      </c>
      <c r="D3970" t="s">
        <v>138</v>
      </c>
      <c r="E3970" t="s">
        <v>119</v>
      </c>
      <c r="F3970">
        <v>1</v>
      </c>
      <c r="G3970">
        <v>1</v>
      </c>
      <c r="H3970" t="s">
        <v>350</v>
      </c>
      <c r="I3970" t="s">
        <v>351</v>
      </c>
      <c r="J3970">
        <v>10003292122</v>
      </c>
      <c r="K3970" s="10">
        <f>(C3970-VLOOKUP(H3970,Riders!$A$2:$E$8001,4,FALSE))/365</f>
        <v>27.561643835616437</v>
      </c>
    </row>
    <row r="3971" spans="1:11">
      <c r="A3971" t="s">
        <v>383</v>
      </c>
      <c r="B3971">
        <v>2014</v>
      </c>
      <c r="C3971" s="9">
        <v>41615</v>
      </c>
      <c r="D3971" t="s">
        <v>138</v>
      </c>
      <c r="E3971" t="s">
        <v>119</v>
      </c>
      <c r="F3971">
        <v>1</v>
      </c>
      <c r="G3971">
        <v>2</v>
      </c>
      <c r="H3971" t="s">
        <v>333</v>
      </c>
      <c r="I3971" t="s">
        <v>28</v>
      </c>
      <c r="J3971">
        <v>10036244537</v>
      </c>
      <c r="K3971" s="10">
        <f>(C3971-VLOOKUP(H3971,Riders!$A$2:$E$8001,4,FALSE))/365</f>
        <v>25.361643835616437</v>
      </c>
    </row>
    <row r="3972" spans="1:11">
      <c r="A3972" t="s">
        <v>383</v>
      </c>
      <c r="B3972">
        <v>2014</v>
      </c>
      <c r="C3972" s="9">
        <v>41615</v>
      </c>
      <c r="D3972" t="s">
        <v>138</v>
      </c>
      <c r="E3972" t="s">
        <v>119</v>
      </c>
      <c r="F3972">
        <v>1</v>
      </c>
      <c r="G3972">
        <v>3</v>
      </c>
      <c r="H3972" t="s">
        <v>201</v>
      </c>
      <c r="I3972" t="s">
        <v>196</v>
      </c>
      <c r="J3972">
        <v>10051694112</v>
      </c>
      <c r="K3972" s="10">
        <f>(C3972-VLOOKUP(H3972,Riders!$A$2:$E$8001,4,FALSE))/365</f>
        <v>26.956164383561642</v>
      </c>
    </row>
    <row r="3973" spans="1:11">
      <c r="A3973" t="s">
        <v>383</v>
      </c>
      <c r="B3973">
        <v>2014</v>
      </c>
      <c r="C3973" s="9">
        <v>41615</v>
      </c>
      <c r="D3973" t="s">
        <v>138</v>
      </c>
      <c r="E3973" t="s">
        <v>119</v>
      </c>
      <c r="F3973">
        <v>1</v>
      </c>
      <c r="G3973">
        <v>4</v>
      </c>
      <c r="H3973" t="s">
        <v>198</v>
      </c>
      <c r="I3973" t="s">
        <v>22</v>
      </c>
      <c r="J3973">
        <v>10006900421</v>
      </c>
      <c r="K3973" s="10">
        <f>(C3973-VLOOKUP(H3973,Riders!$A$2:$E$8001,4,FALSE))/365</f>
        <v>20.997260273972604</v>
      </c>
    </row>
    <row r="3974" spans="1:11">
      <c r="A3974" t="s">
        <v>383</v>
      </c>
      <c r="B3974">
        <v>2014</v>
      </c>
      <c r="C3974" s="9">
        <v>41615</v>
      </c>
      <c r="D3974" t="s">
        <v>138</v>
      </c>
      <c r="E3974" t="s">
        <v>119</v>
      </c>
      <c r="F3974">
        <v>1</v>
      </c>
      <c r="G3974">
        <v>5</v>
      </c>
      <c r="H3974" t="s">
        <v>338</v>
      </c>
      <c r="I3974" t="s">
        <v>140</v>
      </c>
      <c r="J3974">
        <v>10004633247</v>
      </c>
      <c r="K3974" s="10">
        <f>(C3974-VLOOKUP(H3974,Riders!$A$2:$E$8001,4,FALSE))/365</f>
        <v>25.720547945205478</v>
      </c>
    </row>
    <row r="3975" spans="1:11">
      <c r="A3975" t="s">
        <v>383</v>
      </c>
      <c r="B3975">
        <v>2014</v>
      </c>
      <c r="C3975" s="9">
        <v>41615</v>
      </c>
      <c r="D3975" t="s">
        <v>138</v>
      </c>
      <c r="E3975" t="s">
        <v>119</v>
      </c>
      <c r="F3975">
        <v>1</v>
      </c>
      <c r="G3975">
        <v>6</v>
      </c>
      <c r="H3975" t="s">
        <v>194</v>
      </c>
      <c r="I3975" t="s">
        <v>50</v>
      </c>
      <c r="J3975">
        <v>10004868370</v>
      </c>
      <c r="K3975" s="10">
        <f>(C3975-VLOOKUP(H3975,Riders!$A$2:$E$8001,4,FALSE))/365</f>
        <v>25.93972602739726</v>
      </c>
    </row>
    <row r="3976" spans="1:11">
      <c r="A3976" t="s">
        <v>383</v>
      </c>
      <c r="B3976">
        <v>2014</v>
      </c>
      <c r="C3976" s="9">
        <v>41615</v>
      </c>
      <c r="D3976" t="s">
        <v>138</v>
      </c>
      <c r="E3976" t="s">
        <v>119</v>
      </c>
      <c r="F3976">
        <v>2</v>
      </c>
      <c r="G3976">
        <v>1</v>
      </c>
      <c r="H3976" t="s">
        <v>330</v>
      </c>
      <c r="I3976" t="s">
        <v>331</v>
      </c>
      <c r="J3976">
        <v>10006480186</v>
      </c>
      <c r="K3976" s="10">
        <f>(C3976-VLOOKUP(H3976,Riders!$A$2:$E$8001,4,FALSE))/365</f>
        <v>22.416438356164385</v>
      </c>
    </row>
    <row r="3977" spans="1:11">
      <c r="A3977" t="s">
        <v>383</v>
      </c>
      <c r="B3977">
        <v>2014</v>
      </c>
      <c r="C3977" s="9">
        <v>41615</v>
      </c>
      <c r="D3977" t="s">
        <v>138</v>
      </c>
      <c r="E3977" t="s">
        <v>119</v>
      </c>
      <c r="F3977">
        <v>2</v>
      </c>
      <c r="G3977">
        <v>2</v>
      </c>
      <c r="H3977" t="s">
        <v>310</v>
      </c>
      <c r="I3977" t="s">
        <v>102</v>
      </c>
      <c r="J3977">
        <v>10006898401</v>
      </c>
      <c r="K3977" s="10">
        <f>(C3977-VLOOKUP(H3977,Riders!$A$2:$E$8001,4,FALSE))/365</f>
        <v>22.542465753424658</v>
      </c>
    </row>
    <row r="3978" spans="1:11">
      <c r="A3978" t="s">
        <v>383</v>
      </c>
      <c r="B3978">
        <v>2014</v>
      </c>
      <c r="C3978" s="9">
        <v>41615</v>
      </c>
      <c r="D3978" t="s">
        <v>138</v>
      </c>
      <c r="E3978" t="s">
        <v>119</v>
      </c>
      <c r="F3978">
        <v>2</v>
      </c>
      <c r="G3978">
        <v>3</v>
      </c>
      <c r="H3978" t="s">
        <v>365</v>
      </c>
      <c r="I3978" t="s">
        <v>35</v>
      </c>
      <c r="J3978">
        <v>10006553039</v>
      </c>
      <c r="K3978" s="10">
        <f>(C3978-VLOOKUP(H3978,Riders!$A$2:$E$8001,4,FALSE))/365</f>
        <v>22.13150684931507</v>
      </c>
    </row>
    <row r="3979" spans="1:11">
      <c r="A3979" t="s">
        <v>383</v>
      </c>
      <c r="B3979">
        <v>2014</v>
      </c>
      <c r="C3979" s="9">
        <v>41615</v>
      </c>
      <c r="D3979" t="s">
        <v>138</v>
      </c>
      <c r="E3979" t="s">
        <v>119</v>
      </c>
      <c r="F3979">
        <v>2</v>
      </c>
      <c r="G3979">
        <v>4</v>
      </c>
      <c r="H3979" t="s">
        <v>304</v>
      </c>
      <c r="I3979" t="s">
        <v>111</v>
      </c>
      <c r="J3979">
        <v>10006898300</v>
      </c>
      <c r="K3979" s="10">
        <f>(C3979-VLOOKUP(H3979,Riders!$A$2:$E$8001,4,FALSE))/365</f>
        <v>21.304109589041097</v>
      </c>
    </row>
    <row r="3980" spans="1:11">
      <c r="A3980" t="s">
        <v>383</v>
      </c>
      <c r="B3980">
        <v>2014</v>
      </c>
      <c r="C3980" s="9">
        <v>41615</v>
      </c>
      <c r="D3980" t="s">
        <v>138</v>
      </c>
      <c r="E3980" t="s">
        <v>119</v>
      </c>
      <c r="F3980">
        <v>2</v>
      </c>
      <c r="G3980">
        <v>5</v>
      </c>
      <c r="H3980" t="s">
        <v>352</v>
      </c>
      <c r="I3980" t="s">
        <v>28</v>
      </c>
      <c r="J3980">
        <v>10006665496</v>
      </c>
      <c r="K3980" s="10">
        <f>(C3980-VLOOKUP(H3980,Riders!$A$2:$E$8001,4,FALSE))/365</f>
        <v>22.227397260273971</v>
      </c>
    </row>
    <row r="3981" spans="1:11">
      <c r="A3981" t="s">
        <v>383</v>
      </c>
      <c r="B3981">
        <v>2014</v>
      </c>
      <c r="C3981" s="9">
        <v>41615</v>
      </c>
      <c r="D3981" t="s">
        <v>138</v>
      </c>
      <c r="E3981" t="s">
        <v>119</v>
      </c>
      <c r="F3981">
        <v>2</v>
      </c>
      <c r="G3981">
        <v>6</v>
      </c>
      <c r="H3981" t="s">
        <v>285</v>
      </c>
      <c r="I3981" t="s">
        <v>30</v>
      </c>
      <c r="J3981">
        <v>10003349716</v>
      </c>
      <c r="K3981" s="10">
        <f>(C3981-VLOOKUP(H3981,Riders!$A$2:$E$8001,4,FALSE))/365</f>
        <v>30.342465753424658</v>
      </c>
    </row>
    <row r="3982" spans="1:11">
      <c r="A3982" t="s">
        <v>320</v>
      </c>
      <c r="B3982">
        <v>2014</v>
      </c>
      <c r="C3982" s="9">
        <v>41580</v>
      </c>
      <c r="D3982" t="s">
        <v>138</v>
      </c>
      <c r="E3982" t="s">
        <v>89</v>
      </c>
      <c r="F3982">
        <v>1</v>
      </c>
      <c r="G3982">
        <v>1</v>
      </c>
      <c r="H3982" t="s">
        <v>190</v>
      </c>
      <c r="I3982" t="s">
        <v>111</v>
      </c>
      <c r="J3982">
        <v>10004599194</v>
      </c>
      <c r="K3982" s="10">
        <f>(C3982-VLOOKUP(H3982,Riders!$A$2:$E$8001,4,FALSE))/365</f>
        <v>25.63013698630137</v>
      </c>
    </row>
    <row r="3983" spans="1:11">
      <c r="A3983" t="s">
        <v>320</v>
      </c>
      <c r="B3983">
        <v>2014</v>
      </c>
      <c r="C3983" s="9">
        <v>41580</v>
      </c>
      <c r="D3983" t="s">
        <v>138</v>
      </c>
      <c r="E3983" t="s">
        <v>89</v>
      </c>
      <c r="F3983">
        <v>1</v>
      </c>
      <c r="G3983">
        <v>2</v>
      </c>
      <c r="H3983" t="s">
        <v>370</v>
      </c>
      <c r="I3983" t="s">
        <v>371</v>
      </c>
      <c r="J3983">
        <v>10055651813</v>
      </c>
      <c r="K3983" s="10" t="e">
        <f>(C3983-VLOOKUP(H3983,Riders!$A$2:$E$8001,4,FALSE))/365</f>
        <v>#N/A</v>
      </c>
    </row>
    <row r="3984" spans="1:11">
      <c r="A3984" t="s">
        <v>320</v>
      </c>
      <c r="B3984">
        <v>2014</v>
      </c>
      <c r="C3984" s="9">
        <v>41580</v>
      </c>
      <c r="D3984" t="s">
        <v>138</v>
      </c>
      <c r="E3984" t="s">
        <v>89</v>
      </c>
      <c r="F3984">
        <v>1</v>
      </c>
      <c r="G3984">
        <v>3</v>
      </c>
      <c r="H3984" t="s">
        <v>328</v>
      </c>
      <c r="I3984" t="s">
        <v>176</v>
      </c>
      <c r="J3984">
        <v>10007782616</v>
      </c>
      <c r="K3984" s="10">
        <f>(C3984-VLOOKUP(H3984,Riders!$A$2:$E$8001,4,FALSE))/365</f>
        <v>20.254794520547946</v>
      </c>
    </row>
    <row r="3985" spans="1:11">
      <c r="A3985" t="s">
        <v>320</v>
      </c>
      <c r="B3985">
        <v>2014</v>
      </c>
      <c r="C3985" s="9">
        <v>41580</v>
      </c>
      <c r="D3985" t="s">
        <v>138</v>
      </c>
      <c r="E3985" t="s">
        <v>89</v>
      </c>
      <c r="F3985">
        <v>1</v>
      </c>
      <c r="G3985">
        <v>4</v>
      </c>
      <c r="H3985" t="s">
        <v>368</v>
      </c>
      <c r="I3985" t="s">
        <v>44</v>
      </c>
      <c r="J3985">
        <v>10003095795</v>
      </c>
      <c r="K3985" s="10">
        <f>(C3985-VLOOKUP(H3985,Riders!$A$2:$E$8001,4,FALSE))/365</f>
        <v>28.632876712328766</v>
      </c>
    </row>
    <row r="3986" spans="1:11">
      <c r="A3986" t="s">
        <v>320</v>
      </c>
      <c r="B3986">
        <v>2014</v>
      </c>
      <c r="C3986" s="9">
        <v>41580</v>
      </c>
      <c r="D3986" t="s">
        <v>138</v>
      </c>
      <c r="E3986" t="s">
        <v>89</v>
      </c>
      <c r="F3986">
        <v>2</v>
      </c>
      <c r="G3986">
        <v>1</v>
      </c>
      <c r="H3986" t="s">
        <v>218</v>
      </c>
      <c r="I3986" t="s">
        <v>33</v>
      </c>
      <c r="J3986">
        <v>10005782695</v>
      </c>
      <c r="K3986" s="10">
        <f>(C3986-VLOOKUP(H3986,Riders!$A$2:$E$8001,4,FALSE))/365</f>
        <v>24.328767123287673</v>
      </c>
    </row>
    <row r="3987" spans="1:11">
      <c r="A3987" t="s">
        <v>320</v>
      </c>
      <c r="B3987">
        <v>2014</v>
      </c>
      <c r="C3987" s="9">
        <v>41580</v>
      </c>
      <c r="D3987" t="s">
        <v>138</v>
      </c>
      <c r="E3987" t="s">
        <v>89</v>
      </c>
      <c r="F3987">
        <v>2</v>
      </c>
      <c r="G3987">
        <v>2</v>
      </c>
      <c r="H3987" t="s">
        <v>304</v>
      </c>
      <c r="I3987" t="s">
        <v>111</v>
      </c>
      <c r="J3987">
        <v>10006898300</v>
      </c>
      <c r="K3987" s="10">
        <f>(C3987-VLOOKUP(H3987,Riders!$A$2:$E$8001,4,FALSE))/365</f>
        <v>21.208219178082192</v>
      </c>
    </row>
    <row r="3988" spans="1:11">
      <c r="A3988" t="s">
        <v>320</v>
      </c>
      <c r="B3988">
        <v>2014</v>
      </c>
      <c r="C3988" s="9">
        <v>41580</v>
      </c>
      <c r="D3988" t="s">
        <v>138</v>
      </c>
      <c r="E3988" t="s">
        <v>89</v>
      </c>
      <c r="F3988">
        <v>2</v>
      </c>
      <c r="G3988">
        <v>3</v>
      </c>
      <c r="H3988" t="s">
        <v>194</v>
      </c>
      <c r="I3988" t="s">
        <v>50</v>
      </c>
      <c r="J3988">
        <v>10004868370</v>
      </c>
      <c r="K3988" s="10">
        <f>(C3988-VLOOKUP(H3988,Riders!$A$2:$E$8001,4,FALSE))/365</f>
        <v>25.843835616438355</v>
      </c>
    </row>
    <row r="3989" spans="1:11">
      <c r="A3989" t="s">
        <v>320</v>
      </c>
      <c r="B3989">
        <v>2014</v>
      </c>
      <c r="C3989" s="9">
        <v>41580</v>
      </c>
      <c r="D3989" t="s">
        <v>138</v>
      </c>
      <c r="E3989" t="s">
        <v>89</v>
      </c>
      <c r="F3989">
        <v>2</v>
      </c>
      <c r="G3989">
        <v>4</v>
      </c>
      <c r="H3989" t="s">
        <v>192</v>
      </c>
      <c r="I3989" t="s">
        <v>28</v>
      </c>
      <c r="J3989">
        <v>10004601723</v>
      </c>
      <c r="K3989" s="10">
        <f>(C3989-VLOOKUP(H3989,Riders!$A$2:$E$8001,4,FALSE))/365</f>
        <v>26.372602739726027</v>
      </c>
    </row>
    <row r="3990" spans="1:11">
      <c r="A3990" t="s">
        <v>320</v>
      </c>
      <c r="B3990">
        <v>2014</v>
      </c>
      <c r="C3990" s="9">
        <v>41580</v>
      </c>
      <c r="D3990" t="s">
        <v>138</v>
      </c>
      <c r="E3990" t="s">
        <v>89</v>
      </c>
      <c r="F3990">
        <v>2</v>
      </c>
      <c r="G3990">
        <v>5</v>
      </c>
      <c r="H3990" t="s">
        <v>199</v>
      </c>
      <c r="I3990" t="s">
        <v>37</v>
      </c>
      <c r="J3990">
        <v>10007947011</v>
      </c>
      <c r="K3990" s="10">
        <f>(C3990-VLOOKUP(H3990,Riders!$A$2:$E$8001,4,FALSE))/365</f>
        <v>19.005479452054793</v>
      </c>
    </row>
    <row r="3991" spans="1:11">
      <c r="A3991" t="s">
        <v>320</v>
      </c>
      <c r="B3991">
        <v>2014</v>
      </c>
      <c r="C3991" s="9">
        <v>41580</v>
      </c>
      <c r="D3991" t="s">
        <v>138</v>
      </c>
      <c r="E3991" t="s">
        <v>89</v>
      </c>
      <c r="F3991">
        <v>3</v>
      </c>
      <c r="G3991">
        <v>1</v>
      </c>
      <c r="H3991" t="s">
        <v>310</v>
      </c>
      <c r="I3991" t="s">
        <v>102</v>
      </c>
      <c r="J3991">
        <v>10006898401</v>
      </c>
      <c r="K3991" s="10">
        <f>(C3991-VLOOKUP(H3991,Riders!$A$2:$E$8001,4,FALSE))/365</f>
        <v>22.446575342465753</v>
      </c>
    </row>
    <row r="3992" spans="1:11">
      <c r="A3992" t="s">
        <v>320</v>
      </c>
      <c r="B3992">
        <v>2014</v>
      </c>
      <c r="C3992" s="9">
        <v>41580</v>
      </c>
      <c r="D3992" t="s">
        <v>138</v>
      </c>
      <c r="E3992" t="s">
        <v>89</v>
      </c>
      <c r="F3992">
        <v>3</v>
      </c>
      <c r="G3992">
        <v>2</v>
      </c>
      <c r="H3992" t="s">
        <v>345</v>
      </c>
      <c r="I3992" t="s">
        <v>346</v>
      </c>
      <c r="J3992">
        <v>10004722668</v>
      </c>
      <c r="K3992" s="10">
        <f>(C3992-VLOOKUP(H3992,Riders!$A$2:$E$8001,4,FALSE))/365</f>
        <v>27.931506849315067</v>
      </c>
    </row>
    <row r="3993" spans="1:11">
      <c r="A3993" t="s">
        <v>320</v>
      </c>
      <c r="B3993">
        <v>2014</v>
      </c>
      <c r="C3993" s="9">
        <v>41580</v>
      </c>
      <c r="D3993" t="s">
        <v>138</v>
      </c>
      <c r="E3993" t="s">
        <v>89</v>
      </c>
      <c r="F3993">
        <v>3</v>
      </c>
      <c r="G3993">
        <v>3</v>
      </c>
      <c r="H3993" t="s">
        <v>352</v>
      </c>
      <c r="I3993" t="s">
        <v>28</v>
      </c>
      <c r="J3993">
        <v>10006665496</v>
      </c>
      <c r="K3993" s="10">
        <f>(C3993-VLOOKUP(H3993,Riders!$A$2:$E$8001,4,FALSE))/365</f>
        <v>22.13150684931507</v>
      </c>
    </row>
    <row r="3994" spans="1:11">
      <c r="A3994" t="s">
        <v>320</v>
      </c>
      <c r="B3994">
        <v>2014</v>
      </c>
      <c r="C3994" s="9">
        <v>41580</v>
      </c>
      <c r="D3994" t="s">
        <v>138</v>
      </c>
      <c r="E3994" t="s">
        <v>89</v>
      </c>
      <c r="F3994">
        <v>3</v>
      </c>
      <c r="G3994">
        <v>4</v>
      </c>
      <c r="H3994" t="s">
        <v>365</v>
      </c>
      <c r="I3994" t="s">
        <v>35</v>
      </c>
      <c r="J3994">
        <v>10006553039</v>
      </c>
      <c r="K3994" s="10">
        <f>(C3994-VLOOKUP(H3994,Riders!$A$2:$E$8001,4,FALSE))/365</f>
        <v>22.035616438356165</v>
      </c>
    </row>
    <row r="3995" spans="1:11">
      <c r="A3995" t="s">
        <v>320</v>
      </c>
      <c r="B3995">
        <v>2014</v>
      </c>
      <c r="C3995" s="9">
        <v>41580</v>
      </c>
      <c r="D3995" t="s">
        <v>138</v>
      </c>
      <c r="E3995" t="s">
        <v>89</v>
      </c>
      <c r="F3995">
        <v>3</v>
      </c>
      <c r="G3995">
        <v>5</v>
      </c>
      <c r="H3995" t="s">
        <v>198</v>
      </c>
      <c r="I3995" t="s">
        <v>22</v>
      </c>
      <c r="J3995">
        <v>10006900421</v>
      </c>
      <c r="K3995" s="10">
        <f>(C3995-VLOOKUP(H3995,Riders!$A$2:$E$8001,4,FALSE))/365</f>
        <v>20.901369863013699</v>
      </c>
    </row>
    <row r="3996" spans="1:11">
      <c r="A3996" t="s">
        <v>320</v>
      </c>
      <c r="B3996">
        <v>2014</v>
      </c>
      <c r="C3996" s="9">
        <v>41580</v>
      </c>
      <c r="D3996" t="s">
        <v>138</v>
      </c>
      <c r="E3996" t="s">
        <v>89</v>
      </c>
      <c r="F3996">
        <v>4</v>
      </c>
      <c r="G3996">
        <v>1</v>
      </c>
      <c r="H3996" t="s">
        <v>347</v>
      </c>
      <c r="I3996" t="s">
        <v>385</v>
      </c>
      <c r="J3996">
        <v>10006182924</v>
      </c>
      <c r="K3996" s="10">
        <f>(C3996-VLOOKUP(H3996,Riders!$A$2:$E$8001,4,FALSE))/365</f>
        <v>23.767123287671232</v>
      </c>
    </row>
    <row r="3997" spans="1:11">
      <c r="A3997" t="s">
        <v>320</v>
      </c>
      <c r="B3997">
        <v>2014</v>
      </c>
      <c r="C3997" s="9">
        <v>41580</v>
      </c>
      <c r="D3997" t="s">
        <v>138</v>
      </c>
      <c r="E3997" t="s">
        <v>89</v>
      </c>
      <c r="F3997">
        <v>4</v>
      </c>
      <c r="G3997">
        <v>2</v>
      </c>
      <c r="H3997" t="s">
        <v>292</v>
      </c>
      <c r="I3997" t="s">
        <v>26</v>
      </c>
      <c r="J3997">
        <v>10003011125</v>
      </c>
      <c r="K3997" s="10">
        <f>(C3997-VLOOKUP(H3997,Riders!$A$2:$E$8001,4,FALSE))/365</f>
        <v>29.065753424657533</v>
      </c>
    </row>
    <row r="3998" spans="1:11">
      <c r="A3998" t="s">
        <v>320</v>
      </c>
      <c r="B3998">
        <v>2014</v>
      </c>
      <c r="C3998" s="9">
        <v>41580</v>
      </c>
      <c r="D3998" t="s">
        <v>138</v>
      </c>
      <c r="E3998" t="s">
        <v>89</v>
      </c>
      <c r="F3998">
        <v>4</v>
      </c>
      <c r="G3998">
        <v>3</v>
      </c>
      <c r="H3998" t="s">
        <v>287</v>
      </c>
      <c r="I3998" t="s">
        <v>205</v>
      </c>
      <c r="J3998">
        <v>10002418415</v>
      </c>
      <c r="K3998" s="10">
        <f>(C3998-VLOOKUP(H3998,Riders!$A$2:$E$8001,4,FALSE))/365</f>
        <v>31.241095890410961</v>
      </c>
    </row>
    <row r="3999" spans="1:11">
      <c r="A3999" t="s">
        <v>320</v>
      </c>
      <c r="B3999">
        <v>2014</v>
      </c>
      <c r="C3999" s="9">
        <v>41580</v>
      </c>
      <c r="D3999" t="s">
        <v>138</v>
      </c>
      <c r="E3999" t="s">
        <v>89</v>
      </c>
      <c r="F3999">
        <v>4</v>
      </c>
      <c r="G3999">
        <v>4</v>
      </c>
      <c r="H3999" t="s">
        <v>285</v>
      </c>
      <c r="I3999" t="s">
        <v>30</v>
      </c>
      <c r="J3999">
        <v>10003349716</v>
      </c>
      <c r="K3999" s="10">
        <f>(C3999-VLOOKUP(H3999,Riders!$A$2:$E$8001,4,FALSE))/365</f>
        <v>30.246575342465754</v>
      </c>
    </row>
    <row r="4000" spans="1:11">
      <c r="A4000" t="s">
        <v>320</v>
      </c>
      <c r="B4000">
        <v>2014</v>
      </c>
      <c r="C4000" s="9">
        <v>41580</v>
      </c>
      <c r="D4000" t="s">
        <v>138</v>
      </c>
      <c r="E4000" t="s">
        <v>89</v>
      </c>
      <c r="F4000">
        <v>4</v>
      </c>
      <c r="G4000">
        <v>5</v>
      </c>
      <c r="H4000" t="s">
        <v>386</v>
      </c>
      <c r="I4000" t="s">
        <v>387</v>
      </c>
      <c r="J4000">
        <v>10006893852</v>
      </c>
      <c r="K4000" s="10">
        <f>(C4000-VLOOKUP(H4000,Riders!$A$2:$E$8001,4,FALSE))/365</f>
        <v>21.093150684931508</v>
      </c>
    </row>
    <row r="4001" spans="1:11">
      <c r="A4001" t="s">
        <v>320</v>
      </c>
      <c r="B4001">
        <v>2014</v>
      </c>
      <c r="C4001" s="9">
        <v>41580</v>
      </c>
      <c r="D4001" t="s">
        <v>138</v>
      </c>
      <c r="E4001" t="s">
        <v>89</v>
      </c>
      <c r="F4001">
        <v>5</v>
      </c>
      <c r="G4001">
        <v>1</v>
      </c>
      <c r="H4001" t="s">
        <v>104</v>
      </c>
      <c r="I4001" t="s">
        <v>100</v>
      </c>
      <c r="J4001">
        <v>10006894559</v>
      </c>
      <c r="K4001" s="10">
        <f>(C4001-VLOOKUP(H4001,Riders!$A$2:$E$8001,4,FALSE))/365</f>
        <v>21.205479452054796</v>
      </c>
    </row>
    <row r="4002" spans="1:11">
      <c r="A4002" t="s">
        <v>320</v>
      </c>
      <c r="B4002">
        <v>2014</v>
      </c>
      <c r="C4002" s="9">
        <v>41580</v>
      </c>
      <c r="D4002" t="s">
        <v>138</v>
      </c>
      <c r="E4002" t="s">
        <v>89</v>
      </c>
      <c r="F4002">
        <v>5</v>
      </c>
      <c r="G4002">
        <v>2</v>
      </c>
      <c r="H4002" t="s">
        <v>378</v>
      </c>
      <c r="I4002" t="s">
        <v>384</v>
      </c>
      <c r="J4002">
        <v>10005747434</v>
      </c>
      <c r="K4002" s="10">
        <f>(C4002-VLOOKUP(H4002,Riders!$A$2:$E$8001,4,FALSE))/365</f>
        <v>28.873972602739727</v>
      </c>
    </row>
    <row r="4003" spans="1:11">
      <c r="A4003" t="s">
        <v>320</v>
      </c>
      <c r="B4003">
        <v>2014</v>
      </c>
      <c r="C4003" s="9">
        <v>41580</v>
      </c>
      <c r="D4003" t="s">
        <v>138</v>
      </c>
      <c r="E4003" t="s">
        <v>89</v>
      </c>
      <c r="F4003">
        <v>5</v>
      </c>
      <c r="G4003">
        <v>3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24.917808219178081</v>
      </c>
    </row>
    <row r="4004" spans="1:11">
      <c r="A4004" t="s">
        <v>320</v>
      </c>
      <c r="B4004">
        <v>2014</v>
      </c>
      <c r="C4004" s="9">
        <v>41580</v>
      </c>
      <c r="D4004" t="s">
        <v>138</v>
      </c>
      <c r="E4004" t="s">
        <v>89</v>
      </c>
      <c r="F4004">
        <v>5</v>
      </c>
      <c r="G4004">
        <v>4</v>
      </c>
      <c r="H4004" t="s">
        <v>334</v>
      </c>
      <c r="I4004" t="s">
        <v>353</v>
      </c>
      <c r="J4004">
        <v>10005506954</v>
      </c>
      <c r="K4004" s="10">
        <f>(C4004-VLOOKUP(H4004,Riders!$A$2:$E$8001,4,FALSE))/365</f>
        <v>24.917808219178081</v>
      </c>
    </row>
    <row r="4005" spans="1:11">
      <c r="A4005" t="s">
        <v>320</v>
      </c>
      <c r="B4005">
        <v>2014</v>
      </c>
      <c r="C4005" s="9">
        <v>41580</v>
      </c>
      <c r="D4005" t="s">
        <v>138</v>
      </c>
      <c r="E4005" t="s">
        <v>89</v>
      </c>
      <c r="F4005">
        <v>5</v>
      </c>
      <c r="G4005">
        <v>5</v>
      </c>
      <c r="H4005" t="s">
        <v>181</v>
      </c>
      <c r="I4005" t="s">
        <v>32</v>
      </c>
      <c r="J4005">
        <v>10007212639</v>
      </c>
      <c r="K4005" s="10">
        <f>(C4005-VLOOKUP(H4005,Riders!$A$2:$E$8001,4,FALSE))/365</f>
        <v>22.347945205479451</v>
      </c>
    </row>
    <row r="4006" spans="1:11">
      <c r="A4006" t="s">
        <v>320</v>
      </c>
      <c r="B4006">
        <v>2014</v>
      </c>
      <c r="C4006" s="9">
        <v>41580</v>
      </c>
      <c r="D4006" t="s">
        <v>138</v>
      </c>
      <c r="E4006" t="s">
        <v>89</v>
      </c>
      <c r="F4006">
        <v>6</v>
      </c>
      <c r="G4006">
        <v>1</v>
      </c>
      <c r="H4006" t="s">
        <v>195</v>
      </c>
      <c r="I4006" t="s">
        <v>196</v>
      </c>
      <c r="J4006">
        <v>10003100142</v>
      </c>
      <c r="K4006" s="10">
        <f>(C4006-VLOOKUP(H4006,Riders!$A$2:$E$8001,4,FALSE))/365</f>
        <v>27.632876712328766</v>
      </c>
    </row>
    <row r="4007" spans="1:11">
      <c r="A4007" t="s">
        <v>320</v>
      </c>
      <c r="B4007">
        <v>2014</v>
      </c>
      <c r="C4007" s="9">
        <v>41580</v>
      </c>
      <c r="D4007" t="s">
        <v>138</v>
      </c>
      <c r="E4007" t="s">
        <v>89</v>
      </c>
      <c r="F4007">
        <v>6</v>
      </c>
      <c r="G4007">
        <v>2</v>
      </c>
      <c r="H4007" t="s">
        <v>333</v>
      </c>
      <c r="I4007" t="s">
        <v>28</v>
      </c>
      <c r="J4007">
        <v>10036244537</v>
      </c>
      <c r="K4007" s="10">
        <f>(C4007-VLOOKUP(H4007,Riders!$A$2:$E$8001,4,FALSE))/365</f>
        <v>25.265753424657536</v>
      </c>
    </row>
    <row r="4008" spans="1:11">
      <c r="A4008" t="s">
        <v>320</v>
      </c>
      <c r="B4008">
        <v>2014</v>
      </c>
      <c r="C4008" s="9">
        <v>41580</v>
      </c>
      <c r="D4008" t="s">
        <v>138</v>
      </c>
      <c r="E4008" t="s">
        <v>89</v>
      </c>
      <c r="F4008">
        <v>6</v>
      </c>
      <c r="G4008">
        <v>3</v>
      </c>
      <c r="H4008" t="s">
        <v>156</v>
      </c>
      <c r="I4008" t="s">
        <v>354</v>
      </c>
      <c r="J4008">
        <v>10010894696</v>
      </c>
      <c r="K4008" s="10">
        <f>(C4008-VLOOKUP(H4008,Riders!$A$2:$E$8001,4,FALSE))/365</f>
        <v>27.547945205479451</v>
      </c>
    </row>
    <row r="4009" spans="1:11">
      <c r="A4009" t="s">
        <v>320</v>
      </c>
      <c r="B4009">
        <v>2014</v>
      </c>
      <c r="C4009" s="9">
        <v>41580</v>
      </c>
      <c r="D4009" t="s">
        <v>138</v>
      </c>
      <c r="E4009" t="s">
        <v>89</v>
      </c>
      <c r="F4009">
        <v>6</v>
      </c>
      <c r="G4009">
        <v>4</v>
      </c>
      <c r="H4009" t="s">
        <v>193</v>
      </c>
      <c r="I4009" t="s">
        <v>30</v>
      </c>
      <c r="J4009">
        <v>10005964470</v>
      </c>
      <c r="K4009" s="10">
        <f>(C4009-VLOOKUP(H4009,Riders!$A$2:$E$8001,4,FALSE))/365</f>
        <v>24.635616438356163</v>
      </c>
    </row>
    <row r="4010" spans="1:11">
      <c r="A4010" t="s">
        <v>320</v>
      </c>
      <c r="B4010">
        <v>2014</v>
      </c>
      <c r="C4010" s="9">
        <v>41580</v>
      </c>
      <c r="D4010" t="s">
        <v>138</v>
      </c>
      <c r="E4010" t="s">
        <v>89</v>
      </c>
      <c r="F4010">
        <v>6</v>
      </c>
      <c r="G4010">
        <v>5</v>
      </c>
      <c r="H4010" t="s">
        <v>232</v>
      </c>
      <c r="I4010" t="s">
        <v>24</v>
      </c>
      <c r="J4010">
        <v>10006073493</v>
      </c>
      <c r="K4010" s="10">
        <f>(C4010-VLOOKUP(H4010,Riders!$A$2:$E$8001,4,FALSE))/365</f>
        <v>23.890410958904109</v>
      </c>
    </row>
    <row r="4011" spans="1:11">
      <c r="A4011" t="s">
        <v>320</v>
      </c>
      <c r="B4011">
        <v>2014</v>
      </c>
      <c r="C4011" s="9">
        <v>41580</v>
      </c>
      <c r="D4011" t="s">
        <v>138</v>
      </c>
      <c r="E4011" t="s">
        <v>115</v>
      </c>
      <c r="F4011">
        <v>1</v>
      </c>
      <c r="G4011">
        <v>1</v>
      </c>
      <c r="H4011" t="s">
        <v>192</v>
      </c>
      <c r="I4011" t="s">
        <v>28</v>
      </c>
      <c r="J4011">
        <v>10004601723</v>
      </c>
      <c r="K4011" s="10">
        <f>(C4011-VLOOKUP(H4011,Riders!$A$2:$E$8001,4,FALSE))/365</f>
        <v>26.372602739726027</v>
      </c>
    </row>
    <row r="4012" spans="1:11">
      <c r="A4012" t="s">
        <v>320</v>
      </c>
      <c r="B4012">
        <v>2014</v>
      </c>
      <c r="C4012" s="9">
        <v>41580</v>
      </c>
      <c r="D4012" t="s">
        <v>138</v>
      </c>
      <c r="E4012" t="s">
        <v>115</v>
      </c>
      <c r="F4012">
        <v>1</v>
      </c>
      <c r="G4012">
        <v>2</v>
      </c>
      <c r="H4012" t="s">
        <v>156</v>
      </c>
      <c r="I4012" t="s">
        <v>354</v>
      </c>
      <c r="J4012">
        <v>10010894696</v>
      </c>
      <c r="K4012" s="10">
        <f>(C4012-VLOOKUP(H4012,Riders!$A$2:$E$8001,4,FALSE))/365</f>
        <v>27.547945205479451</v>
      </c>
    </row>
    <row r="4013" spans="1:11">
      <c r="A4013" t="s">
        <v>320</v>
      </c>
      <c r="B4013">
        <v>2014</v>
      </c>
      <c r="C4013" s="9">
        <v>41580</v>
      </c>
      <c r="D4013" t="s">
        <v>138</v>
      </c>
      <c r="E4013" t="s">
        <v>115</v>
      </c>
      <c r="F4013">
        <v>1</v>
      </c>
      <c r="G4013">
        <v>3</v>
      </c>
      <c r="H4013" t="s">
        <v>370</v>
      </c>
      <c r="I4013" t="s">
        <v>371</v>
      </c>
      <c r="J4013">
        <v>10055651813</v>
      </c>
      <c r="K4013" s="10" t="e">
        <f>(C4013-VLOOKUP(H4013,Riders!$A$2:$E$8001,4,FALSE))/365</f>
        <v>#N/A</v>
      </c>
    </row>
    <row r="4014" spans="1:11">
      <c r="A4014" t="s">
        <v>320</v>
      </c>
      <c r="B4014">
        <v>2014</v>
      </c>
      <c r="C4014" s="9">
        <v>41580</v>
      </c>
      <c r="D4014" t="s">
        <v>138</v>
      </c>
      <c r="E4014" t="s">
        <v>115</v>
      </c>
      <c r="F4014">
        <v>2</v>
      </c>
      <c r="G4014">
        <v>1</v>
      </c>
      <c r="H4014" t="s">
        <v>151</v>
      </c>
      <c r="I4014" t="s">
        <v>152</v>
      </c>
      <c r="J4014">
        <v>10004717719</v>
      </c>
      <c r="K4014" s="10">
        <f>(C4014-VLOOKUP(H4014,Riders!$A$2:$E$8001,4,FALSE))/365</f>
        <v>24.917808219178081</v>
      </c>
    </row>
    <row r="4015" spans="1:11">
      <c r="A4015" t="s">
        <v>320</v>
      </c>
      <c r="B4015">
        <v>2014</v>
      </c>
      <c r="C4015" s="9">
        <v>41580</v>
      </c>
      <c r="D4015" t="s">
        <v>138</v>
      </c>
      <c r="E4015" t="s">
        <v>115</v>
      </c>
      <c r="F4015">
        <v>2</v>
      </c>
      <c r="G4015">
        <v>2</v>
      </c>
      <c r="H4015" t="s">
        <v>368</v>
      </c>
      <c r="I4015" t="s">
        <v>44</v>
      </c>
      <c r="J4015">
        <v>10003095795</v>
      </c>
      <c r="K4015" s="10">
        <f>(C4015-VLOOKUP(H4015,Riders!$A$2:$E$8001,4,FALSE))/365</f>
        <v>28.632876712328766</v>
      </c>
    </row>
    <row r="4016" spans="1:11">
      <c r="A4016" t="s">
        <v>320</v>
      </c>
      <c r="B4016">
        <v>2014</v>
      </c>
      <c r="C4016" s="9">
        <v>41580</v>
      </c>
      <c r="D4016" t="s">
        <v>138</v>
      </c>
      <c r="E4016" t="s">
        <v>115</v>
      </c>
      <c r="F4016">
        <v>2</v>
      </c>
      <c r="G4016">
        <v>3</v>
      </c>
      <c r="H4016" t="s">
        <v>304</v>
      </c>
      <c r="I4016" t="s">
        <v>111</v>
      </c>
      <c r="J4016">
        <v>10006898300</v>
      </c>
      <c r="K4016" s="10">
        <f>(C4016-VLOOKUP(H4016,Riders!$A$2:$E$8001,4,FALSE))/365</f>
        <v>21.208219178082192</v>
      </c>
    </row>
    <row r="4017" spans="1:11">
      <c r="A4017" t="s">
        <v>320</v>
      </c>
      <c r="B4017">
        <v>2014</v>
      </c>
      <c r="C4017" s="9">
        <v>41580</v>
      </c>
      <c r="D4017" t="s">
        <v>138</v>
      </c>
      <c r="E4017" t="s">
        <v>115</v>
      </c>
      <c r="F4017">
        <v>2</v>
      </c>
      <c r="G4017">
        <v>4</v>
      </c>
      <c r="H4017" t="s">
        <v>198</v>
      </c>
      <c r="I4017" t="s">
        <v>22</v>
      </c>
      <c r="J4017">
        <v>10006900421</v>
      </c>
      <c r="K4017" s="10">
        <f>(C4017-VLOOKUP(H4017,Riders!$A$2:$E$8001,4,FALSE))/365</f>
        <v>20.901369863013699</v>
      </c>
    </row>
    <row r="4018" spans="1:11">
      <c r="A4018" t="s">
        <v>320</v>
      </c>
      <c r="B4018">
        <v>2014</v>
      </c>
      <c r="C4018" s="9">
        <v>41580</v>
      </c>
      <c r="D4018" t="s">
        <v>138</v>
      </c>
      <c r="E4018" t="s">
        <v>115</v>
      </c>
      <c r="F4018">
        <v>3</v>
      </c>
      <c r="G4018">
        <v>1</v>
      </c>
      <c r="H4018" t="s">
        <v>232</v>
      </c>
      <c r="I4018" t="s">
        <v>24</v>
      </c>
      <c r="J4018">
        <v>10006073493</v>
      </c>
      <c r="K4018" s="10">
        <f>(C4018-VLOOKUP(H4018,Riders!$A$2:$E$8001,4,FALSE))/365</f>
        <v>23.890410958904109</v>
      </c>
    </row>
    <row r="4019" spans="1:11">
      <c r="A4019" t="s">
        <v>320</v>
      </c>
      <c r="B4019">
        <v>2014</v>
      </c>
      <c r="C4019" s="9">
        <v>41580</v>
      </c>
      <c r="D4019" t="s">
        <v>138</v>
      </c>
      <c r="E4019" t="s">
        <v>115</v>
      </c>
      <c r="F4019">
        <v>3</v>
      </c>
      <c r="G4019">
        <v>2</v>
      </c>
      <c r="H4019" t="s">
        <v>334</v>
      </c>
      <c r="I4019" t="s">
        <v>353</v>
      </c>
      <c r="J4019">
        <v>10005506954</v>
      </c>
      <c r="K4019" s="10">
        <f>(C4019-VLOOKUP(H4019,Riders!$A$2:$E$8001,4,FALSE))/365</f>
        <v>24.917808219178081</v>
      </c>
    </row>
    <row r="4020" spans="1:11">
      <c r="A4020" t="s">
        <v>320</v>
      </c>
      <c r="B4020">
        <v>2014</v>
      </c>
      <c r="C4020" s="9">
        <v>41580</v>
      </c>
      <c r="D4020" t="s">
        <v>138</v>
      </c>
      <c r="E4020" t="s">
        <v>115</v>
      </c>
      <c r="F4020">
        <v>3</v>
      </c>
      <c r="G4020">
        <v>3</v>
      </c>
      <c r="H4020" t="s">
        <v>345</v>
      </c>
      <c r="I4020" t="s">
        <v>346</v>
      </c>
      <c r="J4020">
        <v>10004722668</v>
      </c>
      <c r="K4020" s="10">
        <f>(C4020-VLOOKUP(H4020,Riders!$A$2:$E$8001,4,FALSE))/365</f>
        <v>27.931506849315067</v>
      </c>
    </row>
    <row r="4021" spans="1:11">
      <c r="A4021" t="s">
        <v>320</v>
      </c>
      <c r="B4021">
        <v>2014</v>
      </c>
      <c r="C4021" s="9">
        <v>41580</v>
      </c>
      <c r="D4021" t="s">
        <v>138</v>
      </c>
      <c r="E4021" t="s">
        <v>115</v>
      </c>
      <c r="F4021">
        <v>3</v>
      </c>
      <c r="G4021">
        <v>4</v>
      </c>
      <c r="H4021" t="s">
        <v>287</v>
      </c>
      <c r="I4021" t="s">
        <v>205</v>
      </c>
      <c r="J4021">
        <v>10002418415</v>
      </c>
      <c r="K4021" s="10">
        <f>(C4021-VLOOKUP(H4021,Riders!$A$2:$E$8001,4,FALSE))/365</f>
        <v>31.241095890410961</v>
      </c>
    </row>
    <row r="4022" spans="1:11">
      <c r="A4022" t="s">
        <v>320</v>
      </c>
      <c r="B4022">
        <v>2014</v>
      </c>
      <c r="C4022" s="9">
        <v>41580</v>
      </c>
      <c r="D4022" t="s">
        <v>138</v>
      </c>
      <c r="E4022" t="s">
        <v>115</v>
      </c>
      <c r="F4022">
        <v>4</v>
      </c>
      <c r="G4022">
        <v>1</v>
      </c>
      <c r="H4022" t="s">
        <v>292</v>
      </c>
      <c r="I4022" t="s">
        <v>26</v>
      </c>
      <c r="J4022">
        <v>10003011125</v>
      </c>
      <c r="K4022" s="10">
        <f>(C4022-VLOOKUP(H4022,Riders!$A$2:$E$8001,4,FALSE))/365</f>
        <v>29.065753424657533</v>
      </c>
    </row>
    <row r="4023" spans="1:11">
      <c r="A4023" t="s">
        <v>320</v>
      </c>
      <c r="B4023">
        <v>2014</v>
      </c>
      <c r="C4023" s="9">
        <v>41580</v>
      </c>
      <c r="D4023" t="s">
        <v>138</v>
      </c>
      <c r="E4023" t="s">
        <v>115</v>
      </c>
      <c r="F4023">
        <v>4</v>
      </c>
      <c r="G4023">
        <v>2</v>
      </c>
      <c r="H4023" t="s">
        <v>199</v>
      </c>
      <c r="I4023" t="s">
        <v>37</v>
      </c>
      <c r="J4023">
        <v>10007947011</v>
      </c>
      <c r="K4023" s="10">
        <f>(C4023-VLOOKUP(H4023,Riders!$A$2:$E$8001,4,FALSE))/365</f>
        <v>19.005479452054793</v>
      </c>
    </row>
    <row r="4024" spans="1:11">
      <c r="A4024" t="s">
        <v>320</v>
      </c>
      <c r="B4024">
        <v>2014</v>
      </c>
      <c r="C4024" s="9">
        <v>41580</v>
      </c>
      <c r="D4024" t="s">
        <v>138</v>
      </c>
      <c r="E4024" t="s">
        <v>115</v>
      </c>
      <c r="F4024">
        <v>4</v>
      </c>
      <c r="G4024">
        <v>3</v>
      </c>
      <c r="H4024" t="s">
        <v>193</v>
      </c>
      <c r="I4024" t="s">
        <v>30</v>
      </c>
      <c r="J4024">
        <v>10005964470</v>
      </c>
      <c r="K4024" s="10">
        <f>(C4024-VLOOKUP(H4024,Riders!$A$2:$E$8001,4,FALSE))/365</f>
        <v>24.635616438356163</v>
      </c>
    </row>
    <row r="4025" spans="1:11">
      <c r="A4025" t="s">
        <v>320</v>
      </c>
      <c r="B4025">
        <v>2014</v>
      </c>
      <c r="C4025" s="9">
        <v>41580</v>
      </c>
      <c r="D4025" t="s">
        <v>138</v>
      </c>
      <c r="E4025" t="s">
        <v>115</v>
      </c>
      <c r="F4025">
        <v>4</v>
      </c>
      <c r="G4025">
        <v>4</v>
      </c>
      <c r="H4025" t="s">
        <v>352</v>
      </c>
      <c r="I4025" t="s">
        <v>28</v>
      </c>
      <c r="J4025">
        <v>10006665496</v>
      </c>
      <c r="K4025" s="10">
        <f>(C4025-VLOOKUP(H4025,Riders!$A$2:$E$8001,4,FALSE))/365</f>
        <v>22.13150684931507</v>
      </c>
    </row>
    <row r="4026" spans="1:11">
      <c r="A4026" t="s">
        <v>320</v>
      </c>
      <c r="B4026">
        <v>2014</v>
      </c>
      <c r="C4026" s="9">
        <v>41580</v>
      </c>
      <c r="D4026" t="s">
        <v>138</v>
      </c>
      <c r="E4026" t="s">
        <v>115</v>
      </c>
      <c r="F4026">
        <v>5</v>
      </c>
      <c r="G4026">
        <v>1</v>
      </c>
      <c r="H4026" t="s">
        <v>378</v>
      </c>
      <c r="I4026" t="s">
        <v>384</v>
      </c>
      <c r="J4026">
        <v>10005747434</v>
      </c>
      <c r="K4026" s="10">
        <f>(C4026-VLOOKUP(H4026,Riders!$A$2:$E$8001,4,FALSE))/365</f>
        <v>28.873972602739727</v>
      </c>
    </row>
    <row r="4027" spans="1:11">
      <c r="A4027" t="s">
        <v>320</v>
      </c>
      <c r="B4027">
        <v>2014</v>
      </c>
      <c r="C4027" s="9">
        <v>41580</v>
      </c>
      <c r="D4027" t="s">
        <v>138</v>
      </c>
      <c r="E4027" t="s">
        <v>115</v>
      </c>
      <c r="F4027">
        <v>5</v>
      </c>
      <c r="G4027">
        <v>2</v>
      </c>
      <c r="H4027" t="s">
        <v>386</v>
      </c>
      <c r="I4027" t="s">
        <v>387</v>
      </c>
      <c r="J4027">
        <v>10006893852</v>
      </c>
      <c r="K4027" s="10">
        <f>(C4027-VLOOKUP(H4027,Riders!$A$2:$E$8001,4,FALSE))/365</f>
        <v>21.093150684931508</v>
      </c>
    </row>
    <row r="4028" spans="1:11">
      <c r="A4028" t="s">
        <v>320</v>
      </c>
      <c r="B4028">
        <v>2014</v>
      </c>
      <c r="C4028" s="9">
        <v>41580</v>
      </c>
      <c r="D4028" t="s">
        <v>138</v>
      </c>
      <c r="E4028" t="s">
        <v>115</v>
      </c>
      <c r="F4028">
        <v>5</v>
      </c>
      <c r="G4028">
        <v>3</v>
      </c>
      <c r="H4028" t="s">
        <v>194</v>
      </c>
      <c r="I4028" t="s">
        <v>50</v>
      </c>
      <c r="J4028">
        <v>10004868370</v>
      </c>
      <c r="K4028" s="10">
        <f>(C4028-VLOOKUP(H4028,Riders!$A$2:$E$8001,4,FALSE))/365</f>
        <v>25.843835616438355</v>
      </c>
    </row>
    <row r="4029" spans="1:11">
      <c r="A4029" t="s">
        <v>320</v>
      </c>
      <c r="B4029">
        <v>2014</v>
      </c>
      <c r="C4029" s="9">
        <v>41580</v>
      </c>
      <c r="D4029" t="s">
        <v>138</v>
      </c>
      <c r="E4029" t="s">
        <v>115</v>
      </c>
      <c r="F4029">
        <v>5</v>
      </c>
      <c r="G4029">
        <v>4</v>
      </c>
      <c r="H4029" t="s">
        <v>365</v>
      </c>
      <c r="I4029" t="s">
        <v>35</v>
      </c>
      <c r="J4029">
        <v>10006553039</v>
      </c>
      <c r="K4029" s="10">
        <f>(C4029-VLOOKUP(H4029,Riders!$A$2:$E$8001,4,FALSE))/365</f>
        <v>22.035616438356165</v>
      </c>
    </row>
    <row r="4030" spans="1:11">
      <c r="A4030" t="s">
        <v>320</v>
      </c>
      <c r="B4030">
        <v>2014</v>
      </c>
      <c r="C4030" s="9">
        <v>41580</v>
      </c>
      <c r="D4030" t="s">
        <v>138</v>
      </c>
      <c r="E4030" t="s">
        <v>115</v>
      </c>
      <c r="F4030">
        <v>6</v>
      </c>
      <c r="G4030">
        <v>1</v>
      </c>
      <c r="H4030" t="s">
        <v>333</v>
      </c>
      <c r="I4030" t="s">
        <v>28</v>
      </c>
      <c r="J4030">
        <v>10036244537</v>
      </c>
      <c r="K4030" s="10">
        <f>(C4030-VLOOKUP(H4030,Riders!$A$2:$E$8001,4,FALSE))/365</f>
        <v>25.265753424657536</v>
      </c>
    </row>
    <row r="4031" spans="1:11">
      <c r="A4031" t="s">
        <v>320</v>
      </c>
      <c r="B4031">
        <v>2014</v>
      </c>
      <c r="C4031" s="9">
        <v>41580</v>
      </c>
      <c r="D4031" t="s">
        <v>138</v>
      </c>
      <c r="E4031" t="s">
        <v>115</v>
      </c>
      <c r="F4031">
        <v>6</v>
      </c>
      <c r="G4031">
        <v>2</v>
      </c>
      <c r="H4031" t="s">
        <v>181</v>
      </c>
      <c r="I4031" t="s">
        <v>32</v>
      </c>
      <c r="J4031">
        <v>10007212639</v>
      </c>
      <c r="K4031" s="10">
        <f>(C4031-VLOOKUP(H4031,Riders!$A$2:$E$8001,4,FALSE))/365</f>
        <v>22.347945205479451</v>
      </c>
    </row>
    <row r="4032" spans="1:11">
      <c r="A4032" t="s">
        <v>320</v>
      </c>
      <c r="B4032">
        <v>2014</v>
      </c>
      <c r="C4032" s="9">
        <v>41580</v>
      </c>
      <c r="D4032" t="s">
        <v>138</v>
      </c>
      <c r="E4032" t="s">
        <v>115</v>
      </c>
      <c r="F4032">
        <v>6</v>
      </c>
      <c r="G4032">
        <v>3</v>
      </c>
      <c r="H4032" t="s">
        <v>285</v>
      </c>
      <c r="I4032" t="s">
        <v>30</v>
      </c>
      <c r="J4032">
        <v>10003349716</v>
      </c>
      <c r="K4032" s="10">
        <f>(C4032-VLOOKUP(H4032,Riders!$A$2:$E$8001,4,FALSE))/365</f>
        <v>30.246575342465754</v>
      </c>
    </row>
    <row r="4033" spans="1:11">
      <c r="A4033" t="s">
        <v>320</v>
      </c>
      <c r="B4033">
        <v>2014</v>
      </c>
      <c r="C4033" s="9">
        <v>41580</v>
      </c>
      <c r="D4033" t="s">
        <v>138</v>
      </c>
      <c r="E4033" t="s">
        <v>115</v>
      </c>
      <c r="F4033">
        <v>6</v>
      </c>
      <c r="G4033">
        <v>4</v>
      </c>
      <c r="H4033" t="s">
        <v>328</v>
      </c>
      <c r="I4033" t="s">
        <v>176</v>
      </c>
      <c r="J4033">
        <v>10007782616</v>
      </c>
      <c r="K4033" s="10">
        <f>(C4033-VLOOKUP(H4033,Riders!$A$2:$E$8001,4,FALSE))/365</f>
        <v>20.254794520547946</v>
      </c>
    </row>
    <row r="4034" spans="1:11">
      <c r="A4034" t="s">
        <v>320</v>
      </c>
      <c r="B4034">
        <v>2014</v>
      </c>
      <c r="C4034" s="9">
        <v>41580</v>
      </c>
      <c r="D4034" t="s">
        <v>138</v>
      </c>
      <c r="E4034" t="s">
        <v>117</v>
      </c>
      <c r="F4034">
        <v>1</v>
      </c>
      <c r="G4034">
        <v>1</v>
      </c>
      <c r="H4034" t="s">
        <v>190</v>
      </c>
      <c r="I4034" t="s">
        <v>111</v>
      </c>
      <c r="J4034">
        <v>10004599194</v>
      </c>
      <c r="K4034" s="10">
        <f>(C4034-VLOOKUP(H4034,Riders!$A$2:$E$8001,4,FALSE))/365</f>
        <v>25.63013698630137</v>
      </c>
    </row>
    <row r="4035" spans="1:11">
      <c r="A4035" t="s">
        <v>320</v>
      </c>
      <c r="B4035">
        <v>2014</v>
      </c>
      <c r="C4035" s="9">
        <v>41580</v>
      </c>
      <c r="D4035" t="s">
        <v>138</v>
      </c>
      <c r="E4035" t="s">
        <v>117</v>
      </c>
      <c r="F4035">
        <v>1</v>
      </c>
      <c r="G4035">
        <v>2</v>
      </c>
      <c r="H4035" t="s">
        <v>151</v>
      </c>
      <c r="I4035" t="s">
        <v>152</v>
      </c>
      <c r="J4035">
        <v>10004717719</v>
      </c>
      <c r="K4035" s="10">
        <f>(C4035-VLOOKUP(H4035,Riders!$A$2:$E$8001,4,FALSE))/365</f>
        <v>24.917808219178081</v>
      </c>
    </row>
    <row r="4036" spans="1:11">
      <c r="A4036" t="s">
        <v>320</v>
      </c>
      <c r="B4036">
        <v>2014</v>
      </c>
      <c r="C4036" s="9">
        <v>41580</v>
      </c>
      <c r="D4036" t="s">
        <v>138</v>
      </c>
      <c r="E4036" t="s">
        <v>117</v>
      </c>
      <c r="F4036">
        <v>1</v>
      </c>
      <c r="G4036">
        <v>3</v>
      </c>
      <c r="H4036" t="s">
        <v>333</v>
      </c>
      <c r="I4036" t="s">
        <v>28</v>
      </c>
      <c r="J4036">
        <v>10036244537</v>
      </c>
      <c r="K4036" s="10">
        <f>(C4036-VLOOKUP(H4036,Riders!$A$2:$E$8001,4,FALSE))/365</f>
        <v>25.265753424657536</v>
      </c>
    </row>
    <row r="4037" spans="1:11">
      <c r="A4037" t="s">
        <v>320</v>
      </c>
      <c r="B4037">
        <v>2014</v>
      </c>
      <c r="C4037" s="9">
        <v>41580</v>
      </c>
      <c r="D4037" t="s">
        <v>138</v>
      </c>
      <c r="E4037" t="s">
        <v>117</v>
      </c>
      <c r="F4037">
        <v>1</v>
      </c>
      <c r="G4037">
        <v>4</v>
      </c>
      <c r="H4037" t="s">
        <v>104</v>
      </c>
      <c r="I4037" t="s">
        <v>100</v>
      </c>
      <c r="J4037">
        <v>10006894559</v>
      </c>
      <c r="K4037" s="10">
        <f>(C4037-VLOOKUP(H4037,Riders!$A$2:$E$8001,4,FALSE))/365</f>
        <v>21.205479452054796</v>
      </c>
    </row>
    <row r="4038" spans="1:11">
      <c r="A4038" t="s">
        <v>320</v>
      </c>
      <c r="B4038">
        <v>2014</v>
      </c>
      <c r="C4038" s="9">
        <v>41580</v>
      </c>
      <c r="D4038" t="s">
        <v>138</v>
      </c>
      <c r="E4038" t="s">
        <v>117</v>
      </c>
      <c r="F4038">
        <v>1</v>
      </c>
      <c r="G4038">
        <v>5</v>
      </c>
      <c r="H4038" t="s">
        <v>232</v>
      </c>
      <c r="I4038" t="s">
        <v>24</v>
      </c>
      <c r="J4038">
        <v>10006073493</v>
      </c>
      <c r="K4038" s="10">
        <f>(C4038-VLOOKUP(H4038,Riders!$A$2:$E$8001,4,FALSE))/365</f>
        <v>23.890410958904109</v>
      </c>
    </row>
    <row r="4039" spans="1:11">
      <c r="A4039" t="s">
        <v>320</v>
      </c>
      <c r="B4039">
        <v>2014</v>
      </c>
      <c r="C4039" s="9">
        <v>41580</v>
      </c>
      <c r="D4039" t="s">
        <v>138</v>
      </c>
      <c r="E4039" t="s">
        <v>117</v>
      </c>
      <c r="F4039">
        <v>1</v>
      </c>
      <c r="G4039">
        <v>6</v>
      </c>
      <c r="H4039" t="s">
        <v>347</v>
      </c>
      <c r="I4039" t="s">
        <v>385</v>
      </c>
      <c r="J4039">
        <v>10006182924</v>
      </c>
      <c r="K4039" s="10">
        <f>(C4039-VLOOKUP(H4039,Riders!$A$2:$E$8001,4,FALSE))/365</f>
        <v>23.767123287671232</v>
      </c>
    </row>
    <row r="4040" spans="1:11">
      <c r="A4040" t="s">
        <v>320</v>
      </c>
      <c r="B4040">
        <v>2014</v>
      </c>
      <c r="C4040" s="9">
        <v>41580</v>
      </c>
      <c r="D4040" t="s">
        <v>138</v>
      </c>
      <c r="E4040" t="s">
        <v>117</v>
      </c>
      <c r="F4040">
        <v>2</v>
      </c>
      <c r="G4040">
        <v>1</v>
      </c>
      <c r="H4040" t="s">
        <v>292</v>
      </c>
      <c r="I4040" t="s">
        <v>26</v>
      </c>
      <c r="J4040">
        <v>10003011125</v>
      </c>
      <c r="K4040" s="10">
        <f>(C4040-VLOOKUP(H4040,Riders!$A$2:$E$8001,4,FALSE))/365</f>
        <v>29.065753424657533</v>
      </c>
    </row>
    <row r="4041" spans="1:11">
      <c r="A4041" t="s">
        <v>320</v>
      </c>
      <c r="B4041">
        <v>2014</v>
      </c>
      <c r="C4041" s="9">
        <v>41580</v>
      </c>
      <c r="D4041" t="s">
        <v>138</v>
      </c>
      <c r="E4041" t="s">
        <v>117</v>
      </c>
      <c r="F4041">
        <v>2</v>
      </c>
      <c r="G4041">
        <v>2</v>
      </c>
      <c r="H4041" t="s">
        <v>218</v>
      </c>
      <c r="I4041" t="s">
        <v>33</v>
      </c>
      <c r="J4041">
        <v>10005782695</v>
      </c>
      <c r="K4041" s="10">
        <f>(C4041-VLOOKUP(H4041,Riders!$A$2:$E$8001,4,FALSE))/365</f>
        <v>24.328767123287673</v>
      </c>
    </row>
    <row r="4042" spans="1:11">
      <c r="A4042" t="s">
        <v>320</v>
      </c>
      <c r="B4042">
        <v>2014</v>
      </c>
      <c r="C4042" s="9">
        <v>41580</v>
      </c>
      <c r="D4042" t="s">
        <v>138</v>
      </c>
      <c r="E4042" t="s">
        <v>117</v>
      </c>
      <c r="F4042">
        <v>2</v>
      </c>
      <c r="G4042">
        <v>3</v>
      </c>
      <c r="H4042" t="s">
        <v>192</v>
      </c>
      <c r="I4042" t="s">
        <v>28</v>
      </c>
      <c r="J4042">
        <v>10004601723</v>
      </c>
      <c r="K4042" s="10">
        <f>(C4042-VLOOKUP(H4042,Riders!$A$2:$E$8001,4,FALSE))/365</f>
        <v>26.372602739726027</v>
      </c>
    </row>
    <row r="4043" spans="1:11">
      <c r="A4043" t="s">
        <v>320</v>
      </c>
      <c r="B4043">
        <v>2014</v>
      </c>
      <c r="C4043" s="9">
        <v>41580</v>
      </c>
      <c r="D4043" t="s">
        <v>138</v>
      </c>
      <c r="E4043" t="s">
        <v>117</v>
      </c>
      <c r="F4043">
        <v>2</v>
      </c>
      <c r="G4043">
        <v>4</v>
      </c>
      <c r="H4043" t="s">
        <v>310</v>
      </c>
      <c r="I4043" t="s">
        <v>102</v>
      </c>
      <c r="J4043">
        <v>10006898401</v>
      </c>
      <c r="K4043" s="10">
        <f>(C4043-VLOOKUP(H4043,Riders!$A$2:$E$8001,4,FALSE))/365</f>
        <v>22.446575342465753</v>
      </c>
    </row>
    <row r="4044" spans="1:11">
      <c r="A4044" t="s">
        <v>320</v>
      </c>
      <c r="B4044">
        <v>2014</v>
      </c>
      <c r="C4044" s="9">
        <v>41580</v>
      </c>
      <c r="D4044" t="s">
        <v>138</v>
      </c>
      <c r="E4044" t="s">
        <v>117</v>
      </c>
      <c r="F4044">
        <v>2</v>
      </c>
      <c r="G4044">
        <v>5</v>
      </c>
      <c r="H4044" t="s">
        <v>378</v>
      </c>
      <c r="I4044" t="s">
        <v>384</v>
      </c>
      <c r="J4044">
        <v>10005747434</v>
      </c>
      <c r="K4044" s="10">
        <f>(C4044-VLOOKUP(H4044,Riders!$A$2:$E$8001,4,FALSE))/365</f>
        <v>28.873972602739727</v>
      </c>
    </row>
    <row r="4045" spans="1:11">
      <c r="A4045" t="s">
        <v>320</v>
      </c>
      <c r="B4045">
        <v>2014</v>
      </c>
      <c r="C4045" s="9">
        <v>41580</v>
      </c>
      <c r="D4045" t="s">
        <v>138</v>
      </c>
      <c r="E4045" t="s">
        <v>117</v>
      </c>
      <c r="F4045">
        <v>2</v>
      </c>
      <c r="G4045">
        <v>6</v>
      </c>
      <c r="H4045" t="s">
        <v>195</v>
      </c>
      <c r="I4045" t="s">
        <v>196</v>
      </c>
      <c r="J4045">
        <v>10003100142</v>
      </c>
      <c r="K4045" s="10">
        <f>(C4045-VLOOKUP(H4045,Riders!$A$2:$E$8001,4,FALSE))/365</f>
        <v>27.632876712328766</v>
      </c>
    </row>
    <row r="4046" spans="1:11">
      <c r="A4046" t="s">
        <v>320</v>
      </c>
      <c r="B4046">
        <v>2014</v>
      </c>
      <c r="C4046" s="9">
        <v>41580</v>
      </c>
      <c r="D4046" t="s">
        <v>138</v>
      </c>
      <c r="E4046" t="s">
        <v>119</v>
      </c>
      <c r="F4046">
        <v>1</v>
      </c>
      <c r="G4046">
        <v>1</v>
      </c>
      <c r="H4046" t="s">
        <v>292</v>
      </c>
      <c r="I4046" t="s">
        <v>26</v>
      </c>
      <c r="J4046">
        <v>10003011125</v>
      </c>
      <c r="K4046" s="10">
        <f>(C4046-VLOOKUP(H4046,Riders!$A$2:$E$8001,4,FALSE))/365</f>
        <v>29.065753424657533</v>
      </c>
    </row>
    <row r="4047" spans="1:11">
      <c r="A4047" t="s">
        <v>320</v>
      </c>
      <c r="B4047">
        <v>2014</v>
      </c>
      <c r="C4047" s="9">
        <v>41580</v>
      </c>
      <c r="D4047" t="s">
        <v>138</v>
      </c>
      <c r="E4047" t="s">
        <v>119</v>
      </c>
      <c r="F4047">
        <v>1</v>
      </c>
      <c r="G4047">
        <v>2</v>
      </c>
      <c r="H4047" t="s">
        <v>192</v>
      </c>
      <c r="I4047" t="s">
        <v>28</v>
      </c>
      <c r="J4047">
        <v>10004601723</v>
      </c>
      <c r="K4047" s="10">
        <f>(C4047-VLOOKUP(H4047,Riders!$A$2:$E$8001,4,FALSE))/365</f>
        <v>26.372602739726027</v>
      </c>
    </row>
    <row r="4048" spans="1:11">
      <c r="A4048" t="s">
        <v>320</v>
      </c>
      <c r="B4048">
        <v>2014</v>
      </c>
      <c r="C4048" s="9">
        <v>41580</v>
      </c>
      <c r="D4048" t="s">
        <v>138</v>
      </c>
      <c r="E4048" t="s">
        <v>119</v>
      </c>
      <c r="F4048">
        <v>1</v>
      </c>
      <c r="G4048">
        <v>3</v>
      </c>
      <c r="H4048" t="s">
        <v>151</v>
      </c>
      <c r="I4048" t="s">
        <v>152</v>
      </c>
      <c r="J4048">
        <v>10004717719</v>
      </c>
      <c r="K4048" s="10">
        <f>(C4048-VLOOKUP(H4048,Riders!$A$2:$E$8001,4,FALSE))/365</f>
        <v>24.917808219178081</v>
      </c>
    </row>
    <row r="4049" spans="1:11">
      <c r="A4049" t="s">
        <v>320</v>
      </c>
      <c r="B4049">
        <v>2014</v>
      </c>
      <c r="C4049" s="9">
        <v>41580</v>
      </c>
      <c r="D4049" t="s">
        <v>138</v>
      </c>
      <c r="E4049" t="s">
        <v>119</v>
      </c>
      <c r="F4049">
        <v>1</v>
      </c>
      <c r="G4049">
        <v>4</v>
      </c>
      <c r="H4049" t="s">
        <v>190</v>
      </c>
      <c r="I4049" t="s">
        <v>111</v>
      </c>
      <c r="J4049">
        <v>10004599194</v>
      </c>
      <c r="K4049" s="10">
        <f>(C4049-VLOOKUP(H4049,Riders!$A$2:$E$8001,4,FALSE))/365</f>
        <v>25.63013698630137</v>
      </c>
    </row>
    <row r="4050" spans="1:11">
      <c r="A4050" t="s">
        <v>320</v>
      </c>
      <c r="B4050">
        <v>2014</v>
      </c>
      <c r="C4050" s="9">
        <v>41580</v>
      </c>
      <c r="D4050" t="s">
        <v>138</v>
      </c>
      <c r="E4050" t="s">
        <v>119</v>
      </c>
      <c r="F4050">
        <v>1</v>
      </c>
      <c r="G4050">
        <v>5</v>
      </c>
      <c r="H4050" t="s">
        <v>333</v>
      </c>
      <c r="I4050" t="s">
        <v>28</v>
      </c>
      <c r="J4050">
        <v>10036244537</v>
      </c>
      <c r="K4050" s="10">
        <f>(C4050-VLOOKUP(H4050,Riders!$A$2:$E$8001,4,FALSE))/365</f>
        <v>25.265753424657536</v>
      </c>
    </row>
    <row r="4051" spans="1:11">
      <c r="A4051" t="s">
        <v>320</v>
      </c>
      <c r="B4051">
        <v>2014</v>
      </c>
      <c r="C4051" s="9">
        <v>41580</v>
      </c>
      <c r="D4051" t="s">
        <v>138</v>
      </c>
      <c r="E4051" t="s">
        <v>119</v>
      </c>
      <c r="F4051">
        <v>1</v>
      </c>
      <c r="G4051">
        <v>6</v>
      </c>
      <c r="H4051" t="s">
        <v>218</v>
      </c>
      <c r="I4051" t="s">
        <v>33</v>
      </c>
      <c r="J4051">
        <v>10005782695</v>
      </c>
      <c r="K4051" s="10">
        <f>(C4051-VLOOKUP(H4051,Riders!$A$2:$E$8001,4,FALSE))/365</f>
        <v>24.328767123287673</v>
      </c>
    </row>
    <row r="4052" spans="1:11">
      <c r="A4052" t="s">
        <v>320</v>
      </c>
      <c r="B4052">
        <v>2014</v>
      </c>
      <c r="C4052" s="9">
        <v>41580</v>
      </c>
      <c r="D4052" t="s">
        <v>138</v>
      </c>
      <c r="E4052" t="s">
        <v>119</v>
      </c>
      <c r="F4052">
        <v>2</v>
      </c>
      <c r="G4052">
        <v>1</v>
      </c>
      <c r="H4052" t="s">
        <v>104</v>
      </c>
      <c r="I4052" t="s">
        <v>100</v>
      </c>
      <c r="J4052">
        <v>10006894559</v>
      </c>
      <c r="K4052" s="10">
        <f>(C4052-VLOOKUP(H4052,Riders!$A$2:$E$8001,4,FALSE))/365</f>
        <v>21.205479452054796</v>
      </c>
    </row>
    <row r="4053" spans="1:11">
      <c r="A4053" t="s">
        <v>320</v>
      </c>
      <c r="B4053">
        <v>2014</v>
      </c>
      <c r="C4053" s="9">
        <v>41580</v>
      </c>
      <c r="D4053" t="s">
        <v>138</v>
      </c>
      <c r="E4053" t="s">
        <v>119</v>
      </c>
      <c r="F4053">
        <v>2</v>
      </c>
      <c r="G4053">
        <v>2</v>
      </c>
      <c r="H4053" t="s">
        <v>378</v>
      </c>
      <c r="I4053" t="s">
        <v>384</v>
      </c>
      <c r="J4053">
        <v>10005747434</v>
      </c>
      <c r="K4053" s="10">
        <f>(C4053-VLOOKUP(H4053,Riders!$A$2:$E$8001,4,FALSE))/365</f>
        <v>28.873972602739727</v>
      </c>
    </row>
    <row r="4054" spans="1:11">
      <c r="A4054" t="s">
        <v>320</v>
      </c>
      <c r="B4054">
        <v>2014</v>
      </c>
      <c r="C4054" s="9">
        <v>41580</v>
      </c>
      <c r="D4054" t="s">
        <v>138</v>
      </c>
      <c r="E4054" t="s">
        <v>119</v>
      </c>
      <c r="F4054">
        <v>2</v>
      </c>
      <c r="G4054">
        <v>3</v>
      </c>
      <c r="H4054" t="s">
        <v>195</v>
      </c>
      <c r="I4054" t="s">
        <v>196</v>
      </c>
      <c r="J4054">
        <v>10003100142</v>
      </c>
      <c r="K4054" s="10">
        <f>(C4054-VLOOKUP(H4054,Riders!$A$2:$E$8001,4,FALSE))/365</f>
        <v>27.632876712328766</v>
      </c>
    </row>
    <row r="4055" spans="1:11">
      <c r="A4055" t="s">
        <v>320</v>
      </c>
      <c r="B4055">
        <v>2014</v>
      </c>
      <c r="C4055" s="9">
        <v>41580</v>
      </c>
      <c r="D4055" t="s">
        <v>138</v>
      </c>
      <c r="E4055" t="s">
        <v>119</v>
      </c>
      <c r="F4055">
        <v>2</v>
      </c>
      <c r="G4055">
        <v>4</v>
      </c>
      <c r="H4055" t="s">
        <v>232</v>
      </c>
      <c r="I4055" t="s">
        <v>24</v>
      </c>
      <c r="J4055">
        <v>10006073493</v>
      </c>
      <c r="K4055" s="10">
        <f>(C4055-VLOOKUP(H4055,Riders!$A$2:$E$8001,4,FALSE))/365</f>
        <v>23.890410958904109</v>
      </c>
    </row>
    <row r="4056" spans="1:11">
      <c r="A4056" t="s">
        <v>320</v>
      </c>
      <c r="B4056">
        <v>2014</v>
      </c>
      <c r="C4056" s="9">
        <v>41580</v>
      </c>
      <c r="D4056" t="s">
        <v>138</v>
      </c>
      <c r="E4056" t="s">
        <v>119</v>
      </c>
      <c r="F4056">
        <v>2</v>
      </c>
      <c r="G4056">
        <v>5</v>
      </c>
      <c r="H4056" t="s">
        <v>347</v>
      </c>
      <c r="I4056" t="s">
        <v>385</v>
      </c>
      <c r="J4056">
        <v>10006182924</v>
      </c>
      <c r="K4056" s="10">
        <f>(C4056-VLOOKUP(H4056,Riders!$A$2:$E$8001,4,FALSE))/365</f>
        <v>23.767123287671232</v>
      </c>
    </row>
    <row r="4057" spans="1:11">
      <c r="A4057" t="s">
        <v>320</v>
      </c>
      <c r="B4057">
        <v>2014</v>
      </c>
      <c r="C4057" s="9">
        <v>41580</v>
      </c>
      <c r="D4057" t="s">
        <v>138</v>
      </c>
      <c r="E4057" t="s">
        <v>119</v>
      </c>
      <c r="F4057">
        <v>2</v>
      </c>
      <c r="G4057">
        <v>6</v>
      </c>
      <c r="H4057" t="s">
        <v>310</v>
      </c>
      <c r="I4057" t="s">
        <v>102</v>
      </c>
      <c r="J4057">
        <v>10006898401</v>
      </c>
      <c r="K4057" s="10">
        <f>(C4057-VLOOKUP(H4057,Riders!$A$2:$E$8001,4,FALSE))/365</f>
        <v>22.446575342465753</v>
      </c>
    </row>
    <row r="4058" spans="1:11">
      <c r="A4058" t="s">
        <v>231</v>
      </c>
      <c r="B4058">
        <v>2013</v>
      </c>
      <c r="C4058" s="9">
        <v>41327</v>
      </c>
      <c r="D4058" t="s">
        <v>19</v>
      </c>
      <c r="E4058" t="s">
        <v>89</v>
      </c>
      <c r="F4058">
        <v>1</v>
      </c>
      <c r="G4058">
        <v>1</v>
      </c>
      <c r="H4058" t="s">
        <v>192</v>
      </c>
      <c r="I4058" t="s">
        <v>28</v>
      </c>
      <c r="J4058">
        <v>10004601723</v>
      </c>
      <c r="K4058" s="10">
        <f>(C4058-VLOOKUP(H4058,Riders!$A$2:$E$8001,4,FALSE))/365</f>
        <v>25.67945205479452</v>
      </c>
    </row>
    <row r="4059" spans="1:11">
      <c r="A4059" t="s">
        <v>231</v>
      </c>
      <c r="B4059">
        <v>2013</v>
      </c>
      <c r="C4059" s="9">
        <v>41327</v>
      </c>
      <c r="D4059" t="s">
        <v>19</v>
      </c>
      <c r="E4059" t="s">
        <v>89</v>
      </c>
      <c r="F4059">
        <v>1</v>
      </c>
      <c r="G4059">
        <v>2</v>
      </c>
      <c r="H4059" t="s">
        <v>370</v>
      </c>
      <c r="I4059" t="s">
        <v>371</v>
      </c>
      <c r="J4059">
        <v>10055651813</v>
      </c>
      <c r="K4059" s="10" t="e">
        <f>(C4059-VLOOKUP(H4059,Riders!$A$2:$E$8001,4,FALSE))/365</f>
        <v>#N/A</v>
      </c>
    </row>
    <row r="4060" spans="1:11">
      <c r="A4060" t="s">
        <v>231</v>
      </c>
      <c r="B4060">
        <v>2013</v>
      </c>
      <c r="C4060" s="9">
        <v>41327</v>
      </c>
      <c r="D4060" t="s">
        <v>19</v>
      </c>
      <c r="E4060" t="s">
        <v>89</v>
      </c>
      <c r="F4060">
        <v>1</v>
      </c>
      <c r="G4060">
        <v>3</v>
      </c>
      <c r="H4060" t="s">
        <v>218</v>
      </c>
      <c r="I4060" t="s">
        <v>33</v>
      </c>
      <c r="J4060">
        <v>10005782695</v>
      </c>
      <c r="K4060" s="10">
        <f>(C4060-VLOOKUP(H4060,Riders!$A$2:$E$8001,4,FALSE))/365</f>
        <v>23.635616438356163</v>
      </c>
    </row>
    <row r="4061" spans="1:11">
      <c r="A4061" t="s">
        <v>231</v>
      </c>
      <c r="B4061">
        <v>2013</v>
      </c>
      <c r="C4061" s="9">
        <v>41327</v>
      </c>
      <c r="D4061" t="s">
        <v>19</v>
      </c>
      <c r="E4061" t="s">
        <v>89</v>
      </c>
      <c r="F4061">
        <v>1</v>
      </c>
      <c r="G4061">
        <v>4</v>
      </c>
      <c r="H4061" t="s">
        <v>46</v>
      </c>
      <c r="I4061" t="s">
        <v>26</v>
      </c>
      <c r="J4061">
        <v>10005930724</v>
      </c>
      <c r="K4061" s="10">
        <f>(C4061-VLOOKUP(H4061,Riders!$A$2:$E$8001,4,FALSE))/365</f>
        <v>22.282191780821918</v>
      </c>
    </row>
    <row r="4062" spans="1:11">
      <c r="A4062" t="s">
        <v>231</v>
      </c>
      <c r="B4062">
        <v>2013</v>
      </c>
      <c r="C4062" s="9">
        <v>41327</v>
      </c>
      <c r="D4062" t="s">
        <v>19</v>
      </c>
      <c r="E4062" t="s">
        <v>89</v>
      </c>
      <c r="F4062">
        <v>1</v>
      </c>
      <c r="G4062">
        <v>5</v>
      </c>
      <c r="H4062" t="s">
        <v>195</v>
      </c>
      <c r="I4062" t="s">
        <v>196</v>
      </c>
      <c r="J4062">
        <v>10003100142</v>
      </c>
      <c r="K4062" s="10">
        <f>(C4062-VLOOKUP(H4062,Riders!$A$2:$E$8001,4,FALSE))/365</f>
        <v>26.93972602739726</v>
      </c>
    </row>
    <row r="4063" spans="1:11">
      <c r="A4063" t="s">
        <v>231</v>
      </c>
      <c r="B4063">
        <v>2013</v>
      </c>
      <c r="C4063" s="9">
        <v>41327</v>
      </c>
      <c r="D4063" t="s">
        <v>19</v>
      </c>
      <c r="E4063" t="s">
        <v>89</v>
      </c>
      <c r="F4063">
        <v>1</v>
      </c>
      <c r="G4063">
        <v>6</v>
      </c>
      <c r="H4063" t="s">
        <v>146</v>
      </c>
      <c r="I4063" t="s">
        <v>54</v>
      </c>
      <c r="J4063">
        <v>10007890932</v>
      </c>
      <c r="K4063" s="10">
        <f>(C4063-VLOOKUP(H4063,Riders!$A$2:$E$8001,4,FALSE))/365</f>
        <v>18.693150684931506</v>
      </c>
    </row>
    <row r="4064" spans="1:11">
      <c r="A4064" t="s">
        <v>231</v>
      </c>
      <c r="B4064">
        <v>2013</v>
      </c>
      <c r="C4064" s="9">
        <v>41327</v>
      </c>
      <c r="D4064" t="s">
        <v>19</v>
      </c>
      <c r="E4064" t="s">
        <v>89</v>
      </c>
      <c r="F4064">
        <v>1</v>
      </c>
      <c r="G4064">
        <v>7</v>
      </c>
      <c r="H4064" t="s">
        <v>232</v>
      </c>
      <c r="I4064" t="s">
        <v>24</v>
      </c>
      <c r="J4064">
        <v>10006073493</v>
      </c>
      <c r="K4064" s="10">
        <f>(C4064-VLOOKUP(H4064,Riders!$A$2:$E$8001,4,FALSE))/365</f>
        <v>23.197260273972603</v>
      </c>
    </row>
    <row r="4065" spans="1:11">
      <c r="A4065" t="s">
        <v>231</v>
      </c>
      <c r="B4065">
        <v>2013</v>
      </c>
      <c r="C4065" s="9">
        <v>41327</v>
      </c>
      <c r="D4065" t="s">
        <v>19</v>
      </c>
      <c r="E4065" t="s">
        <v>89</v>
      </c>
      <c r="F4065">
        <v>2</v>
      </c>
      <c r="G4065">
        <v>1</v>
      </c>
      <c r="H4065" t="s">
        <v>333</v>
      </c>
      <c r="I4065" t="s">
        <v>28</v>
      </c>
      <c r="J4065">
        <v>10036244537</v>
      </c>
      <c r="K4065" s="10">
        <f>(C4065-VLOOKUP(H4065,Riders!$A$2:$E$8001,4,FALSE))/365</f>
        <v>24.572602739726026</v>
      </c>
    </row>
    <row r="4066" spans="1:11">
      <c r="A4066" t="s">
        <v>231</v>
      </c>
      <c r="B4066">
        <v>2013</v>
      </c>
      <c r="C4066" s="9">
        <v>41327</v>
      </c>
      <c r="D4066" t="s">
        <v>19</v>
      </c>
      <c r="E4066" t="s">
        <v>89</v>
      </c>
      <c r="F4066">
        <v>2</v>
      </c>
      <c r="G4066">
        <v>2</v>
      </c>
      <c r="H4066" t="s">
        <v>198</v>
      </c>
      <c r="I4066" t="s">
        <v>22</v>
      </c>
      <c r="J4066">
        <v>10006900421</v>
      </c>
      <c r="K4066" s="10">
        <f>(C4066-VLOOKUP(H4066,Riders!$A$2:$E$8001,4,FALSE))/365</f>
        <v>20.208219178082192</v>
      </c>
    </row>
    <row r="4067" spans="1:11">
      <c r="A4067" t="s">
        <v>231</v>
      </c>
      <c r="B4067">
        <v>2013</v>
      </c>
      <c r="C4067" s="9">
        <v>41327</v>
      </c>
      <c r="D4067" t="s">
        <v>19</v>
      </c>
      <c r="E4067" t="s">
        <v>89</v>
      </c>
      <c r="F4067">
        <v>2</v>
      </c>
      <c r="G4067">
        <v>3</v>
      </c>
      <c r="H4067" t="s">
        <v>190</v>
      </c>
      <c r="I4067" t="s">
        <v>111</v>
      </c>
      <c r="J4067">
        <v>10004599194</v>
      </c>
      <c r="K4067" s="10">
        <f>(C4067-VLOOKUP(H4067,Riders!$A$2:$E$8001,4,FALSE))/365</f>
        <v>24.936986301369863</v>
      </c>
    </row>
    <row r="4068" spans="1:11">
      <c r="A4068" t="s">
        <v>231</v>
      </c>
      <c r="B4068">
        <v>2013</v>
      </c>
      <c r="C4068" s="9">
        <v>41327</v>
      </c>
      <c r="D4068" t="s">
        <v>19</v>
      </c>
      <c r="E4068" t="s">
        <v>89</v>
      </c>
      <c r="F4068">
        <v>2</v>
      </c>
      <c r="G4068">
        <v>4</v>
      </c>
      <c r="H4068" t="s">
        <v>191</v>
      </c>
      <c r="I4068" t="s">
        <v>30</v>
      </c>
      <c r="J4068">
        <v>10005727327</v>
      </c>
      <c r="K4068" s="10">
        <f>(C4068-VLOOKUP(H4068,Riders!$A$2:$E$8001,4,FALSE))/365</f>
        <v>27.095890410958905</v>
      </c>
    </row>
    <row r="4069" spans="1:11">
      <c r="A4069" t="s">
        <v>231</v>
      </c>
      <c r="B4069">
        <v>2013</v>
      </c>
      <c r="C4069" s="9">
        <v>41327</v>
      </c>
      <c r="D4069" t="s">
        <v>19</v>
      </c>
      <c r="E4069" t="s">
        <v>89</v>
      </c>
      <c r="F4069">
        <v>2</v>
      </c>
      <c r="G4069">
        <v>5</v>
      </c>
      <c r="H4069" t="s">
        <v>350</v>
      </c>
      <c r="I4069" t="s">
        <v>351</v>
      </c>
      <c r="J4069">
        <v>10003292122</v>
      </c>
      <c r="K4069" s="10">
        <f>(C4069-VLOOKUP(H4069,Riders!$A$2:$E$8001,4,FALSE))/365</f>
        <v>26.772602739726029</v>
      </c>
    </row>
    <row r="4070" spans="1:11">
      <c r="A4070" t="s">
        <v>231</v>
      </c>
      <c r="B4070">
        <v>2013</v>
      </c>
      <c r="C4070" s="9">
        <v>41327</v>
      </c>
      <c r="D4070" t="s">
        <v>19</v>
      </c>
      <c r="E4070" t="s">
        <v>89</v>
      </c>
      <c r="F4070">
        <v>2</v>
      </c>
      <c r="G4070">
        <v>6</v>
      </c>
      <c r="H4070" t="s">
        <v>104</v>
      </c>
      <c r="I4070" t="s">
        <v>100</v>
      </c>
      <c r="J4070">
        <v>10006894559</v>
      </c>
      <c r="K4070" s="10">
        <f>(C4070-VLOOKUP(H4070,Riders!$A$2:$E$8001,4,FALSE))/365</f>
        <v>20.512328767123286</v>
      </c>
    </row>
    <row r="4071" spans="1:11">
      <c r="A4071" t="s">
        <v>231</v>
      </c>
      <c r="B4071">
        <v>2013</v>
      </c>
      <c r="C4071" s="9">
        <v>41327</v>
      </c>
      <c r="D4071" t="s">
        <v>19</v>
      </c>
      <c r="E4071" t="s">
        <v>89</v>
      </c>
      <c r="F4071">
        <v>2</v>
      </c>
      <c r="G4071">
        <v>7</v>
      </c>
      <c r="H4071" t="s">
        <v>338</v>
      </c>
      <c r="I4071" t="s">
        <v>140</v>
      </c>
      <c r="J4071">
        <v>10004633247</v>
      </c>
      <c r="K4071" s="10">
        <f>(C4071-VLOOKUP(H4071,Riders!$A$2:$E$8001,4,FALSE))/365</f>
        <v>24.931506849315067</v>
      </c>
    </row>
    <row r="4072" spans="1:11">
      <c r="A4072" t="s">
        <v>231</v>
      </c>
      <c r="B4072">
        <v>2013</v>
      </c>
      <c r="C4072" s="9">
        <v>41327</v>
      </c>
      <c r="D4072" t="s">
        <v>19</v>
      </c>
      <c r="E4072" t="s">
        <v>89</v>
      </c>
      <c r="F4072">
        <v>3</v>
      </c>
      <c r="G4072">
        <v>1</v>
      </c>
      <c r="H4072" t="s">
        <v>292</v>
      </c>
      <c r="I4072" t="s">
        <v>26</v>
      </c>
      <c r="J4072">
        <v>10003011125</v>
      </c>
      <c r="K4072" s="10">
        <f>(C4072-VLOOKUP(H4072,Riders!$A$2:$E$8001,4,FALSE))/365</f>
        <v>28.372602739726027</v>
      </c>
    </row>
    <row r="4073" spans="1:11">
      <c r="A4073" t="s">
        <v>231</v>
      </c>
      <c r="B4073">
        <v>2013</v>
      </c>
      <c r="C4073" s="9">
        <v>41327</v>
      </c>
      <c r="D4073" t="s">
        <v>19</v>
      </c>
      <c r="E4073" t="s">
        <v>89</v>
      </c>
      <c r="F4073">
        <v>3</v>
      </c>
      <c r="G4073">
        <v>2</v>
      </c>
      <c r="H4073" t="s">
        <v>95</v>
      </c>
      <c r="I4073" t="s">
        <v>28</v>
      </c>
      <c r="J4073">
        <v>10048325582</v>
      </c>
      <c r="K4073" s="10">
        <f>(C4073-VLOOKUP(H4073,Riders!$A$2:$E$8001,4,FALSE))/365</f>
        <v>21.073972602739726</v>
      </c>
    </row>
    <row r="4074" spans="1:11">
      <c r="A4074" t="s">
        <v>231</v>
      </c>
      <c r="B4074">
        <v>2013</v>
      </c>
      <c r="C4074" s="9">
        <v>41327</v>
      </c>
      <c r="D4074" t="s">
        <v>19</v>
      </c>
      <c r="E4074" t="s">
        <v>89</v>
      </c>
      <c r="F4074">
        <v>3</v>
      </c>
      <c r="G4074">
        <v>3</v>
      </c>
      <c r="H4074" t="s">
        <v>388</v>
      </c>
      <c r="I4074" t="s">
        <v>267</v>
      </c>
      <c r="J4074">
        <v>10003030424</v>
      </c>
      <c r="K4074" s="10" t="e">
        <f>(C4074-VLOOKUP(H4074,Riders!$A$2:$E$8001,4,FALSE))/365</f>
        <v>#N/A</v>
      </c>
    </row>
    <row r="4075" spans="1:11">
      <c r="A4075" t="s">
        <v>231</v>
      </c>
      <c r="B4075">
        <v>2013</v>
      </c>
      <c r="C4075" s="9">
        <v>41327</v>
      </c>
      <c r="D4075" t="s">
        <v>19</v>
      </c>
      <c r="E4075" t="s">
        <v>89</v>
      </c>
      <c r="F4075">
        <v>3</v>
      </c>
      <c r="G4075">
        <v>4</v>
      </c>
      <c r="H4075" t="s">
        <v>211</v>
      </c>
      <c r="I4075" t="s">
        <v>40</v>
      </c>
      <c r="J4075">
        <v>10006422895</v>
      </c>
      <c r="K4075" s="10">
        <f>(C4075-VLOOKUP(H4075,Riders!$A$2:$E$8001,4,FALSE))/365</f>
        <v>21.756164383561643</v>
      </c>
    </row>
    <row r="4076" spans="1:11">
      <c r="A4076" t="s">
        <v>231</v>
      </c>
      <c r="B4076">
        <v>2013</v>
      </c>
      <c r="C4076" s="9">
        <v>41327</v>
      </c>
      <c r="D4076" t="s">
        <v>19</v>
      </c>
      <c r="E4076" t="s">
        <v>89</v>
      </c>
      <c r="F4076">
        <v>3</v>
      </c>
      <c r="G4076">
        <v>5</v>
      </c>
      <c r="H4076" t="s">
        <v>378</v>
      </c>
      <c r="I4076" t="s">
        <v>379</v>
      </c>
      <c r="J4076">
        <v>10005747434</v>
      </c>
      <c r="K4076" s="10">
        <f>(C4076-VLOOKUP(H4076,Riders!$A$2:$E$8001,4,FALSE))/365</f>
        <v>28.18082191780822</v>
      </c>
    </row>
    <row r="4077" spans="1:11">
      <c r="A4077" t="s">
        <v>231</v>
      </c>
      <c r="B4077">
        <v>2013</v>
      </c>
      <c r="C4077" s="9">
        <v>41327</v>
      </c>
      <c r="D4077" t="s">
        <v>19</v>
      </c>
      <c r="E4077" t="s">
        <v>89</v>
      </c>
      <c r="F4077">
        <v>3</v>
      </c>
      <c r="G4077">
        <v>6</v>
      </c>
      <c r="H4077" t="s">
        <v>285</v>
      </c>
      <c r="I4077" t="s">
        <v>30</v>
      </c>
      <c r="J4077">
        <v>10003349716</v>
      </c>
      <c r="K4077" s="10">
        <f>(C4077-VLOOKUP(H4077,Riders!$A$2:$E$8001,4,FALSE))/365</f>
        <v>29.553424657534247</v>
      </c>
    </row>
    <row r="4078" spans="1:11">
      <c r="A4078" t="s">
        <v>231</v>
      </c>
      <c r="B4078">
        <v>2013</v>
      </c>
      <c r="C4078" s="9">
        <v>41327</v>
      </c>
      <c r="D4078" t="s">
        <v>19</v>
      </c>
      <c r="E4078" t="s">
        <v>89</v>
      </c>
      <c r="F4078">
        <v>3</v>
      </c>
      <c r="G4078">
        <v>7</v>
      </c>
      <c r="H4078" t="s">
        <v>372</v>
      </c>
      <c r="I4078" t="s">
        <v>373</v>
      </c>
      <c r="J4078">
        <v>10004613039</v>
      </c>
      <c r="K4078" s="10">
        <f>(C4078-VLOOKUP(H4078,Riders!$A$2:$E$8001,4,FALSE))/365</f>
        <v>24.202739726027396</v>
      </c>
    </row>
    <row r="4079" spans="1:11">
      <c r="A4079" t="s">
        <v>231</v>
      </c>
      <c r="B4079">
        <v>2013</v>
      </c>
      <c r="C4079" s="9">
        <v>41327</v>
      </c>
      <c r="D4079" t="s">
        <v>19</v>
      </c>
      <c r="E4079" t="s">
        <v>89</v>
      </c>
      <c r="F4079">
        <v>4</v>
      </c>
      <c r="G4079">
        <v>1</v>
      </c>
      <c r="H4079" t="s">
        <v>334</v>
      </c>
      <c r="I4079" t="s">
        <v>335</v>
      </c>
      <c r="J4079">
        <v>10005506954</v>
      </c>
      <c r="K4079" s="10">
        <f>(C4079-VLOOKUP(H4079,Riders!$A$2:$E$8001,4,FALSE))/365</f>
        <v>24.224657534246575</v>
      </c>
    </row>
    <row r="4080" spans="1:11">
      <c r="A4080" t="s">
        <v>231</v>
      </c>
      <c r="B4080">
        <v>2013</v>
      </c>
      <c r="C4080" s="9">
        <v>41327</v>
      </c>
      <c r="D4080" t="s">
        <v>19</v>
      </c>
      <c r="E4080" t="s">
        <v>89</v>
      </c>
      <c r="F4080">
        <v>4</v>
      </c>
      <c r="G4080">
        <v>2</v>
      </c>
      <c r="H4080" t="s">
        <v>389</v>
      </c>
      <c r="I4080" t="s">
        <v>267</v>
      </c>
      <c r="J4080">
        <v>10004596871</v>
      </c>
      <c r="K4080" s="10" t="e">
        <f>(C4080-VLOOKUP(H4080,Riders!$A$2:$E$8001,4,FALSE))/365</f>
        <v>#N/A</v>
      </c>
    </row>
    <row r="4081" spans="1:11">
      <c r="A4081" t="s">
        <v>231</v>
      </c>
      <c r="B4081">
        <v>2013</v>
      </c>
      <c r="C4081" s="9">
        <v>41327</v>
      </c>
      <c r="D4081" t="s">
        <v>19</v>
      </c>
      <c r="E4081" t="s">
        <v>89</v>
      </c>
      <c r="F4081">
        <v>4</v>
      </c>
      <c r="G4081">
        <v>3</v>
      </c>
      <c r="H4081" t="s">
        <v>312</v>
      </c>
      <c r="I4081" t="s">
        <v>42</v>
      </c>
      <c r="J4081">
        <v>10006904360</v>
      </c>
      <c r="K4081" s="10">
        <f>(C4081-VLOOKUP(H4081,Riders!$A$2:$E$8001,4,FALSE))/365</f>
        <v>21.632876712328766</v>
      </c>
    </row>
    <row r="4082" spans="1:11">
      <c r="A4082" t="s">
        <v>231</v>
      </c>
      <c r="B4082">
        <v>2013</v>
      </c>
      <c r="C4082" s="9">
        <v>41327</v>
      </c>
      <c r="D4082" t="s">
        <v>19</v>
      </c>
      <c r="E4082" t="s">
        <v>89</v>
      </c>
      <c r="F4082">
        <v>4</v>
      </c>
      <c r="G4082">
        <v>4</v>
      </c>
      <c r="H4082" t="s">
        <v>345</v>
      </c>
      <c r="I4082" t="s">
        <v>346</v>
      </c>
      <c r="J4082">
        <v>10004722668</v>
      </c>
      <c r="K4082" s="10">
        <f>(C4082-VLOOKUP(H4082,Riders!$A$2:$E$8001,4,FALSE))/365</f>
        <v>27.238356164383561</v>
      </c>
    </row>
    <row r="4083" spans="1:11">
      <c r="A4083" t="s">
        <v>231</v>
      </c>
      <c r="B4083">
        <v>2013</v>
      </c>
      <c r="C4083" s="9">
        <v>41327</v>
      </c>
      <c r="D4083" t="s">
        <v>19</v>
      </c>
      <c r="E4083" t="s">
        <v>89</v>
      </c>
      <c r="F4083">
        <v>4</v>
      </c>
      <c r="G4083">
        <v>5</v>
      </c>
      <c r="H4083" t="s">
        <v>172</v>
      </c>
      <c r="I4083" t="s">
        <v>35</v>
      </c>
      <c r="J4083">
        <v>10006552534</v>
      </c>
      <c r="K4083" s="10">
        <f>(C4083-VLOOKUP(H4083,Riders!$A$2:$E$8001,4,FALSE))/365</f>
        <v>22.786301369863015</v>
      </c>
    </row>
    <row r="4084" spans="1:11">
      <c r="A4084" t="s">
        <v>231</v>
      </c>
      <c r="B4084">
        <v>2013</v>
      </c>
      <c r="C4084" s="9">
        <v>41327</v>
      </c>
      <c r="D4084" t="s">
        <v>19</v>
      </c>
      <c r="E4084" t="s">
        <v>89</v>
      </c>
      <c r="F4084">
        <v>4</v>
      </c>
      <c r="G4084">
        <v>6</v>
      </c>
      <c r="H4084" t="s">
        <v>368</v>
      </c>
      <c r="I4084" t="s">
        <v>44</v>
      </c>
      <c r="J4084">
        <v>10003095795</v>
      </c>
      <c r="K4084" s="10">
        <f>(C4084-VLOOKUP(H4084,Riders!$A$2:$E$8001,4,FALSE))/365</f>
        <v>27.93972602739726</v>
      </c>
    </row>
    <row r="4085" spans="1:11">
      <c r="A4085" t="s">
        <v>231</v>
      </c>
      <c r="B4085">
        <v>2013</v>
      </c>
      <c r="C4085" s="9">
        <v>41327</v>
      </c>
      <c r="D4085" t="s">
        <v>19</v>
      </c>
      <c r="E4085" t="s">
        <v>89</v>
      </c>
      <c r="F4085">
        <v>4</v>
      </c>
      <c r="G4085">
        <v>7</v>
      </c>
      <c r="H4085" t="s">
        <v>356</v>
      </c>
      <c r="I4085" t="s">
        <v>357</v>
      </c>
      <c r="J4085">
        <v>10006900320</v>
      </c>
      <c r="K4085" s="10">
        <f>(C4085-VLOOKUP(H4085,Riders!$A$2:$E$8001,4,FALSE))/365</f>
        <v>21.334246575342465</v>
      </c>
    </row>
    <row r="4086" spans="1:11">
      <c r="A4086" t="s">
        <v>231</v>
      </c>
      <c r="B4086">
        <v>2013</v>
      </c>
      <c r="C4086" s="9">
        <v>41327</v>
      </c>
      <c r="D4086" t="s">
        <v>19</v>
      </c>
      <c r="E4086" t="s">
        <v>115</v>
      </c>
      <c r="F4086">
        <v>1</v>
      </c>
      <c r="G4086">
        <v>1</v>
      </c>
      <c r="H4086" t="s">
        <v>104</v>
      </c>
      <c r="I4086" t="s">
        <v>100</v>
      </c>
      <c r="J4086">
        <v>10006894559</v>
      </c>
      <c r="K4086" s="10">
        <f>(C4086-VLOOKUP(H4086,Riders!$A$2:$E$8001,4,FALSE))/365</f>
        <v>20.512328767123286</v>
      </c>
    </row>
    <row r="4087" spans="1:11">
      <c r="A4087" t="s">
        <v>231</v>
      </c>
      <c r="B4087">
        <v>2013</v>
      </c>
      <c r="C4087" s="9">
        <v>41327</v>
      </c>
      <c r="D4087" t="s">
        <v>19</v>
      </c>
      <c r="E4087" t="s">
        <v>115</v>
      </c>
      <c r="F4087">
        <v>1</v>
      </c>
      <c r="G4087">
        <v>2</v>
      </c>
      <c r="H4087" t="s">
        <v>378</v>
      </c>
      <c r="I4087" t="s">
        <v>379</v>
      </c>
      <c r="J4087">
        <v>10005747434</v>
      </c>
      <c r="K4087" s="10">
        <f>(C4087-VLOOKUP(H4087,Riders!$A$2:$E$8001,4,FALSE))/365</f>
        <v>28.18082191780822</v>
      </c>
    </row>
    <row r="4088" spans="1:11">
      <c r="A4088" t="s">
        <v>231</v>
      </c>
      <c r="B4088">
        <v>2013</v>
      </c>
      <c r="C4088" s="9">
        <v>41327</v>
      </c>
      <c r="D4088" t="s">
        <v>19</v>
      </c>
      <c r="E4088" t="s">
        <v>115</v>
      </c>
      <c r="F4088">
        <v>1</v>
      </c>
      <c r="G4088">
        <v>3</v>
      </c>
      <c r="H4088" t="s">
        <v>218</v>
      </c>
      <c r="I4088" t="s">
        <v>33</v>
      </c>
      <c r="J4088">
        <v>10005782695</v>
      </c>
      <c r="K4088" s="10">
        <f>(C4088-VLOOKUP(H4088,Riders!$A$2:$E$8001,4,FALSE))/365</f>
        <v>23.635616438356163</v>
      </c>
    </row>
    <row r="4089" spans="1:11">
      <c r="A4089" t="s">
        <v>231</v>
      </c>
      <c r="B4089">
        <v>2013</v>
      </c>
      <c r="C4089" s="9">
        <v>41327</v>
      </c>
      <c r="D4089" t="s">
        <v>19</v>
      </c>
      <c r="E4089" t="s">
        <v>115</v>
      </c>
      <c r="F4089">
        <v>1</v>
      </c>
      <c r="G4089">
        <v>4</v>
      </c>
      <c r="H4089" t="s">
        <v>232</v>
      </c>
      <c r="I4089" t="s">
        <v>24</v>
      </c>
      <c r="J4089">
        <v>10006073493</v>
      </c>
      <c r="K4089" s="10">
        <f>(C4089-VLOOKUP(H4089,Riders!$A$2:$E$8001,4,FALSE))/365</f>
        <v>23.197260273972603</v>
      </c>
    </row>
    <row r="4090" spans="1:11">
      <c r="A4090" t="s">
        <v>231</v>
      </c>
      <c r="B4090">
        <v>2013</v>
      </c>
      <c r="C4090" s="9">
        <v>41327</v>
      </c>
      <c r="D4090" t="s">
        <v>19</v>
      </c>
      <c r="E4090" t="s">
        <v>115</v>
      </c>
      <c r="F4090">
        <v>1</v>
      </c>
      <c r="G4090">
        <v>5</v>
      </c>
      <c r="H4090" t="s">
        <v>345</v>
      </c>
      <c r="I4090" t="s">
        <v>346</v>
      </c>
      <c r="J4090">
        <v>10004722668</v>
      </c>
      <c r="K4090" s="10">
        <f>(C4090-VLOOKUP(H4090,Riders!$A$2:$E$8001,4,FALSE))/365</f>
        <v>27.238356164383561</v>
      </c>
    </row>
    <row r="4091" spans="1:11">
      <c r="A4091" t="s">
        <v>231</v>
      </c>
      <c r="B4091">
        <v>2013</v>
      </c>
      <c r="C4091" s="9">
        <v>41327</v>
      </c>
      <c r="D4091" t="s">
        <v>19</v>
      </c>
      <c r="E4091" t="s">
        <v>115</v>
      </c>
      <c r="F4091">
        <v>2</v>
      </c>
      <c r="G4091">
        <v>1</v>
      </c>
      <c r="H4091" t="s">
        <v>190</v>
      </c>
      <c r="I4091" t="s">
        <v>111</v>
      </c>
      <c r="J4091">
        <v>10004599194</v>
      </c>
      <c r="K4091" s="10">
        <f>(C4091-VLOOKUP(H4091,Riders!$A$2:$E$8001,4,FALSE))/365</f>
        <v>24.936986301369863</v>
      </c>
    </row>
    <row r="4092" spans="1:11">
      <c r="A4092" t="s">
        <v>231</v>
      </c>
      <c r="B4092">
        <v>2013</v>
      </c>
      <c r="C4092" s="9">
        <v>41327</v>
      </c>
      <c r="D4092" t="s">
        <v>19</v>
      </c>
      <c r="E4092" t="s">
        <v>115</v>
      </c>
      <c r="F4092">
        <v>2</v>
      </c>
      <c r="G4092">
        <v>2</v>
      </c>
      <c r="H4092" t="s">
        <v>356</v>
      </c>
      <c r="I4092" t="s">
        <v>357</v>
      </c>
      <c r="J4092">
        <v>10006900320</v>
      </c>
      <c r="K4092" s="10">
        <f>(C4092-VLOOKUP(H4092,Riders!$A$2:$E$8001,4,FALSE))/365</f>
        <v>21.334246575342465</v>
      </c>
    </row>
    <row r="4093" spans="1:11">
      <c r="A4093" t="s">
        <v>231</v>
      </c>
      <c r="B4093">
        <v>2013</v>
      </c>
      <c r="C4093" s="9">
        <v>41327</v>
      </c>
      <c r="D4093" t="s">
        <v>19</v>
      </c>
      <c r="E4093" t="s">
        <v>115</v>
      </c>
      <c r="F4093">
        <v>2</v>
      </c>
      <c r="G4093">
        <v>3</v>
      </c>
      <c r="H4093" t="s">
        <v>350</v>
      </c>
      <c r="I4093" t="s">
        <v>351</v>
      </c>
      <c r="J4093">
        <v>10003292122</v>
      </c>
      <c r="K4093" s="10">
        <f>(C4093-VLOOKUP(H4093,Riders!$A$2:$E$8001,4,FALSE))/365</f>
        <v>26.772602739726029</v>
      </c>
    </row>
    <row r="4094" spans="1:11">
      <c r="A4094" t="s">
        <v>231</v>
      </c>
      <c r="B4094">
        <v>2013</v>
      </c>
      <c r="C4094" s="9">
        <v>41327</v>
      </c>
      <c r="D4094" t="s">
        <v>19</v>
      </c>
      <c r="E4094" t="s">
        <v>115</v>
      </c>
      <c r="F4094">
        <v>2</v>
      </c>
      <c r="G4094">
        <v>4</v>
      </c>
      <c r="H4094" t="s">
        <v>146</v>
      </c>
      <c r="I4094" t="s">
        <v>54</v>
      </c>
      <c r="J4094">
        <v>10007890932</v>
      </c>
      <c r="K4094" s="10">
        <f>(C4094-VLOOKUP(H4094,Riders!$A$2:$E$8001,4,FALSE))/365</f>
        <v>18.693150684931506</v>
      </c>
    </row>
    <row r="4095" spans="1:11">
      <c r="A4095" t="s">
        <v>231</v>
      </c>
      <c r="B4095">
        <v>2013</v>
      </c>
      <c r="C4095" s="9">
        <v>41327</v>
      </c>
      <c r="D4095" t="s">
        <v>19</v>
      </c>
      <c r="E4095" t="s">
        <v>115</v>
      </c>
      <c r="F4095">
        <v>2</v>
      </c>
      <c r="G4095">
        <v>5</v>
      </c>
      <c r="H4095" t="s">
        <v>211</v>
      </c>
      <c r="I4095" t="s">
        <v>40</v>
      </c>
      <c r="J4095">
        <v>10006422895</v>
      </c>
      <c r="K4095" s="10">
        <f>(C4095-VLOOKUP(H4095,Riders!$A$2:$E$8001,4,FALSE))/365</f>
        <v>21.756164383561643</v>
      </c>
    </row>
    <row r="4096" spans="1:11">
      <c r="A4096" t="s">
        <v>231</v>
      </c>
      <c r="B4096">
        <v>2013</v>
      </c>
      <c r="C4096" s="9">
        <v>41327</v>
      </c>
      <c r="D4096" t="s">
        <v>19</v>
      </c>
      <c r="E4096" t="s">
        <v>115</v>
      </c>
      <c r="F4096">
        <v>3</v>
      </c>
      <c r="G4096">
        <v>1</v>
      </c>
      <c r="H4096" t="s">
        <v>388</v>
      </c>
      <c r="I4096" t="s">
        <v>267</v>
      </c>
      <c r="J4096">
        <v>10003030424</v>
      </c>
      <c r="K4096" s="10" t="e">
        <f>(C4096-VLOOKUP(H4096,Riders!$A$2:$E$8001,4,FALSE))/365</f>
        <v>#N/A</v>
      </c>
    </row>
    <row r="4097" spans="1:11">
      <c r="A4097" t="s">
        <v>231</v>
      </c>
      <c r="B4097">
        <v>2013</v>
      </c>
      <c r="C4097" s="9">
        <v>41327</v>
      </c>
      <c r="D4097" t="s">
        <v>19</v>
      </c>
      <c r="E4097" t="s">
        <v>115</v>
      </c>
      <c r="F4097">
        <v>3</v>
      </c>
      <c r="G4097">
        <v>2</v>
      </c>
      <c r="H4097" t="s">
        <v>372</v>
      </c>
      <c r="I4097" t="s">
        <v>373</v>
      </c>
      <c r="J4097">
        <v>10004613039</v>
      </c>
      <c r="K4097" s="10">
        <f>(C4097-VLOOKUP(H4097,Riders!$A$2:$E$8001,4,FALSE))/365</f>
        <v>24.202739726027396</v>
      </c>
    </row>
    <row r="4098" spans="1:11">
      <c r="A4098" t="s">
        <v>231</v>
      </c>
      <c r="B4098">
        <v>2013</v>
      </c>
      <c r="C4098" s="9">
        <v>41327</v>
      </c>
      <c r="D4098" t="s">
        <v>19</v>
      </c>
      <c r="E4098" t="s">
        <v>115</v>
      </c>
      <c r="F4098">
        <v>3</v>
      </c>
      <c r="G4098">
        <v>3</v>
      </c>
      <c r="H4098" t="s">
        <v>368</v>
      </c>
      <c r="I4098" t="s">
        <v>44</v>
      </c>
      <c r="J4098">
        <v>10003095795</v>
      </c>
      <c r="K4098" s="10">
        <f>(C4098-VLOOKUP(H4098,Riders!$A$2:$E$8001,4,FALSE))/365</f>
        <v>27.93972602739726</v>
      </c>
    </row>
    <row r="4099" spans="1:11">
      <c r="A4099" t="s">
        <v>231</v>
      </c>
      <c r="B4099">
        <v>2013</v>
      </c>
      <c r="C4099" s="9">
        <v>41327</v>
      </c>
      <c r="D4099" t="s">
        <v>19</v>
      </c>
      <c r="E4099" t="s">
        <v>115</v>
      </c>
      <c r="F4099">
        <v>3</v>
      </c>
      <c r="G4099">
        <v>4</v>
      </c>
      <c r="H4099" t="s">
        <v>195</v>
      </c>
      <c r="I4099" t="s">
        <v>196</v>
      </c>
      <c r="J4099">
        <v>10003100142</v>
      </c>
      <c r="K4099" s="10">
        <f>(C4099-VLOOKUP(H4099,Riders!$A$2:$E$8001,4,FALSE))/365</f>
        <v>26.93972602739726</v>
      </c>
    </row>
    <row r="4100" spans="1:11">
      <c r="A4100" t="s">
        <v>231</v>
      </c>
      <c r="B4100">
        <v>2013</v>
      </c>
      <c r="C4100" s="9">
        <v>41327</v>
      </c>
      <c r="D4100" t="s">
        <v>19</v>
      </c>
      <c r="E4100" t="s">
        <v>115</v>
      </c>
      <c r="F4100">
        <v>3</v>
      </c>
      <c r="G4100">
        <v>5</v>
      </c>
      <c r="H4100" t="s">
        <v>191</v>
      </c>
      <c r="I4100" t="s">
        <v>30</v>
      </c>
      <c r="J4100">
        <v>10005727327</v>
      </c>
      <c r="K4100" s="10">
        <f>(C4100-VLOOKUP(H4100,Riders!$A$2:$E$8001,4,FALSE))/365</f>
        <v>27.095890410958905</v>
      </c>
    </row>
    <row r="4101" spans="1:11">
      <c r="A4101" t="s">
        <v>231</v>
      </c>
      <c r="B4101">
        <v>2013</v>
      </c>
      <c r="C4101" s="9">
        <v>41327</v>
      </c>
      <c r="D4101" t="s">
        <v>19</v>
      </c>
      <c r="E4101" t="s">
        <v>115</v>
      </c>
      <c r="F4101">
        <v>4</v>
      </c>
      <c r="G4101">
        <v>1</v>
      </c>
      <c r="H4101" t="s">
        <v>338</v>
      </c>
      <c r="I4101" t="s">
        <v>140</v>
      </c>
      <c r="J4101">
        <v>10004633247</v>
      </c>
      <c r="K4101" s="10">
        <f>(C4101-VLOOKUP(H4101,Riders!$A$2:$E$8001,4,FALSE))/365</f>
        <v>24.931506849315067</v>
      </c>
    </row>
    <row r="4102" spans="1:11">
      <c r="A4102" t="s">
        <v>231</v>
      </c>
      <c r="B4102">
        <v>2013</v>
      </c>
      <c r="C4102" s="9">
        <v>41327</v>
      </c>
      <c r="D4102" t="s">
        <v>19</v>
      </c>
      <c r="E4102" t="s">
        <v>115</v>
      </c>
      <c r="F4102">
        <v>4</v>
      </c>
      <c r="G4102">
        <v>2</v>
      </c>
      <c r="H4102" t="s">
        <v>46</v>
      </c>
      <c r="I4102" t="s">
        <v>26</v>
      </c>
      <c r="J4102">
        <v>10005930724</v>
      </c>
      <c r="K4102" s="10">
        <f>(C4102-VLOOKUP(H4102,Riders!$A$2:$E$8001,4,FALSE))/365</f>
        <v>22.282191780821918</v>
      </c>
    </row>
    <row r="4103" spans="1:11">
      <c r="A4103" t="s">
        <v>231</v>
      </c>
      <c r="B4103">
        <v>2013</v>
      </c>
      <c r="C4103" s="9">
        <v>41327</v>
      </c>
      <c r="D4103" t="s">
        <v>19</v>
      </c>
      <c r="E4103" t="s">
        <v>115</v>
      </c>
      <c r="F4103">
        <v>4</v>
      </c>
      <c r="G4103">
        <v>3</v>
      </c>
      <c r="H4103" t="s">
        <v>312</v>
      </c>
      <c r="I4103" t="s">
        <v>42</v>
      </c>
      <c r="J4103">
        <v>10006904360</v>
      </c>
      <c r="K4103" s="10">
        <f>(C4103-VLOOKUP(H4103,Riders!$A$2:$E$8001,4,FALSE))/365</f>
        <v>21.632876712328766</v>
      </c>
    </row>
    <row r="4104" spans="1:11">
      <c r="A4104" t="s">
        <v>231</v>
      </c>
      <c r="B4104">
        <v>2013</v>
      </c>
      <c r="C4104" s="9">
        <v>41327</v>
      </c>
      <c r="D4104" t="s">
        <v>19</v>
      </c>
      <c r="E4104" t="s">
        <v>115</v>
      </c>
      <c r="F4104">
        <v>4</v>
      </c>
      <c r="G4104">
        <v>4</v>
      </c>
      <c r="H4104" t="s">
        <v>172</v>
      </c>
      <c r="I4104" t="s">
        <v>35</v>
      </c>
      <c r="J4104">
        <v>10006552534</v>
      </c>
      <c r="K4104" s="10">
        <f>(C4104-VLOOKUP(H4104,Riders!$A$2:$E$8001,4,FALSE))/365</f>
        <v>22.786301369863015</v>
      </c>
    </row>
    <row r="4105" spans="1:11">
      <c r="A4105" t="s">
        <v>231</v>
      </c>
      <c r="B4105">
        <v>2013</v>
      </c>
      <c r="C4105" s="9">
        <v>41327</v>
      </c>
      <c r="D4105" t="s">
        <v>19</v>
      </c>
      <c r="E4105" t="s">
        <v>115</v>
      </c>
      <c r="F4105">
        <v>4</v>
      </c>
      <c r="G4105">
        <v>5</v>
      </c>
      <c r="H4105" t="s">
        <v>285</v>
      </c>
      <c r="I4105" t="s">
        <v>30</v>
      </c>
      <c r="J4105">
        <v>10003349716</v>
      </c>
      <c r="K4105" s="10">
        <f>(C4105-VLOOKUP(H4105,Riders!$A$2:$E$8001,4,FALSE))/365</f>
        <v>29.553424657534247</v>
      </c>
    </row>
    <row r="4106" spans="1:11">
      <c r="A4106" t="s">
        <v>231</v>
      </c>
      <c r="B4106">
        <v>2013</v>
      </c>
      <c r="C4106" s="9">
        <v>41327</v>
      </c>
      <c r="D4106" t="s">
        <v>19</v>
      </c>
      <c r="E4106" t="s">
        <v>117</v>
      </c>
      <c r="F4106">
        <v>1</v>
      </c>
      <c r="G4106">
        <v>1</v>
      </c>
      <c r="H4106" t="s">
        <v>192</v>
      </c>
      <c r="I4106" t="s">
        <v>28</v>
      </c>
      <c r="J4106">
        <v>10004601723</v>
      </c>
      <c r="K4106" s="10">
        <f>(C4106-VLOOKUP(H4106,Riders!$A$2:$E$8001,4,FALSE))/365</f>
        <v>25.67945205479452</v>
      </c>
    </row>
    <row r="4107" spans="1:11">
      <c r="A4107" t="s">
        <v>231</v>
      </c>
      <c r="B4107">
        <v>2013</v>
      </c>
      <c r="C4107" s="9">
        <v>41327</v>
      </c>
      <c r="D4107" t="s">
        <v>19</v>
      </c>
      <c r="E4107" t="s">
        <v>117</v>
      </c>
      <c r="F4107">
        <v>1</v>
      </c>
      <c r="G4107">
        <v>2</v>
      </c>
      <c r="H4107" t="s">
        <v>198</v>
      </c>
      <c r="I4107" t="s">
        <v>22</v>
      </c>
      <c r="J4107">
        <v>10006900421</v>
      </c>
      <c r="K4107" s="10">
        <f>(C4107-VLOOKUP(H4107,Riders!$A$2:$E$8001,4,FALSE))/365</f>
        <v>20.208219178082192</v>
      </c>
    </row>
    <row r="4108" spans="1:11">
      <c r="A4108" t="s">
        <v>231</v>
      </c>
      <c r="B4108">
        <v>2013</v>
      </c>
      <c r="C4108" s="9">
        <v>41327</v>
      </c>
      <c r="D4108" t="s">
        <v>19</v>
      </c>
      <c r="E4108" t="s">
        <v>117</v>
      </c>
      <c r="F4108">
        <v>1</v>
      </c>
      <c r="G4108">
        <v>3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21.073972602739726</v>
      </c>
    </row>
    <row r="4109" spans="1:11">
      <c r="A4109" t="s">
        <v>231</v>
      </c>
      <c r="B4109">
        <v>2013</v>
      </c>
      <c r="C4109" s="9">
        <v>41327</v>
      </c>
      <c r="D4109" t="s">
        <v>19</v>
      </c>
      <c r="E4109" t="s">
        <v>117</v>
      </c>
      <c r="F4109">
        <v>1</v>
      </c>
      <c r="G4109">
        <v>4</v>
      </c>
      <c r="H4109" t="s">
        <v>334</v>
      </c>
      <c r="I4109" t="s">
        <v>335</v>
      </c>
      <c r="J4109">
        <v>10005506954</v>
      </c>
      <c r="K4109" s="10">
        <f>(C4109-VLOOKUP(H4109,Riders!$A$2:$E$8001,4,FALSE))/365</f>
        <v>24.224657534246575</v>
      </c>
    </row>
    <row r="4110" spans="1:11">
      <c r="A4110" t="s">
        <v>231</v>
      </c>
      <c r="B4110">
        <v>2013</v>
      </c>
      <c r="C4110" s="9">
        <v>41327</v>
      </c>
      <c r="D4110" t="s">
        <v>19</v>
      </c>
      <c r="E4110" t="s">
        <v>117</v>
      </c>
      <c r="F4110">
        <v>1</v>
      </c>
      <c r="G4110">
        <v>5</v>
      </c>
      <c r="H4110" t="s">
        <v>104</v>
      </c>
      <c r="I4110" t="s">
        <v>100</v>
      </c>
      <c r="J4110">
        <v>10006894559</v>
      </c>
      <c r="K4110" s="10">
        <f>(C4110-VLOOKUP(H4110,Riders!$A$2:$E$8001,4,FALSE))/365</f>
        <v>20.512328767123286</v>
      </c>
    </row>
    <row r="4111" spans="1:11">
      <c r="A4111" t="s">
        <v>231</v>
      </c>
      <c r="B4111">
        <v>2013</v>
      </c>
      <c r="C4111" s="9">
        <v>41327</v>
      </c>
      <c r="D4111" t="s">
        <v>19</v>
      </c>
      <c r="E4111" t="s">
        <v>117</v>
      </c>
      <c r="F4111">
        <v>1</v>
      </c>
      <c r="G4111">
        <v>6</v>
      </c>
      <c r="H4111" t="s">
        <v>338</v>
      </c>
      <c r="I4111" t="s">
        <v>140</v>
      </c>
      <c r="J4111">
        <v>10004633247</v>
      </c>
      <c r="K4111" s="10">
        <f>(C4111-VLOOKUP(H4111,Riders!$A$2:$E$8001,4,FALSE))/365</f>
        <v>24.931506849315067</v>
      </c>
    </row>
    <row r="4112" spans="1:11">
      <c r="A4112" t="s">
        <v>231</v>
      </c>
      <c r="B4112">
        <v>2013</v>
      </c>
      <c r="C4112" s="9">
        <v>41327</v>
      </c>
      <c r="D4112" t="s">
        <v>19</v>
      </c>
      <c r="E4112" t="s">
        <v>117</v>
      </c>
      <c r="F4112">
        <v>2</v>
      </c>
      <c r="G4112">
        <v>1</v>
      </c>
      <c r="H4112" t="s">
        <v>388</v>
      </c>
      <c r="I4112" t="s">
        <v>267</v>
      </c>
      <c r="J4112">
        <v>10003030424</v>
      </c>
      <c r="K4112" s="10" t="e">
        <f>(C4112-VLOOKUP(H4112,Riders!$A$2:$E$8001,4,FALSE))/365</f>
        <v>#N/A</v>
      </c>
    </row>
    <row r="4113" spans="1:11">
      <c r="A4113" t="s">
        <v>231</v>
      </c>
      <c r="B4113">
        <v>2013</v>
      </c>
      <c r="C4113" s="9">
        <v>41327</v>
      </c>
      <c r="D4113" t="s">
        <v>19</v>
      </c>
      <c r="E4113" t="s">
        <v>117</v>
      </c>
      <c r="F4113">
        <v>2</v>
      </c>
      <c r="G4113">
        <v>2</v>
      </c>
      <c r="H4113" t="s">
        <v>389</v>
      </c>
      <c r="I4113" t="s">
        <v>267</v>
      </c>
      <c r="J4113">
        <v>10004596871</v>
      </c>
      <c r="K4113" s="10" t="e">
        <f>(C4113-VLOOKUP(H4113,Riders!$A$2:$E$8001,4,FALSE))/365</f>
        <v>#N/A</v>
      </c>
    </row>
    <row r="4114" spans="1:11">
      <c r="A4114" t="s">
        <v>231</v>
      </c>
      <c r="B4114">
        <v>2013</v>
      </c>
      <c r="C4114" s="9">
        <v>41327</v>
      </c>
      <c r="D4114" t="s">
        <v>19</v>
      </c>
      <c r="E4114" t="s">
        <v>117</v>
      </c>
      <c r="F4114">
        <v>2</v>
      </c>
      <c r="G4114">
        <v>3</v>
      </c>
      <c r="H4114" t="s">
        <v>190</v>
      </c>
      <c r="I4114" t="s">
        <v>111</v>
      </c>
      <c r="J4114">
        <v>10004599194</v>
      </c>
      <c r="K4114" s="10">
        <f>(C4114-VLOOKUP(H4114,Riders!$A$2:$E$8001,4,FALSE))/365</f>
        <v>24.936986301369863</v>
      </c>
    </row>
    <row r="4115" spans="1:11">
      <c r="A4115" t="s">
        <v>231</v>
      </c>
      <c r="B4115">
        <v>2013</v>
      </c>
      <c r="C4115" s="9">
        <v>41327</v>
      </c>
      <c r="D4115" t="s">
        <v>19</v>
      </c>
      <c r="E4115" t="s">
        <v>117</v>
      </c>
      <c r="F4115">
        <v>2</v>
      </c>
      <c r="G4115">
        <v>4</v>
      </c>
      <c r="H4115" t="s">
        <v>333</v>
      </c>
      <c r="I4115" t="s">
        <v>28</v>
      </c>
      <c r="J4115">
        <v>10036244537</v>
      </c>
      <c r="K4115" s="10">
        <f>(C4115-VLOOKUP(H4115,Riders!$A$2:$E$8001,4,FALSE))/365</f>
        <v>24.572602739726026</v>
      </c>
    </row>
    <row r="4116" spans="1:11">
      <c r="A4116" t="s">
        <v>231</v>
      </c>
      <c r="B4116">
        <v>2013</v>
      </c>
      <c r="C4116" s="9">
        <v>41327</v>
      </c>
      <c r="D4116" t="s">
        <v>19</v>
      </c>
      <c r="E4116" t="s">
        <v>117</v>
      </c>
      <c r="F4116">
        <v>2</v>
      </c>
      <c r="G4116">
        <v>5</v>
      </c>
      <c r="H4116" t="s">
        <v>370</v>
      </c>
      <c r="I4116" t="s">
        <v>371</v>
      </c>
      <c r="J4116">
        <v>10055651813</v>
      </c>
      <c r="K4116" s="10" t="e">
        <f>(C4116-VLOOKUP(H4116,Riders!$A$2:$E$8001,4,FALSE))/365</f>
        <v>#N/A</v>
      </c>
    </row>
    <row r="4117" spans="1:11">
      <c r="A4117" t="s">
        <v>231</v>
      </c>
      <c r="B4117">
        <v>2013</v>
      </c>
      <c r="C4117" s="9">
        <v>41327</v>
      </c>
      <c r="D4117" t="s">
        <v>19</v>
      </c>
      <c r="E4117" t="s">
        <v>117</v>
      </c>
      <c r="F4117">
        <v>2</v>
      </c>
      <c r="G4117">
        <v>6</v>
      </c>
      <c r="H4117" t="s">
        <v>292</v>
      </c>
      <c r="I4117" t="s">
        <v>26</v>
      </c>
      <c r="J4117">
        <v>10003011125</v>
      </c>
      <c r="K4117" s="10">
        <f>(C4117-VLOOKUP(H4117,Riders!$A$2:$E$8001,4,FALSE))/365</f>
        <v>28.372602739726027</v>
      </c>
    </row>
    <row r="4118" spans="1:11">
      <c r="A4118" t="s">
        <v>231</v>
      </c>
      <c r="B4118">
        <v>2013</v>
      </c>
      <c r="C4118" s="9">
        <v>41327</v>
      </c>
      <c r="D4118" t="s">
        <v>19</v>
      </c>
      <c r="E4118" t="s">
        <v>119</v>
      </c>
      <c r="F4118">
        <v>1</v>
      </c>
      <c r="G4118">
        <v>1</v>
      </c>
      <c r="H4118" t="s">
        <v>190</v>
      </c>
      <c r="I4118" t="s">
        <v>111</v>
      </c>
      <c r="J4118">
        <v>10004599194</v>
      </c>
      <c r="K4118" s="10">
        <f>(C4118-VLOOKUP(H4118,Riders!$A$2:$E$8001,4,FALSE))/365</f>
        <v>24.936986301369863</v>
      </c>
    </row>
    <row r="4119" spans="1:11">
      <c r="A4119" t="s">
        <v>231</v>
      </c>
      <c r="B4119">
        <v>2013</v>
      </c>
      <c r="C4119" s="9">
        <v>41327</v>
      </c>
      <c r="D4119" t="s">
        <v>19</v>
      </c>
      <c r="E4119" t="s">
        <v>119</v>
      </c>
      <c r="F4119">
        <v>1</v>
      </c>
      <c r="G4119">
        <v>2</v>
      </c>
      <c r="H4119" t="s">
        <v>192</v>
      </c>
      <c r="I4119" t="s">
        <v>28</v>
      </c>
      <c r="J4119">
        <v>10004601723</v>
      </c>
      <c r="K4119" s="10">
        <f>(C4119-VLOOKUP(H4119,Riders!$A$2:$E$8001,4,FALSE))/365</f>
        <v>25.67945205479452</v>
      </c>
    </row>
    <row r="4120" spans="1:11">
      <c r="A4120" t="s">
        <v>231</v>
      </c>
      <c r="B4120">
        <v>2013</v>
      </c>
      <c r="C4120" s="9">
        <v>41327</v>
      </c>
      <c r="D4120" t="s">
        <v>19</v>
      </c>
      <c r="E4120" t="s">
        <v>119</v>
      </c>
      <c r="F4120">
        <v>1</v>
      </c>
      <c r="G4120">
        <v>3</v>
      </c>
      <c r="H4120" t="s">
        <v>198</v>
      </c>
      <c r="I4120" t="s">
        <v>22</v>
      </c>
      <c r="J4120">
        <v>10006900421</v>
      </c>
      <c r="K4120" s="10">
        <f>(C4120-VLOOKUP(H4120,Riders!$A$2:$E$8001,4,FALSE))/365</f>
        <v>20.208219178082192</v>
      </c>
    </row>
    <row r="4121" spans="1:11">
      <c r="A4121" t="s">
        <v>231</v>
      </c>
      <c r="B4121">
        <v>2013</v>
      </c>
      <c r="C4121" s="9">
        <v>41327</v>
      </c>
      <c r="D4121" t="s">
        <v>19</v>
      </c>
      <c r="E4121" t="s">
        <v>119</v>
      </c>
      <c r="F4121">
        <v>1</v>
      </c>
      <c r="G4121">
        <v>4</v>
      </c>
      <c r="H4121" t="s">
        <v>388</v>
      </c>
      <c r="I4121" t="s">
        <v>267</v>
      </c>
      <c r="J4121">
        <v>10003030424</v>
      </c>
      <c r="K4121" s="10" t="e">
        <f>(C4121-VLOOKUP(H4121,Riders!$A$2:$E$8001,4,FALSE))/365</f>
        <v>#N/A</v>
      </c>
    </row>
    <row r="4122" spans="1:11">
      <c r="A4122" t="s">
        <v>231</v>
      </c>
      <c r="B4122">
        <v>2013</v>
      </c>
      <c r="C4122" s="9">
        <v>41327</v>
      </c>
      <c r="D4122" t="s">
        <v>19</v>
      </c>
      <c r="E4122" t="s">
        <v>119</v>
      </c>
      <c r="F4122">
        <v>1</v>
      </c>
      <c r="G4122">
        <v>5</v>
      </c>
      <c r="H4122" t="s">
        <v>389</v>
      </c>
      <c r="I4122" t="s">
        <v>267</v>
      </c>
      <c r="J4122">
        <v>10004596871</v>
      </c>
      <c r="K4122" s="10" t="e">
        <f>(C4122-VLOOKUP(H4122,Riders!$A$2:$E$8001,4,FALSE))/365</f>
        <v>#N/A</v>
      </c>
    </row>
    <row r="4123" spans="1:11">
      <c r="A4123" t="s">
        <v>231</v>
      </c>
      <c r="B4123">
        <v>2013</v>
      </c>
      <c r="C4123" s="9">
        <v>41327</v>
      </c>
      <c r="D4123" t="s">
        <v>19</v>
      </c>
      <c r="E4123" t="s">
        <v>119</v>
      </c>
      <c r="F4123">
        <v>1</v>
      </c>
      <c r="G4123">
        <v>6</v>
      </c>
      <c r="H4123" t="s">
        <v>95</v>
      </c>
      <c r="I4123" t="s">
        <v>28</v>
      </c>
      <c r="J4123">
        <v>10048325582</v>
      </c>
      <c r="K4123" s="10">
        <f>(C4123-VLOOKUP(H4123,Riders!$A$2:$E$8001,4,FALSE))/365</f>
        <v>21.073972602739726</v>
      </c>
    </row>
    <row r="4124" spans="1:11">
      <c r="A4124" t="s">
        <v>231</v>
      </c>
      <c r="B4124">
        <v>2013</v>
      </c>
      <c r="C4124" s="9">
        <v>41327</v>
      </c>
      <c r="D4124" t="s">
        <v>19</v>
      </c>
      <c r="E4124" t="s">
        <v>119</v>
      </c>
      <c r="F4124">
        <v>2</v>
      </c>
      <c r="G4124">
        <v>1</v>
      </c>
      <c r="H4124" t="s">
        <v>292</v>
      </c>
      <c r="I4124" t="s">
        <v>26</v>
      </c>
      <c r="J4124">
        <v>10003011125</v>
      </c>
      <c r="K4124" s="10">
        <f>(C4124-VLOOKUP(H4124,Riders!$A$2:$E$8001,4,FALSE))/365</f>
        <v>28.372602739726027</v>
      </c>
    </row>
    <row r="4125" spans="1:11">
      <c r="A4125" t="s">
        <v>231</v>
      </c>
      <c r="B4125">
        <v>2013</v>
      </c>
      <c r="C4125" s="9">
        <v>41327</v>
      </c>
      <c r="D4125" t="s">
        <v>19</v>
      </c>
      <c r="E4125" t="s">
        <v>119</v>
      </c>
      <c r="F4125">
        <v>2</v>
      </c>
      <c r="G4125">
        <v>2</v>
      </c>
      <c r="H4125" t="s">
        <v>104</v>
      </c>
      <c r="I4125" t="s">
        <v>100</v>
      </c>
      <c r="J4125">
        <v>10006894559</v>
      </c>
      <c r="K4125" s="10">
        <f>(C4125-VLOOKUP(H4125,Riders!$A$2:$E$8001,4,FALSE))/365</f>
        <v>20.512328767123286</v>
      </c>
    </row>
    <row r="4126" spans="1:11">
      <c r="A4126" t="s">
        <v>231</v>
      </c>
      <c r="B4126">
        <v>2013</v>
      </c>
      <c r="C4126" s="9">
        <v>41327</v>
      </c>
      <c r="D4126" t="s">
        <v>19</v>
      </c>
      <c r="E4126" t="s">
        <v>119</v>
      </c>
      <c r="F4126">
        <v>2</v>
      </c>
      <c r="G4126">
        <v>3</v>
      </c>
      <c r="H4126" t="s">
        <v>338</v>
      </c>
      <c r="I4126" t="s">
        <v>140</v>
      </c>
      <c r="J4126">
        <v>10004633247</v>
      </c>
      <c r="K4126" s="10">
        <f>(C4126-VLOOKUP(H4126,Riders!$A$2:$E$8001,4,FALSE))/365</f>
        <v>24.931506849315067</v>
      </c>
    </row>
    <row r="4127" spans="1:11">
      <c r="A4127" t="s">
        <v>231</v>
      </c>
      <c r="B4127">
        <v>2013</v>
      </c>
      <c r="C4127" s="9">
        <v>41327</v>
      </c>
      <c r="D4127" t="s">
        <v>19</v>
      </c>
      <c r="E4127" t="s">
        <v>119</v>
      </c>
      <c r="F4127">
        <v>2</v>
      </c>
      <c r="G4127">
        <v>4</v>
      </c>
      <c r="H4127" t="s">
        <v>333</v>
      </c>
      <c r="I4127" t="s">
        <v>28</v>
      </c>
      <c r="J4127">
        <v>10036244537</v>
      </c>
      <c r="K4127" s="10">
        <f>(C4127-VLOOKUP(H4127,Riders!$A$2:$E$8001,4,FALSE))/365</f>
        <v>24.572602739726026</v>
      </c>
    </row>
    <row r="4128" spans="1:11">
      <c r="A4128" t="s">
        <v>231</v>
      </c>
      <c r="B4128">
        <v>2013</v>
      </c>
      <c r="C4128" s="9">
        <v>41327</v>
      </c>
      <c r="D4128" t="s">
        <v>19</v>
      </c>
      <c r="E4128" t="s">
        <v>119</v>
      </c>
      <c r="F4128">
        <v>2</v>
      </c>
      <c r="G4128">
        <v>5</v>
      </c>
      <c r="H4128" t="s">
        <v>370</v>
      </c>
      <c r="I4128" t="s">
        <v>371</v>
      </c>
      <c r="J4128">
        <v>10055651813</v>
      </c>
      <c r="K4128" s="10" t="e">
        <f>(C4128-VLOOKUP(H4128,Riders!$A$2:$E$8001,4,FALSE))/365</f>
        <v>#N/A</v>
      </c>
    </row>
    <row r="4129" spans="1:11">
      <c r="A4129" t="s">
        <v>231</v>
      </c>
      <c r="B4129">
        <v>2013</v>
      </c>
      <c r="C4129" s="9">
        <v>41327</v>
      </c>
      <c r="D4129" t="s">
        <v>19</v>
      </c>
      <c r="E4129" t="s">
        <v>119</v>
      </c>
      <c r="F4129">
        <v>2</v>
      </c>
      <c r="G4129">
        <v>6</v>
      </c>
      <c r="H4129" t="s">
        <v>334</v>
      </c>
      <c r="I4129" t="s">
        <v>335</v>
      </c>
      <c r="J4129">
        <v>10005506954</v>
      </c>
      <c r="K4129" s="10">
        <f>(C4129-VLOOKUP(H4129,Riders!$A$2:$E$8001,4,FALSE))/365</f>
        <v>24.224657534246575</v>
      </c>
    </row>
    <row r="4130" spans="1:11">
      <c r="A4130" t="s">
        <v>383</v>
      </c>
      <c r="B4130">
        <v>2013</v>
      </c>
      <c r="C4130" s="9">
        <v>41292</v>
      </c>
      <c r="D4130" t="s">
        <v>138</v>
      </c>
      <c r="E4130" t="s">
        <v>89</v>
      </c>
      <c r="F4130">
        <v>1</v>
      </c>
      <c r="G4130">
        <v>1</v>
      </c>
      <c r="H4130" t="s">
        <v>198</v>
      </c>
      <c r="I4130" t="s">
        <v>22</v>
      </c>
      <c r="J4130">
        <v>10006900421</v>
      </c>
      <c r="K4130" s="10">
        <f>(C4130-VLOOKUP(H4130,Riders!$A$2:$E$8001,4,FALSE))/365</f>
        <v>20.112328767123287</v>
      </c>
    </row>
    <row r="4131" spans="1:11">
      <c r="A4131" t="s">
        <v>383</v>
      </c>
      <c r="B4131">
        <v>2013</v>
      </c>
      <c r="C4131" s="9">
        <v>41292</v>
      </c>
      <c r="D4131" t="s">
        <v>138</v>
      </c>
      <c r="E4131" t="s">
        <v>89</v>
      </c>
      <c r="F4131">
        <v>1</v>
      </c>
      <c r="G4131">
        <v>2</v>
      </c>
      <c r="H4131" t="s">
        <v>390</v>
      </c>
      <c r="I4131" t="s">
        <v>332</v>
      </c>
      <c r="J4131">
        <v>10006485139</v>
      </c>
      <c r="K4131" s="10" t="e">
        <f>(C4131-VLOOKUP(H4131,Riders!$A$2:$E$8001,4,FALSE))/365</f>
        <v>#N/A</v>
      </c>
    </row>
    <row r="4132" spans="1:11">
      <c r="A4132" t="s">
        <v>383</v>
      </c>
      <c r="B4132">
        <v>2013</v>
      </c>
      <c r="C4132" s="9">
        <v>41292</v>
      </c>
      <c r="D4132" t="s">
        <v>138</v>
      </c>
      <c r="E4132" t="s">
        <v>89</v>
      </c>
      <c r="F4132">
        <v>1</v>
      </c>
      <c r="G4132">
        <v>3</v>
      </c>
      <c r="H4132" t="s">
        <v>391</v>
      </c>
      <c r="I4132" t="s">
        <v>392</v>
      </c>
      <c r="J4132">
        <v>10002830360</v>
      </c>
      <c r="K4132" s="10">
        <f>(C4132-VLOOKUP(H4132,Riders!$A$2:$E$8001,4,FALSE))/365</f>
        <v>33.641095890410959</v>
      </c>
    </row>
    <row r="4133" spans="1:11">
      <c r="A4133" t="s">
        <v>383</v>
      </c>
      <c r="B4133">
        <v>2013</v>
      </c>
      <c r="C4133" s="9">
        <v>41292</v>
      </c>
      <c r="D4133" t="s">
        <v>138</v>
      </c>
      <c r="E4133" t="s">
        <v>89</v>
      </c>
      <c r="F4133">
        <v>1</v>
      </c>
      <c r="G4133">
        <v>4</v>
      </c>
      <c r="H4133" t="s">
        <v>393</v>
      </c>
      <c r="I4133" t="s">
        <v>152</v>
      </c>
      <c r="J4133" t="e">
        <v>#N/A</v>
      </c>
      <c r="K4133" s="10">
        <f>(C4133-VLOOKUP(H4133,Riders!$A$2:$E$8001,4,FALSE))/365</f>
        <v>25.260273972602739</v>
      </c>
    </row>
    <row r="4134" spans="1:11">
      <c r="A4134" t="s">
        <v>383</v>
      </c>
      <c r="B4134">
        <v>2013</v>
      </c>
      <c r="C4134" s="9">
        <v>41292</v>
      </c>
      <c r="D4134" t="s">
        <v>138</v>
      </c>
      <c r="E4134" t="s">
        <v>89</v>
      </c>
      <c r="F4134">
        <v>1</v>
      </c>
      <c r="G4134">
        <v>5</v>
      </c>
      <c r="H4134" t="s">
        <v>317</v>
      </c>
      <c r="I4134" t="s">
        <v>24</v>
      </c>
      <c r="J4134">
        <v>10007508083</v>
      </c>
      <c r="K4134" s="10">
        <f>(C4134-VLOOKUP(H4134,Riders!$A$2:$E$8001,4,FALSE))/365</f>
        <v>19.38082191780822</v>
      </c>
    </row>
    <row r="4135" spans="1:11">
      <c r="A4135" t="s">
        <v>383</v>
      </c>
      <c r="B4135">
        <v>2013</v>
      </c>
      <c r="C4135" s="9">
        <v>41292</v>
      </c>
      <c r="D4135" t="s">
        <v>138</v>
      </c>
      <c r="E4135" t="s">
        <v>89</v>
      </c>
      <c r="F4135">
        <v>1</v>
      </c>
      <c r="G4135">
        <v>6</v>
      </c>
      <c r="H4135" t="s">
        <v>328</v>
      </c>
      <c r="I4135" t="s">
        <v>176</v>
      </c>
      <c r="J4135">
        <v>10007782616</v>
      </c>
      <c r="K4135" s="10">
        <f>(C4135-VLOOKUP(H4135,Riders!$A$2:$E$8001,4,FALSE))/365</f>
        <v>19.465753424657535</v>
      </c>
    </row>
    <row r="4136" spans="1:11">
      <c r="A4136" t="s">
        <v>383</v>
      </c>
      <c r="B4136">
        <v>2013</v>
      </c>
      <c r="C4136" s="9">
        <v>41292</v>
      </c>
      <c r="D4136" t="s">
        <v>138</v>
      </c>
      <c r="E4136" t="s">
        <v>89</v>
      </c>
      <c r="F4136">
        <v>2</v>
      </c>
      <c r="G4136">
        <v>1</v>
      </c>
      <c r="H4136" t="s">
        <v>218</v>
      </c>
      <c r="I4136" t="s">
        <v>33</v>
      </c>
      <c r="J4136">
        <v>10005782695</v>
      </c>
      <c r="K4136" s="10">
        <f>(C4136-VLOOKUP(H4136,Riders!$A$2:$E$8001,4,FALSE))/365</f>
        <v>23.539726027397261</v>
      </c>
    </row>
    <row r="4137" spans="1:11">
      <c r="A4137" t="s">
        <v>383</v>
      </c>
      <c r="B4137">
        <v>2013</v>
      </c>
      <c r="C4137" s="9">
        <v>41292</v>
      </c>
      <c r="D4137" t="s">
        <v>138</v>
      </c>
      <c r="E4137" t="s">
        <v>89</v>
      </c>
      <c r="F4137">
        <v>2</v>
      </c>
      <c r="G4137">
        <v>2</v>
      </c>
      <c r="H4137" t="s">
        <v>386</v>
      </c>
      <c r="I4137" t="s">
        <v>387</v>
      </c>
      <c r="J4137">
        <v>10006893852</v>
      </c>
      <c r="K4137" s="10">
        <f>(C4137-VLOOKUP(H4137,Riders!$A$2:$E$8001,4,FALSE))/365</f>
        <v>20.304109589041097</v>
      </c>
    </row>
    <row r="4138" spans="1:11">
      <c r="A4138" t="s">
        <v>383</v>
      </c>
      <c r="B4138">
        <v>2013</v>
      </c>
      <c r="C4138" s="9">
        <v>41292</v>
      </c>
      <c r="D4138" t="s">
        <v>138</v>
      </c>
      <c r="E4138" t="s">
        <v>89</v>
      </c>
      <c r="F4138">
        <v>2</v>
      </c>
      <c r="G4138">
        <v>3</v>
      </c>
      <c r="H4138" t="s">
        <v>394</v>
      </c>
      <c r="I4138" t="s">
        <v>102</v>
      </c>
      <c r="J4138">
        <v>10004613241</v>
      </c>
      <c r="K4138" s="10">
        <f>(C4138-VLOOKUP(H4138,Riders!$A$2:$E$8001,4,FALSE))/365</f>
        <v>25.5013698630137</v>
      </c>
    </row>
    <row r="4139" spans="1:11">
      <c r="A4139" t="s">
        <v>383</v>
      </c>
      <c r="B4139">
        <v>2013</v>
      </c>
      <c r="C4139" s="9">
        <v>41292</v>
      </c>
      <c r="D4139" t="s">
        <v>138</v>
      </c>
      <c r="E4139" t="s">
        <v>89</v>
      </c>
      <c r="F4139">
        <v>2</v>
      </c>
      <c r="G4139">
        <v>4</v>
      </c>
      <c r="H4139" t="s">
        <v>195</v>
      </c>
      <c r="I4139" t="s">
        <v>196</v>
      </c>
      <c r="J4139">
        <v>10003100142</v>
      </c>
      <c r="K4139" s="10">
        <f>(C4139-VLOOKUP(H4139,Riders!$A$2:$E$8001,4,FALSE))/365</f>
        <v>26.843835616438355</v>
      </c>
    </row>
    <row r="4140" spans="1:11">
      <c r="A4140" t="s">
        <v>383</v>
      </c>
      <c r="B4140">
        <v>2013</v>
      </c>
      <c r="C4140" s="9">
        <v>41292</v>
      </c>
      <c r="D4140" t="s">
        <v>138</v>
      </c>
      <c r="E4140" t="s">
        <v>89</v>
      </c>
      <c r="F4140">
        <v>2</v>
      </c>
      <c r="G4140">
        <v>5</v>
      </c>
      <c r="H4140" t="s">
        <v>216</v>
      </c>
      <c r="I4140" t="s">
        <v>44</v>
      </c>
      <c r="J4140">
        <v>10006902239</v>
      </c>
      <c r="K4140" s="10">
        <f>(C4140-VLOOKUP(H4140,Riders!$A$2:$E$8001,4,FALSE))/365</f>
        <v>21.55890410958904</v>
      </c>
    </row>
    <row r="4141" spans="1:11">
      <c r="A4141" t="s">
        <v>383</v>
      </c>
      <c r="B4141">
        <v>2013</v>
      </c>
      <c r="C4141" s="9">
        <v>41292</v>
      </c>
      <c r="D4141" t="s">
        <v>138</v>
      </c>
      <c r="E4141" t="s">
        <v>89</v>
      </c>
      <c r="F4141">
        <v>2</v>
      </c>
      <c r="G4141">
        <v>6</v>
      </c>
      <c r="H4141" t="s">
        <v>232</v>
      </c>
      <c r="I4141" t="s">
        <v>24</v>
      </c>
      <c r="J4141">
        <v>10006073493</v>
      </c>
      <c r="K4141" s="10">
        <f>(C4141-VLOOKUP(H4141,Riders!$A$2:$E$8001,4,FALSE))/365</f>
        <v>23.101369863013698</v>
      </c>
    </row>
    <row r="4142" spans="1:11">
      <c r="A4142" t="s">
        <v>383</v>
      </c>
      <c r="B4142">
        <v>2013</v>
      </c>
      <c r="C4142" s="9">
        <v>41292</v>
      </c>
      <c r="D4142" t="s">
        <v>138</v>
      </c>
      <c r="E4142" t="s">
        <v>89</v>
      </c>
      <c r="F4142">
        <v>2</v>
      </c>
      <c r="G4142">
        <v>7</v>
      </c>
      <c r="H4142" t="s">
        <v>395</v>
      </c>
      <c r="I4142" t="s">
        <v>396</v>
      </c>
      <c r="J4142">
        <v>10009131623</v>
      </c>
      <c r="K4142" s="10">
        <f>(C4142-VLOOKUP(H4142,Riders!$A$2:$E$8001,4,FALSE))/365</f>
        <v>23.989041095890411</v>
      </c>
    </row>
    <row r="4143" spans="1:11">
      <c r="A4143" t="s">
        <v>383</v>
      </c>
      <c r="B4143">
        <v>2013</v>
      </c>
      <c r="C4143" s="9">
        <v>41292</v>
      </c>
      <c r="D4143" t="s">
        <v>138</v>
      </c>
      <c r="E4143" t="s">
        <v>89</v>
      </c>
      <c r="F4143">
        <v>3</v>
      </c>
      <c r="G4143">
        <v>1</v>
      </c>
      <c r="H4143" t="s">
        <v>285</v>
      </c>
      <c r="I4143" t="s">
        <v>30</v>
      </c>
      <c r="J4143">
        <v>10003349716</v>
      </c>
      <c r="K4143" s="10">
        <f>(C4143-VLOOKUP(H4143,Riders!$A$2:$E$8001,4,FALSE))/365</f>
        <v>29.457534246575342</v>
      </c>
    </row>
    <row r="4144" spans="1:11">
      <c r="A4144" t="s">
        <v>383</v>
      </c>
      <c r="B4144">
        <v>2013</v>
      </c>
      <c r="C4144" s="9">
        <v>41292</v>
      </c>
      <c r="D4144" t="s">
        <v>138</v>
      </c>
      <c r="E4144" t="s">
        <v>89</v>
      </c>
      <c r="F4144">
        <v>3</v>
      </c>
      <c r="G4144">
        <v>2</v>
      </c>
      <c r="H4144" t="s">
        <v>146</v>
      </c>
      <c r="I4144" t="s">
        <v>54</v>
      </c>
      <c r="J4144">
        <v>10007890932</v>
      </c>
      <c r="K4144" s="10">
        <f>(C4144-VLOOKUP(H4144,Riders!$A$2:$E$8001,4,FALSE))/365</f>
        <v>18.597260273972601</v>
      </c>
    </row>
    <row r="4145" spans="1:11">
      <c r="A4145" t="s">
        <v>383</v>
      </c>
      <c r="B4145">
        <v>2013</v>
      </c>
      <c r="C4145" s="9">
        <v>41292</v>
      </c>
      <c r="D4145" t="s">
        <v>138</v>
      </c>
      <c r="E4145" t="s">
        <v>89</v>
      </c>
      <c r="F4145">
        <v>3</v>
      </c>
      <c r="G4145">
        <v>3</v>
      </c>
      <c r="H4145" t="s">
        <v>57</v>
      </c>
      <c r="I4145" t="s">
        <v>35</v>
      </c>
      <c r="J4145">
        <v>10007502427</v>
      </c>
      <c r="K4145" s="10">
        <f>(C4145-VLOOKUP(H4145,Riders!$A$2:$E$8001,4,FALSE))/365</f>
        <v>19.18082191780822</v>
      </c>
    </row>
    <row r="4146" spans="1:11">
      <c r="A4146" t="s">
        <v>383</v>
      </c>
      <c r="B4146">
        <v>2013</v>
      </c>
      <c r="C4146" s="9">
        <v>41292</v>
      </c>
      <c r="D4146" t="s">
        <v>138</v>
      </c>
      <c r="E4146" t="s">
        <v>89</v>
      </c>
      <c r="F4146">
        <v>3</v>
      </c>
      <c r="G4146">
        <v>4</v>
      </c>
      <c r="H4146" t="s">
        <v>211</v>
      </c>
      <c r="I4146" t="s">
        <v>40</v>
      </c>
      <c r="J4146">
        <v>10006422895</v>
      </c>
      <c r="K4146" s="10">
        <f>(C4146-VLOOKUP(H4146,Riders!$A$2:$E$8001,4,FALSE))/365</f>
        <v>21.660273972602738</v>
      </c>
    </row>
    <row r="4147" spans="1:11">
      <c r="A4147" t="s">
        <v>383</v>
      </c>
      <c r="B4147">
        <v>2013</v>
      </c>
      <c r="C4147" s="9">
        <v>41292</v>
      </c>
      <c r="D4147" t="s">
        <v>138</v>
      </c>
      <c r="E4147" t="s">
        <v>89</v>
      </c>
      <c r="F4147">
        <v>3</v>
      </c>
      <c r="G4147">
        <v>5</v>
      </c>
      <c r="H4147" t="s">
        <v>397</v>
      </c>
      <c r="I4147" t="s">
        <v>398</v>
      </c>
      <c r="J4147">
        <v>10004792184</v>
      </c>
      <c r="K4147" s="10">
        <f>(C4147-VLOOKUP(H4147,Riders!$A$2:$E$8001,4,FALSE))/365</f>
        <v>27.101369863013698</v>
      </c>
    </row>
    <row r="4148" spans="1:11">
      <c r="A4148" t="s">
        <v>383</v>
      </c>
      <c r="B4148">
        <v>2013</v>
      </c>
      <c r="C4148" s="9">
        <v>41292</v>
      </c>
      <c r="D4148" t="s">
        <v>138</v>
      </c>
      <c r="E4148" t="s">
        <v>89</v>
      </c>
      <c r="F4148">
        <v>3</v>
      </c>
      <c r="G4148">
        <v>6</v>
      </c>
      <c r="H4148" t="s">
        <v>399</v>
      </c>
      <c r="I4148" t="s">
        <v>379</v>
      </c>
      <c r="J4148">
        <v>10005747131</v>
      </c>
      <c r="K4148" s="10">
        <f>(C4148-VLOOKUP(H4148,Riders!$A$2:$E$8001,4,FALSE))/365</f>
        <v>23.12876712328767</v>
      </c>
    </row>
    <row r="4149" spans="1:11">
      <c r="A4149" t="s">
        <v>383</v>
      </c>
      <c r="B4149">
        <v>2013</v>
      </c>
      <c r="C4149" s="9">
        <v>41292</v>
      </c>
      <c r="D4149" t="s">
        <v>138</v>
      </c>
      <c r="E4149" t="s">
        <v>89</v>
      </c>
      <c r="F4149">
        <v>3</v>
      </c>
      <c r="G4149">
        <v>7</v>
      </c>
      <c r="H4149" t="s">
        <v>287</v>
      </c>
      <c r="I4149" t="s">
        <v>205</v>
      </c>
      <c r="J4149">
        <v>10002418415</v>
      </c>
      <c r="K4149" s="10">
        <f>(C4149-VLOOKUP(H4149,Riders!$A$2:$E$8001,4,FALSE))/365</f>
        <v>30.452054794520549</v>
      </c>
    </row>
    <row r="4150" spans="1:11">
      <c r="A4150" t="s">
        <v>383</v>
      </c>
      <c r="B4150">
        <v>2013</v>
      </c>
      <c r="C4150" s="9">
        <v>41292</v>
      </c>
      <c r="D4150" t="s">
        <v>138</v>
      </c>
      <c r="E4150" t="s">
        <v>89</v>
      </c>
      <c r="F4150">
        <v>4</v>
      </c>
      <c r="G4150">
        <v>1</v>
      </c>
      <c r="H4150" t="s">
        <v>292</v>
      </c>
      <c r="I4150" t="s">
        <v>26</v>
      </c>
      <c r="J4150">
        <v>10003011125</v>
      </c>
      <c r="K4150" s="10">
        <f>(C4150-VLOOKUP(H4150,Riders!$A$2:$E$8001,4,FALSE))/365</f>
        <v>28.276712328767122</v>
      </c>
    </row>
    <row r="4151" spans="1:11">
      <c r="A4151" t="s">
        <v>383</v>
      </c>
      <c r="B4151">
        <v>2013</v>
      </c>
      <c r="C4151" s="9">
        <v>41292</v>
      </c>
      <c r="D4151" t="s">
        <v>138</v>
      </c>
      <c r="E4151" t="s">
        <v>89</v>
      </c>
      <c r="F4151">
        <v>4</v>
      </c>
      <c r="G4151">
        <v>2</v>
      </c>
      <c r="H4151" t="s">
        <v>338</v>
      </c>
      <c r="I4151" t="s">
        <v>140</v>
      </c>
      <c r="J4151">
        <v>10004633247</v>
      </c>
      <c r="K4151" s="10">
        <f>(C4151-VLOOKUP(H4151,Riders!$A$2:$E$8001,4,FALSE))/365</f>
        <v>24.835616438356166</v>
      </c>
    </row>
    <row r="4152" spans="1:11">
      <c r="A4152" t="s">
        <v>383</v>
      </c>
      <c r="B4152">
        <v>2013</v>
      </c>
      <c r="C4152" s="9">
        <v>41292</v>
      </c>
      <c r="D4152" t="s">
        <v>138</v>
      </c>
      <c r="E4152" t="s">
        <v>89</v>
      </c>
      <c r="F4152">
        <v>4</v>
      </c>
      <c r="G4152">
        <v>3</v>
      </c>
      <c r="H4152" t="s">
        <v>378</v>
      </c>
      <c r="I4152" t="s">
        <v>400</v>
      </c>
      <c r="J4152">
        <v>10005747434</v>
      </c>
      <c r="K4152" s="10">
        <f>(C4152-VLOOKUP(H4152,Riders!$A$2:$E$8001,4,FALSE))/365</f>
        <v>28.084931506849315</v>
      </c>
    </row>
    <row r="4153" spans="1:11">
      <c r="A4153" t="s">
        <v>383</v>
      </c>
      <c r="B4153">
        <v>2013</v>
      </c>
      <c r="C4153" s="9">
        <v>41292</v>
      </c>
      <c r="D4153" t="s">
        <v>138</v>
      </c>
      <c r="E4153" t="s">
        <v>89</v>
      </c>
      <c r="F4153">
        <v>4</v>
      </c>
      <c r="G4153">
        <v>4</v>
      </c>
      <c r="H4153" t="s">
        <v>401</v>
      </c>
      <c r="I4153" t="s">
        <v>267</v>
      </c>
      <c r="J4153">
        <v>10007051476</v>
      </c>
      <c r="K4153" s="10">
        <f>(C4153-VLOOKUP(H4153,Riders!$A$2:$E$8001,4,FALSE))/365</f>
        <v>21.134246575342466</v>
      </c>
    </row>
    <row r="4154" spans="1:11">
      <c r="A4154" t="s">
        <v>383</v>
      </c>
      <c r="B4154">
        <v>2013</v>
      </c>
      <c r="C4154" s="9">
        <v>41292</v>
      </c>
      <c r="D4154" t="s">
        <v>138</v>
      </c>
      <c r="E4154" t="s">
        <v>89</v>
      </c>
      <c r="F4154">
        <v>4</v>
      </c>
      <c r="G4154">
        <v>5</v>
      </c>
      <c r="H4154" t="s">
        <v>181</v>
      </c>
      <c r="I4154" t="s">
        <v>32</v>
      </c>
      <c r="J4154">
        <v>10007212639</v>
      </c>
      <c r="K4154" s="10">
        <f>(C4154-VLOOKUP(H4154,Riders!$A$2:$E$8001,4,FALSE))/365</f>
        <v>21.55890410958904</v>
      </c>
    </row>
    <row r="4155" spans="1:11">
      <c r="A4155" t="s">
        <v>383</v>
      </c>
      <c r="B4155">
        <v>2013</v>
      </c>
      <c r="C4155" s="9">
        <v>41292</v>
      </c>
      <c r="D4155" t="s">
        <v>138</v>
      </c>
      <c r="E4155" t="s">
        <v>89</v>
      </c>
      <c r="F4155">
        <v>4</v>
      </c>
      <c r="G4155">
        <v>6</v>
      </c>
      <c r="H4155" t="s">
        <v>402</v>
      </c>
      <c r="I4155" t="s">
        <v>403</v>
      </c>
      <c r="J4155">
        <v>10005763400</v>
      </c>
      <c r="K4155" s="10" t="e">
        <f>(C4155-VLOOKUP(H4155,Riders!$A$2:$E$8001,4,FALSE))/365</f>
        <v>#N/A</v>
      </c>
    </row>
    <row r="4156" spans="1:11">
      <c r="A4156" t="s">
        <v>383</v>
      </c>
      <c r="B4156">
        <v>2013</v>
      </c>
      <c r="C4156" s="9">
        <v>41292</v>
      </c>
      <c r="D4156" t="s">
        <v>138</v>
      </c>
      <c r="E4156" t="s">
        <v>89</v>
      </c>
      <c r="F4156">
        <v>4</v>
      </c>
      <c r="G4156">
        <v>7</v>
      </c>
      <c r="H4156" t="s">
        <v>156</v>
      </c>
      <c r="I4156" t="s">
        <v>354</v>
      </c>
      <c r="J4156">
        <v>10010894696</v>
      </c>
      <c r="K4156" s="10">
        <f>(C4156-VLOOKUP(H4156,Riders!$A$2:$E$8001,4,FALSE))/365</f>
        <v>26.758904109589039</v>
      </c>
    </row>
    <row r="4157" spans="1:11">
      <c r="A4157" t="s">
        <v>383</v>
      </c>
      <c r="B4157">
        <v>2013</v>
      </c>
      <c r="C4157" s="9">
        <v>41292</v>
      </c>
      <c r="D4157" t="s">
        <v>138</v>
      </c>
      <c r="E4157" t="s">
        <v>115</v>
      </c>
      <c r="F4157">
        <v>1</v>
      </c>
      <c r="G4157">
        <v>1</v>
      </c>
      <c r="H4157" t="s">
        <v>401</v>
      </c>
      <c r="I4157" t="s">
        <v>267</v>
      </c>
      <c r="J4157">
        <v>10007051476</v>
      </c>
      <c r="K4157" s="10">
        <f>(C4157-VLOOKUP(H4157,Riders!$A$2:$E$8001,4,FALSE))/365</f>
        <v>21.134246575342466</v>
      </c>
    </row>
    <row r="4158" spans="1:11">
      <c r="A4158" t="s">
        <v>383</v>
      </c>
      <c r="B4158">
        <v>2013</v>
      </c>
      <c r="C4158" s="9">
        <v>41292</v>
      </c>
      <c r="D4158" t="s">
        <v>138</v>
      </c>
      <c r="E4158" t="s">
        <v>115</v>
      </c>
      <c r="F4158">
        <v>1</v>
      </c>
      <c r="G4158">
        <v>2</v>
      </c>
      <c r="H4158" t="s">
        <v>232</v>
      </c>
      <c r="I4158" t="s">
        <v>24</v>
      </c>
      <c r="J4158">
        <v>10006073493</v>
      </c>
      <c r="K4158" s="10">
        <f>(C4158-VLOOKUP(H4158,Riders!$A$2:$E$8001,4,FALSE))/365</f>
        <v>23.101369863013698</v>
      </c>
    </row>
    <row r="4159" spans="1:11">
      <c r="A4159" t="s">
        <v>383</v>
      </c>
      <c r="B4159">
        <v>2013</v>
      </c>
      <c r="C4159" s="9">
        <v>41292</v>
      </c>
      <c r="D4159" t="s">
        <v>138</v>
      </c>
      <c r="E4159" t="s">
        <v>115</v>
      </c>
      <c r="F4159">
        <v>1</v>
      </c>
      <c r="G4159">
        <v>3</v>
      </c>
      <c r="H4159" t="s">
        <v>397</v>
      </c>
      <c r="I4159" t="s">
        <v>398</v>
      </c>
      <c r="J4159">
        <v>10004792184</v>
      </c>
      <c r="K4159" s="10">
        <f>(C4159-VLOOKUP(H4159,Riders!$A$2:$E$8001,4,FALSE))/365</f>
        <v>27.101369863013698</v>
      </c>
    </row>
    <row r="4160" spans="1:11">
      <c r="A4160" t="s">
        <v>383</v>
      </c>
      <c r="B4160">
        <v>2013</v>
      </c>
      <c r="C4160" s="9">
        <v>41292</v>
      </c>
      <c r="D4160" t="s">
        <v>138</v>
      </c>
      <c r="E4160" t="s">
        <v>115</v>
      </c>
      <c r="F4160">
        <v>1</v>
      </c>
      <c r="G4160">
        <v>4</v>
      </c>
      <c r="H4160" t="s">
        <v>391</v>
      </c>
      <c r="I4160" t="s">
        <v>392</v>
      </c>
      <c r="J4160">
        <v>10002830360</v>
      </c>
      <c r="K4160" s="10">
        <f>(C4160-VLOOKUP(H4160,Riders!$A$2:$E$8001,4,FALSE))/365</f>
        <v>33.641095890410959</v>
      </c>
    </row>
    <row r="4161" spans="1:11">
      <c r="A4161" t="s">
        <v>383</v>
      </c>
      <c r="B4161">
        <v>2013</v>
      </c>
      <c r="C4161" s="9">
        <v>41292</v>
      </c>
      <c r="D4161" t="s">
        <v>138</v>
      </c>
      <c r="E4161" t="s">
        <v>115</v>
      </c>
      <c r="F4161">
        <v>2</v>
      </c>
      <c r="G4161">
        <v>1</v>
      </c>
      <c r="H4161" t="s">
        <v>211</v>
      </c>
      <c r="I4161" t="s">
        <v>40</v>
      </c>
      <c r="J4161">
        <v>10006422895</v>
      </c>
      <c r="K4161" s="10">
        <f>(C4161-VLOOKUP(H4161,Riders!$A$2:$E$8001,4,FALSE))/365</f>
        <v>21.660273972602738</v>
      </c>
    </row>
    <row r="4162" spans="1:11">
      <c r="A4162" t="s">
        <v>383</v>
      </c>
      <c r="B4162">
        <v>2013</v>
      </c>
      <c r="C4162" s="9">
        <v>41292</v>
      </c>
      <c r="D4162" t="s">
        <v>138</v>
      </c>
      <c r="E4162" t="s">
        <v>115</v>
      </c>
      <c r="F4162">
        <v>2</v>
      </c>
      <c r="G4162">
        <v>2</v>
      </c>
      <c r="H4162" t="s">
        <v>216</v>
      </c>
      <c r="I4162" t="s">
        <v>44</v>
      </c>
      <c r="J4162">
        <v>10006902239</v>
      </c>
      <c r="K4162" s="10">
        <f>(C4162-VLOOKUP(H4162,Riders!$A$2:$E$8001,4,FALSE))/365</f>
        <v>21.55890410958904</v>
      </c>
    </row>
    <row r="4163" spans="1:11">
      <c r="A4163" t="s">
        <v>383</v>
      </c>
      <c r="B4163">
        <v>2013</v>
      </c>
      <c r="C4163" s="9">
        <v>41292</v>
      </c>
      <c r="D4163" t="s">
        <v>138</v>
      </c>
      <c r="E4163" t="s">
        <v>115</v>
      </c>
      <c r="F4163">
        <v>2</v>
      </c>
      <c r="G4163">
        <v>3</v>
      </c>
      <c r="H4163" t="s">
        <v>156</v>
      </c>
      <c r="I4163" t="s">
        <v>354</v>
      </c>
      <c r="J4163">
        <v>10010894696</v>
      </c>
      <c r="K4163" s="10">
        <f>(C4163-VLOOKUP(H4163,Riders!$A$2:$E$8001,4,FALSE))/365</f>
        <v>26.758904109589039</v>
      </c>
    </row>
    <row r="4164" spans="1:11">
      <c r="A4164" t="s">
        <v>383</v>
      </c>
      <c r="B4164">
        <v>2013</v>
      </c>
      <c r="C4164" s="9">
        <v>41292</v>
      </c>
      <c r="D4164" t="s">
        <v>138</v>
      </c>
      <c r="E4164" t="s">
        <v>115</v>
      </c>
      <c r="F4164">
        <v>2</v>
      </c>
      <c r="G4164">
        <v>4</v>
      </c>
      <c r="H4164" t="s">
        <v>394</v>
      </c>
      <c r="I4164" t="s">
        <v>102</v>
      </c>
      <c r="J4164">
        <v>10004613241</v>
      </c>
      <c r="K4164" s="10">
        <f>(C4164-VLOOKUP(H4164,Riders!$A$2:$E$8001,4,FALSE))/365</f>
        <v>25.5013698630137</v>
      </c>
    </row>
    <row r="4165" spans="1:11">
      <c r="A4165" t="s">
        <v>383</v>
      </c>
      <c r="B4165">
        <v>2013</v>
      </c>
      <c r="C4165" s="9">
        <v>41292</v>
      </c>
      <c r="D4165" t="s">
        <v>138</v>
      </c>
      <c r="E4165" t="s">
        <v>115</v>
      </c>
      <c r="F4165">
        <v>2</v>
      </c>
      <c r="G4165">
        <v>5</v>
      </c>
      <c r="H4165" t="s">
        <v>328</v>
      </c>
      <c r="I4165" t="s">
        <v>176</v>
      </c>
      <c r="J4165">
        <v>10007782616</v>
      </c>
      <c r="K4165" s="10">
        <f>(C4165-VLOOKUP(H4165,Riders!$A$2:$E$8001,4,FALSE))/365</f>
        <v>19.465753424657535</v>
      </c>
    </row>
    <row r="4166" spans="1:11">
      <c r="A4166" t="s">
        <v>383</v>
      </c>
      <c r="B4166">
        <v>2013</v>
      </c>
      <c r="C4166" s="9">
        <v>41292</v>
      </c>
      <c r="D4166" t="s">
        <v>138</v>
      </c>
      <c r="E4166" t="s">
        <v>115</v>
      </c>
      <c r="F4166">
        <v>3</v>
      </c>
      <c r="G4166">
        <v>1</v>
      </c>
      <c r="H4166" t="s">
        <v>195</v>
      </c>
      <c r="I4166" t="s">
        <v>196</v>
      </c>
      <c r="J4166">
        <v>10003100142</v>
      </c>
      <c r="K4166" s="10">
        <f>(C4166-VLOOKUP(H4166,Riders!$A$2:$E$8001,4,FALSE))/365</f>
        <v>26.843835616438355</v>
      </c>
    </row>
    <row r="4167" spans="1:11">
      <c r="A4167" t="s">
        <v>383</v>
      </c>
      <c r="B4167">
        <v>2013</v>
      </c>
      <c r="C4167" s="9">
        <v>41292</v>
      </c>
      <c r="D4167" t="s">
        <v>138</v>
      </c>
      <c r="E4167" t="s">
        <v>115</v>
      </c>
      <c r="F4167">
        <v>3</v>
      </c>
      <c r="G4167">
        <v>2</v>
      </c>
      <c r="H4167" t="s">
        <v>402</v>
      </c>
      <c r="I4167" t="s">
        <v>403</v>
      </c>
      <c r="J4167">
        <v>10005763400</v>
      </c>
      <c r="K4167" s="10" t="e">
        <f>(C4167-VLOOKUP(H4167,Riders!$A$2:$E$8001,4,FALSE))/365</f>
        <v>#N/A</v>
      </c>
    </row>
    <row r="4168" spans="1:11">
      <c r="A4168" t="s">
        <v>383</v>
      </c>
      <c r="B4168">
        <v>2013</v>
      </c>
      <c r="C4168" s="9">
        <v>41292</v>
      </c>
      <c r="D4168" t="s">
        <v>138</v>
      </c>
      <c r="E4168" t="s">
        <v>115</v>
      </c>
      <c r="F4168">
        <v>3</v>
      </c>
      <c r="G4168">
        <v>3</v>
      </c>
      <c r="H4168" t="s">
        <v>57</v>
      </c>
      <c r="I4168" t="s">
        <v>35</v>
      </c>
      <c r="J4168">
        <v>10007502427</v>
      </c>
      <c r="K4168" s="10">
        <f>(C4168-VLOOKUP(H4168,Riders!$A$2:$E$8001,4,FALSE))/365</f>
        <v>19.18082191780822</v>
      </c>
    </row>
    <row r="4169" spans="1:11">
      <c r="A4169" t="s">
        <v>383</v>
      </c>
      <c r="B4169">
        <v>2013</v>
      </c>
      <c r="C4169" s="9">
        <v>41292</v>
      </c>
      <c r="D4169" t="s">
        <v>138</v>
      </c>
      <c r="E4169" t="s">
        <v>115</v>
      </c>
      <c r="F4169">
        <v>3</v>
      </c>
      <c r="G4169">
        <v>4</v>
      </c>
      <c r="H4169" t="s">
        <v>287</v>
      </c>
      <c r="I4169" t="s">
        <v>205</v>
      </c>
      <c r="J4169">
        <v>10002418415</v>
      </c>
      <c r="K4169" s="10">
        <f>(C4169-VLOOKUP(H4169,Riders!$A$2:$E$8001,4,FALSE))/365</f>
        <v>30.452054794520549</v>
      </c>
    </row>
    <row r="4170" spans="1:11">
      <c r="A4170" t="s">
        <v>383</v>
      </c>
      <c r="B4170">
        <v>2013</v>
      </c>
      <c r="C4170" s="9">
        <v>41292</v>
      </c>
      <c r="D4170" t="s">
        <v>138</v>
      </c>
      <c r="E4170" t="s">
        <v>115</v>
      </c>
      <c r="F4170">
        <v>3</v>
      </c>
      <c r="G4170">
        <v>5</v>
      </c>
      <c r="H4170" t="s">
        <v>317</v>
      </c>
      <c r="I4170" t="s">
        <v>24</v>
      </c>
      <c r="J4170">
        <v>10007508083</v>
      </c>
      <c r="K4170" s="10">
        <f>(C4170-VLOOKUP(H4170,Riders!$A$2:$E$8001,4,FALSE))/365</f>
        <v>19.38082191780822</v>
      </c>
    </row>
    <row r="4171" spans="1:11">
      <c r="A4171" t="s">
        <v>383</v>
      </c>
      <c r="B4171">
        <v>2013</v>
      </c>
      <c r="C4171" s="9">
        <v>41292</v>
      </c>
      <c r="D4171" t="s">
        <v>138</v>
      </c>
      <c r="E4171" t="s">
        <v>115</v>
      </c>
      <c r="F4171">
        <v>4</v>
      </c>
      <c r="G4171">
        <v>1</v>
      </c>
      <c r="H4171" t="s">
        <v>378</v>
      </c>
      <c r="I4171" t="s">
        <v>400</v>
      </c>
      <c r="J4171">
        <v>10005747434</v>
      </c>
      <c r="K4171" s="10">
        <f>(C4171-VLOOKUP(H4171,Riders!$A$2:$E$8001,4,FALSE))/365</f>
        <v>28.084931506849315</v>
      </c>
    </row>
    <row r="4172" spans="1:11">
      <c r="A4172" t="s">
        <v>383</v>
      </c>
      <c r="B4172">
        <v>2013</v>
      </c>
      <c r="C4172" s="9">
        <v>41292</v>
      </c>
      <c r="D4172" t="s">
        <v>138</v>
      </c>
      <c r="E4172" t="s">
        <v>115</v>
      </c>
      <c r="F4172">
        <v>4</v>
      </c>
      <c r="G4172">
        <v>2</v>
      </c>
      <c r="H4172" t="s">
        <v>399</v>
      </c>
      <c r="I4172" t="s">
        <v>379</v>
      </c>
      <c r="J4172">
        <v>10005747131</v>
      </c>
      <c r="K4172" s="10">
        <f>(C4172-VLOOKUP(H4172,Riders!$A$2:$E$8001,4,FALSE))/365</f>
        <v>23.12876712328767</v>
      </c>
    </row>
    <row r="4173" spans="1:11">
      <c r="A4173" t="s">
        <v>383</v>
      </c>
      <c r="B4173">
        <v>2013</v>
      </c>
      <c r="C4173" s="9">
        <v>41292</v>
      </c>
      <c r="D4173" t="s">
        <v>138</v>
      </c>
      <c r="E4173" t="s">
        <v>115</v>
      </c>
      <c r="F4173">
        <v>4</v>
      </c>
      <c r="G4173">
        <v>3</v>
      </c>
      <c r="H4173" t="s">
        <v>181</v>
      </c>
      <c r="I4173" t="s">
        <v>32</v>
      </c>
      <c r="J4173">
        <v>10007212639</v>
      </c>
      <c r="K4173" s="10">
        <f>(C4173-VLOOKUP(H4173,Riders!$A$2:$E$8001,4,FALSE))/365</f>
        <v>21.55890410958904</v>
      </c>
    </row>
    <row r="4174" spans="1:11">
      <c r="A4174" t="s">
        <v>383</v>
      </c>
      <c r="B4174">
        <v>2013</v>
      </c>
      <c r="C4174" s="9">
        <v>41292</v>
      </c>
      <c r="D4174" t="s">
        <v>138</v>
      </c>
      <c r="E4174" t="s">
        <v>115</v>
      </c>
      <c r="F4174">
        <v>4</v>
      </c>
      <c r="G4174">
        <v>4</v>
      </c>
      <c r="H4174" t="s">
        <v>393</v>
      </c>
      <c r="I4174" t="s">
        <v>152</v>
      </c>
      <c r="J4174" t="e">
        <v>#N/A</v>
      </c>
      <c r="K4174" s="10">
        <f>(C4174-VLOOKUP(H4174,Riders!$A$2:$E$8001,4,FALSE))/365</f>
        <v>25.260273972602739</v>
      </c>
    </row>
    <row r="4175" spans="1:11">
      <c r="A4175" t="s">
        <v>383</v>
      </c>
      <c r="B4175">
        <v>2013</v>
      </c>
      <c r="C4175" s="9">
        <v>41292</v>
      </c>
      <c r="D4175" t="s">
        <v>138</v>
      </c>
      <c r="E4175" t="s">
        <v>115</v>
      </c>
      <c r="F4175">
        <v>4</v>
      </c>
      <c r="G4175">
        <v>5</v>
      </c>
      <c r="H4175" t="s">
        <v>395</v>
      </c>
      <c r="I4175" t="s">
        <v>396</v>
      </c>
      <c r="J4175">
        <v>10009131623</v>
      </c>
      <c r="K4175" s="10">
        <f>(C4175-VLOOKUP(H4175,Riders!$A$2:$E$8001,4,FALSE))/365</f>
        <v>23.989041095890411</v>
      </c>
    </row>
    <row r="4176" spans="1:11">
      <c r="A4176" t="s">
        <v>383</v>
      </c>
      <c r="B4176">
        <v>2013</v>
      </c>
      <c r="C4176" s="9">
        <v>41292</v>
      </c>
      <c r="D4176" t="s">
        <v>138</v>
      </c>
      <c r="E4176" t="s">
        <v>117</v>
      </c>
      <c r="F4176">
        <v>1</v>
      </c>
      <c r="G4176">
        <v>1</v>
      </c>
      <c r="H4176" t="s">
        <v>292</v>
      </c>
      <c r="I4176" t="s">
        <v>26</v>
      </c>
      <c r="J4176">
        <v>10003011125</v>
      </c>
      <c r="K4176" s="10">
        <f>(C4176-VLOOKUP(H4176,Riders!$A$2:$E$8001,4,FALSE))/365</f>
        <v>28.276712328767122</v>
      </c>
    </row>
    <row r="4177" spans="1:11">
      <c r="A4177" t="s">
        <v>383</v>
      </c>
      <c r="B4177">
        <v>2013</v>
      </c>
      <c r="C4177" s="9">
        <v>41292</v>
      </c>
      <c r="D4177" t="s">
        <v>138</v>
      </c>
      <c r="E4177" t="s">
        <v>117</v>
      </c>
      <c r="F4177">
        <v>1</v>
      </c>
      <c r="G4177">
        <v>2</v>
      </c>
      <c r="H4177" t="s">
        <v>198</v>
      </c>
      <c r="I4177" t="s">
        <v>22</v>
      </c>
      <c r="J4177">
        <v>10006900421</v>
      </c>
      <c r="K4177" s="10">
        <f>(C4177-VLOOKUP(H4177,Riders!$A$2:$E$8001,4,FALSE))/365</f>
        <v>20.112328767123287</v>
      </c>
    </row>
    <row r="4178" spans="1:11">
      <c r="A4178" t="s">
        <v>383</v>
      </c>
      <c r="B4178">
        <v>2013</v>
      </c>
      <c r="C4178" s="9">
        <v>41292</v>
      </c>
      <c r="D4178" t="s">
        <v>138</v>
      </c>
      <c r="E4178" t="s">
        <v>117</v>
      </c>
      <c r="F4178">
        <v>1</v>
      </c>
      <c r="G4178">
        <v>3</v>
      </c>
      <c r="H4178" t="s">
        <v>146</v>
      </c>
      <c r="I4178" t="s">
        <v>54</v>
      </c>
      <c r="J4178">
        <v>10007890932</v>
      </c>
      <c r="K4178" s="10">
        <f>(C4178-VLOOKUP(H4178,Riders!$A$2:$E$8001,4,FALSE))/365</f>
        <v>18.597260273972601</v>
      </c>
    </row>
    <row r="4179" spans="1:11">
      <c r="A4179" t="s">
        <v>383</v>
      </c>
      <c r="B4179">
        <v>2013</v>
      </c>
      <c r="C4179" s="9">
        <v>41292</v>
      </c>
      <c r="D4179" t="s">
        <v>138</v>
      </c>
      <c r="E4179" t="s">
        <v>117</v>
      </c>
      <c r="F4179">
        <v>1</v>
      </c>
      <c r="G4179">
        <v>4</v>
      </c>
      <c r="H4179" t="s">
        <v>378</v>
      </c>
      <c r="I4179" t="s">
        <v>400</v>
      </c>
      <c r="J4179">
        <v>10005747434</v>
      </c>
      <c r="K4179" s="10">
        <f>(C4179-VLOOKUP(H4179,Riders!$A$2:$E$8001,4,FALSE))/365</f>
        <v>28.084931506849315</v>
      </c>
    </row>
    <row r="4180" spans="1:11">
      <c r="A4180" t="s">
        <v>383</v>
      </c>
      <c r="B4180">
        <v>2013</v>
      </c>
      <c r="C4180" s="9">
        <v>41292</v>
      </c>
      <c r="D4180" t="s">
        <v>138</v>
      </c>
      <c r="E4180" t="s">
        <v>117</v>
      </c>
      <c r="F4180">
        <v>1</v>
      </c>
      <c r="G4180">
        <v>5</v>
      </c>
      <c r="H4180" t="s">
        <v>401</v>
      </c>
      <c r="I4180" t="s">
        <v>267</v>
      </c>
      <c r="J4180">
        <v>10007051476</v>
      </c>
      <c r="K4180" s="10">
        <f>(C4180-VLOOKUP(H4180,Riders!$A$2:$E$8001,4,FALSE))/365</f>
        <v>21.134246575342466</v>
      </c>
    </row>
    <row r="4181" spans="1:11">
      <c r="A4181" t="s">
        <v>383</v>
      </c>
      <c r="B4181">
        <v>2013</v>
      </c>
      <c r="C4181" s="9">
        <v>41292</v>
      </c>
      <c r="D4181" t="s">
        <v>138</v>
      </c>
      <c r="E4181" t="s">
        <v>117</v>
      </c>
      <c r="F4181">
        <v>1</v>
      </c>
      <c r="G4181">
        <v>6</v>
      </c>
      <c r="H4181" t="s">
        <v>386</v>
      </c>
      <c r="I4181" t="s">
        <v>387</v>
      </c>
      <c r="J4181">
        <v>10006893852</v>
      </c>
      <c r="K4181" s="10">
        <f>(C4181-VLOOKUP(H4181,Riders!$A$2:$E$8001,4,FALSE))/365</f>
        <v>20.304109589041097</v>
      </c>
    </row>
    <row r="4182" spans="1:11">
      <c r="A4182" t="s">
        <v>383</v>
      </c>
      <c r="B4182">
        <v>2013</v>
      </c>
      <c r="C4182" s="9">
        <v>41292</v>
      </c>
      <c r="D4182" t="s">
        <v>138</v>
      </c>
      <c r="E4182" t="s">
        <v>117</v>
      </c>
      <c r="F4182">
        <v>2</v>
      </c>
      <c r="G4182">
        <v>1</v>
      </c>
      <c r="H4182" t="s">
        <v>338</v>
      </c>
      <c r="I4182" t="s">
        <v>140</v>
      </c>
      <c r="J4182">
        <v>10004633247</v>
      </c>
      <c r="K4182" s="10">
        <f>(C4182-VLOOKUP(H4182,Riders!$A$2:$E$8001,4,FALSE))/365</f>
        <v>24.835616438356166</v>
      </c>
    </row>
    <row r="4183" spans="1:11">
      <c r="A4183" t="s">
        <v>383</v>
      </c>
      <c r="B4183">
        <v>2013</v>
      </c>
      <c r="C4183" s="9">
        <v>41292</v>
      </c>
      <c r="D4183" t="s">
        <v>138</v>
      </c>
      <c r="E4183" t="s">
        <v>117</v>
      </c>
      <c r="F4183">
        <v>2</v>
      </c>
      <c r="G4183">
        <v>2</v>
      </c>
      <c r="H4183" t="s">
        <v>285</v>
      </c>
      <c r="I4183" t="s">
        <v>30</v>
      </c>
      <c r="J4183">
        <v>10003349716</v>
      </c>
      <c r="K4183" s="10">
        <f>(C4183-VLOOKUP(H4183,Riders!$A$2:$E$8001,4,FALSE))/365</f>
        <v>29.457534246575342</v>
      </c>
    </row>
    <row r="4184" spans="1:11">
      <c r="A4184" t="s">
        <v>383</v>
      </c>
      <c r="B4184">
        <v>2013</v>
      </c>
      <c r="C4184" s="9">
        <v>41292</v>
      </c>
      <c r="D4184" t="s">
        <v>138</v>
      </c>
      <c r="E4184" t="s">
        <v>117</v>
      </c>
      <c r="F4184">
        <v>2</v>
      </c>
      <c r="G4184">
        <v>3</v>
      </c>
      <c r="H4184" t="s">
        <v>195</v>
      </c>
      <c r="I4184" t="s">
        <v>196</v>
      </c>
      <c r="J4184">
        <v>10003100142</v>
      </c>
      <c r="K4184" s="10">
        <f>(C4184-VLOOKUP(H4184,Riders!$A$2:$E$8001,4,FALSE))/365</f>
        <v>26.843835616438355</v>
      </c>
    </row>
    <row r="4185" spans="1:11">
      <c r="A4185" t="s">
        <v>383</v>
      </c>
      <c r="B4185">
        <v>2013</v>
      </c>
      <c r="C4185" s="9">
        <v>41292</v>
      </c>
      <c r="D4185" t="s">
        <v>138</v>
      </c>
      <c r="E4185" t="s">
        <v>117</v>
      </c>
      <c r="F4185">
        <v>2</v>
      </c>
      <c r="G4185">
        <v>4</v>
      </c>
      <c r="H4185" t="s">
        <v>211</v>
      </c>
      <c r="I4185" t="s">
        <v>40</v>
      </c>
      <c r="J4185">
        <v>10006422895</v>
      </c>
      <c r="K4185" s="10">
        <f>(C4185-VLOOKUP(H4185,Riders!$A$2:$E$8001,4,FALSE))/365</f>
        <v>21.660273972602738</v>
      </c>
    </row>
    <row r="4186" spans="1:11">
      <c r="A4186" t="s">
        <v>383</v>
      </c>
      <c r="B4186">
        <v>2013</v>
      </c>
      <c r="C4186" s="9">
        <v>41292</v>
      </c>
      <c r="D4186" t="s">
        <v>138</v>
      </c>
      <c r="E4186" t="s">
        <v>117</v>
      </c>
      <c r="F4186">
        <v>2</v>
      </c>
      <c r="G4186">
        <v>5</v>
      </c>
      <c r="H4186" t="s">
        <v>390</v>
      </c>
      <c r="I4186" t="s">
        <v>332</v>
      </c>
      <c r="J4186">
        <v>10006485139</v>
      </c>
      <c r="K4186" s="10" t="e">
        <f>(C4186-VLOOKUP(H4186,Riders!$A$2:$E$8001,4,FALSE))/365</f>
        <v>#N/A</v>
      </c>
    </row>
    <row r="4187" spans="1:11">
      <c r="A4187" t="s">
        <v>383</v>
      </c>
      <c r="B4187">
        <v>2013</v>
      </c>
      <c r="C4187" s="9">
        <v>41292</v>
      </c>
      <c r="D4187" t="s">
        <v>138</v>
      </c>
      <c r="E4187" t="s">
        <v>117</v>
      </c>
      <c r="F4187">
        <v>2</v>
      </c>
      <c r="G4187">
        <v>6</v>
      </c>
      <c r="H4187" t="s">
        <v>218</v>
      </c>
      <c r="I4187" t="s">
        <v>33</v>
      </c>
      <c r="J4187">
        <v>10005782695</v>
      </c>
      <c r="K4187" s="10">
        <f>(C4187-VLOOKUP(H4187,Riders!$A$2:$E$8001,4,FALSE))/365</f>
        <v>23.539726027397261</v>
      </c>
    </row>
    <row r="4188" spans="1:11">
      <c r="A4188" t="s">
        <v>383</v>
      </c>
      <c r="B4188">
        <v>2013</v>
      </c>
      <c r="C4188" s="9">
        <v>41292</v>
      </c>
      <c r="D4188" t="s">
        <v>138</v>
      </c>
      <c r="E4188" t="s">
        <v>119</v>
      </c>
      <c r="F4188">
        <v>1</v>
      </c>
      <c r="G4188">
        <v>1</v>
      </c>
      <c r="H4188" t="s">
        <v>198</v>
      </c>
      <c r="I4188" t="s">
        <v>22</v>
      </c>
      <c r="J4188">
        <v>10006900421</v>
      </c>
      <c r="K4188" s="10">
        <f>(C4188-VLOOKUP(H4188,Riders!$A$2:$E$8001,4,FALSE))/365</f>
        <v>20.112328767123287</v>
      </c>
    </row>
    <row r="4189" spans="1:11">
      <c r="A4189" t="s">
        <v>383</v>
      </c>
      <c r="B4189">
        <v>2013</v>
      </c>
      <c r="C4189" s="9">
        <v>41292</v>
      </c>
      <c r="D4189" t="s">
        <v>138</v>
      </c>
      <c r="E4189" t="s">
        <v>119</v>
      </c>
      <c r="F4189">
        <v>1</v>
      </c>
      <c r="G4189">
        <v>2</v>
      </c>
      <c r="H4189" t="s">
        <v>285</v>
      </c>
      <c r="I4189" t="s">
        <v>30</v>
      </c>
      <c r="J4189">
        <v>10003349716</v>
      </c>
      <c r="K4189" s="10">
        <f>(C4189-VLOOKUP(H4189,Riders!$A$2:$E$8001,4,FALSE))/365</f>
        <v>29.457534246575342</v>
      </c>
    </row>
    <row r="4190" spans="1:11">
      <c r="A4190" t="s">
        <v>383</v>
      </c>
      <c r="B4190">
        <v>2013</v>
      </c>
      <c r="C4190" s="9">
        <v>41292</v>
      </c>
      <c r="D4190" t="s">
        <v>138</v>
      </c>
      <c r="E4190" t="s">
        <v>119</v>
      </c>
      <c r="F4190">
        <v>1</v>
      </c>
      <c r="G4190">
        <v>3</v>
      </c>
      <c r="H4190" t="s">
        <v>292</v>
      </c>
      <c r="I4190" t="s">
        <v>26</v>
      </c>
      <c r="J4190">
        <v>10003011125</v>
      </c>
      <c r="K4190" s="10">
        <f>(C4190-VLOOKUP(H4190,Riders!$A$2:$E$8001,4,FALSE))/365</f>
        <v>28.276712328767122</v>
      </c>
    </row>
    <row r="4191" spans="1:11">
      <c r="A4191" t="s">
        <v>383</v>
      </c>
      <c r="B4191">
        <v>2013</v>
      </c>
      <c r="C4191" s="9">
        <v>41292</v>
      </c>
      <c r="D4191" t="s">
        <v>138</v>
      </c>
      <c r="E4191" t="s">
        <v>119</v>
      </c>
      <c r="F4191">
        <v>1</v>
      </c>
      <c r="G4191">
        <v>4</v>
      </c>
      <c r="H4191" t="s">
        <v>146</v>
      </c>
      <c r="I4191" t="s">
        <v>54</v>
      </c>
      <c r="J4191">
        <v>10007890932</v>
      </c>
      <c r="K4191" s="10">
        <f>(C4191-VLOOKUP(H4191,Riders!$A$2:$E$8001,4,FALSE))/365</f>
        <v>18.597260273972601</v>
      </c>
    </row>
    <row r="4192" spans="1:11">
      <c r="A4192" t="s">
        <v>383</v>
      </c>
      <c r="B4192">
        <v>2013</v>
      </c>
      <c r="C4192" s="9">
        <v>41292</v>
      </c>
      <c r="D4192" t="s">
        <v>138</v>
      </c>
      <c r="E4192" t="s">
        <v>119</v>
      </c>
      <c r="F4192">
        <v>1</v>
      </c>
      <c r="G4192">
        <v>5</v>
      </c>
      <c r="H4192" t="s">
        <v>195</v>
      </c>
      <c r="I4192" t="s">
        <v>196</v>
      </c>
      <c r="J4192">
        <v>10003100142</v>
      </c>
      <c r="K4192" s="10">
        <f>(C4192-VLOOKUP(H4192,Riders!$A$2:$E$8001,4,FALSE))/365</f>
        <v>26.843835616438355</v>
      </c>
    </row>
    <row r="4193" spans="1:11">
      <c r="A4193" t="s">
        <v>383</v>
      </c>
      <c r="B4193">
        <v>2013</v>
      </c>
      <c r="C4193" s="9">
        <v>41292</v>
      </c>
      <c r="D4193" t="s">
        <v>138</v>
      </c>
      <c r="E4193" t="s">
        <v>119</v>
      </c>
      <c r="F4193">
        <v>1</v>
      </c>
      <c r="G4193">
        <v>6</v>
      </c>
      <c r="H4193" t="s">
        <v>338</v>
      </c>
      <c r="I4193" t="s">
        <v>140</v>
      </c>
      <c r="J4193">
        <v>10004633247</v>
      </c>
      <c r="K4193" s="10">
        <f>(C4193-VLOOKUP(H4193,Riders!$A$2:$E$8001,4,FALSE))/365</f>
        <v>24.835616438356166</v>
      </c>
    </row>
    <row r="4194" spans="1:11">
      <c r="A4194" t="s">
        <v>383</v>
      </c>
      <c r="B4194">
        <v>2013</v>
      </c>
      <c r="C4194" s="9">
        <v>41292</v>
      </c>
      <c r="D4194" t="s">
        <v>138</v>
      </c>
      <c r="E4194" t="s">
        <v>119</v>
      </c>
      <c r="F4194">
        <v>2</v>
      </c>
      <c r="G4194">
        <v>1</v>
      </c>
      <c r="H4194" t="s">
        <v>218</v>
      </c>
      <c r="I4194" t="s">
        <v>33</v>
      </c>
      <c r="J4194">
        <v>10005782695</v>
      </c>
      <c r="K4194" s="10">
        <f>(C4194-VLOOKUP(H4194,Riders!$A$2:$E$8001,4,FALSE))/365</f>
        <v>23.539726027397261</v>
      </c>
    </row>
    <row r="4195" spans="1:11">
      <c r="A4195" t="s">
        <v>383</v>
      </c>
      <c r="B4195">
        <v>2013</v>
      </c>
      <c r="C4195" s="9">
        <v>41292</v>
      </c>
      <c r="D4195" t="s">
        <v>138</v>
      </c>
      <c r="E4195" t="s">
        <v>119</v>
      </c>
      <c r="F4195">
        <v>2</v>
      </c>
      <c r="G4195">
        <v>2</v>
      </c>
      <c r="H4195" t="s">
        <v>401</v>
      </c>
      <c r="I4195" t="s">
        <v>267</v>
      </c>
      <c r="J4195">
        <v>10007051476</v>
      </c>
      <c r="K4195" s="10">
        <f>(C4195-VLOOKUP(H4195,Riders!$A$2:$E$8001,4,FALSE))/365</f>
        <v>21.134246575342466</v>
      </c>
    </row>
    <row r="4196" spans="1:11">
      <c r="A4196" t="s">
        <v>383</v>
      </c>
      <c r="B4196">
        <v>2013</v>
      </c>
      <c r="C4196" s="9">
        <v>41292</v>
      </c>
      <c r="D4196" t="s">
        <v>138</v>
      </c>
      <c r="E4196" t="s">
        <v>119</v>
      </c>
      <c r="F4196">
        <v>2</v>
      </c>
      <c r="G4196">
        <v>3</v>
      </c>
      <c r="H4196" t="s">
        <v>211</v>
      </c>
      <c r="I4196" t="s">
        <v>40</v>
      </c>
      <c r="J4196">
        <v>10006422895</v>
      </c>
      <c r="K4196" s="10">
        <f>(C4196-VLOOKUP(H4196,Riders!$A$2:$E$8001,4,FALSE))/365</f>
        <v>21.660273972602738</v>
      </c>
    </row>
    <row r="4197" spans="1:11">
      <c r="A4197" t="s">
        <v>383</v>
      </c>
      <c r="B4197">
        <v>2013</v>
      </c>
      <c r="C4197" s="9">
        <v>41292</v>
      </c>
      <c r="D4197" t="s">
        <v>138</v>
      </c>
      <c r="E4197" t="s">
        <v>119</v>
      </c>
      <c r="F4197">
        <v>2</v>
      </c>
      <c r="G4197">
        <v>4</v>
      </c>
      <c r="H4197" t="s">
        <v>378</v>
      </c>
      <c r="I4197" t="s">
        <v>400</v>
      </c>
      <c r="J4197">
        <v>10005747434</v>
      </c>
      <c r="K4197" s="10">
        <f>(C4197-VLOOKUP(H4197,Riders!$A$2:$E$8001,4,FALSE))/365</f>
        <v>28.084931506849315</v>
      </c>
    </row>
    <row r="4198" spans="1:11">
      <c r="A4198" t="s">
        <v>383</v>
      </c>
      <c r="B4198">
        <v>2013</v>
      </c>
      <c r="C4198" s="9">
        <v>41292</v>
      </c>
      <c r="D4198" t="s">
        <v>138</v>
      </c>
      <c r="E4198" t="s">
        <v>119</v>
      </c>
      <c r="F4198">
        <v>2</v>
      </c>
      <c r="G4198">
        <v>5</v>
      </c>
      <c r="H4198" t="s">
        <v>386</v>
      </c>
      <c r="I4198" t="s">
        <v>387</v>
      </c>
      <c r="J4198">
        <v>10006893852</v>
      </c>
      <c r="K4198" s="10">
        <f>(C4198-VLOOKUP(H4198,Riders!$A$2:$E$8001,4,FALSE))/365</f>
        <v>20.304109589041097</v>
      </c>
    </row>
    <row r="4199" spans="1:11">
      <c r="A4199" t="s">
        <v>383</v>
      </c>
      <c r="B4199">
        <v>2013</v>
      </c>
      <c r="C4199" s="9">
        <v>41292</v>
      </c>
      <c r="D4199" t="s">
        <v>138</v>
      </c>
      <c r="E4199" t="s">
        <v>119</v>
      </c>
      <c r="F4199">
        <v>2</v>
      </c>
      <c r="G4199">
        <v>6</v>
      </c>
      <c r="H4199" t="s">
        <v>390</v>
      </c>
      <c r="I4199" t="s">
        <v>332</v>
      </c>
      <c r="J4199">
        <v>10006485139</v>
      </c>
      <c r="K4199" s="10" t="e">
        <f>(C4199-VLOOKUP(H4199,Riders!$A$2:$E$8001,4,FALSE))/365</f>
        <v>#N/A</v>
      </c>
    </row>
    <row r="4200" spans="1:11">
      <c r="A4200" t="s">
        <v>63</v>
      </c>
      <c r="B4200">
        <v>2013</v>
      </c>
      <c r="C4200" s="9">
        <v>41231</v>
      </c>
      <c r="D4200" t="s">
        <v>138</v>
      </c>
      <c r="E4200" t="s">
        <v>89</v>
      </c>
      <c r="F4200">
        <v>1</v>
      </c>
      <c r="G4200">
        <v>1</v>
      </c>
      <c r="H4200" t="s">
        <v>95</v>
      </c>
      <c r="I4200" t="s">
        <v>28</v>
      </c>
      <c r="J4200">
        <v>10048325582</v>
      </c>
      <c r="K4200" s="10">
        <f>(C4200-VLOOKUP(H4200,Riders!$A$2:$E$8001,4,FALSE))/365</f>
        <v>20.81095890410959</v>
      </c>
    </row>
    <row r="4201" spans="1:11">
      <c r="A4201" t="s">
        <v>63</v>
      </c>
      <c r="B4201">
        <v>2013</v>
      </c>
      <c r="C4201" s="9">
        <v>41231</v>
      </c>
      <c r="D4201" t="s">
        <v>138</v>
      </c>
      <c r="E4201" t="s">
        <v>89</v>
      </c>
      <c r="F4201">
        <v>1</v>
      </c>
      <c r="G4201">
        <v>2</v>
      </c>
      <c r="H4201" t="s">
        <v>404</v>
      </c>
      <c r="I4201" t="s">
        <v>400</v>
      </c>
      <c r="J4201">
        <v>10005748747</v>
      </c>
      <c r="K4201" s="10" t="e">
        <f>(C4201-VLOOKUP(H4201,Riders!$A$2:$E$8001,4,FALSE))/365</f>
        <v>#N/A</v>
      </c>
    </row>
    <row r="4202" spans="1:11">
      <c r="A4202" t="s">
        <v>63</v>
      </c>
      <c r="B4202">
        <v>2013</v>
      </c>
      <c r="C4202" s="9">
        <v>41231</v>
      </c>
      <c r="D4202" t="s">
        <v>138</v>
      </c>
      <c r="E4202" t="s">
        <v>89</v>
      </c>
      <c r="F4202">
        <v>1</v>
      </c>
      <c r="G4202">
        <v>3</v>
      </c>
      <c r="H4202" t="s">
        <v>405</v>
      </c>
      <c r="I4202" t="s">
        <v>32</v>
      </c>
      <c r="J4202">
        <v>10006899209</v>
      </c>
      <c r="K4202" s="10" t="e">
        <f>(C4202-VLOOKUP(H4202,Riders!$A$2:$E$8001,4,FALSE))/365</f>
        <v>#N/A</v>
      </c>
    </row>
    <row r="4203" spans="1:11">
      <c r="A4203" t="s">
        <v>63</v>
      </c>
      <c r="B4203">
        <v>2013</v>
      </c>
      <c r="C4203" s="9">
        <v>41231</v>
      </c>
      <c r="D4203" t="s">
        <v>138</v>
      </c>
      <c r="E4203" t="s">
        <v>89</v>
      </c>
      <c r="F4203">
        <v>1</v>
      </c>
      <c r="G4203">
        <v>4</v>
      </c>
      <c r="H4203" t="s">
        <v>406</v>
      </c>
      <c r="I4203" t="s">
        <v>392</v>
      </c>
      <c r="J4203">
        <v>10005505843</v>
      </c>
      <c r="K4203" s="10">
        <f>(C4203-VLOOKUP(H4203,Riders!$A$2:$E$8001,4,FALSE))/365</f>
        <v>23.769863013698629</v>
      </c>
    </row>
    <row r="4204" spans="1:11">
      <c r="A4204" t="s">
        <v>63</v>
      </c>
      <c r="B4204">
        <v>2013</v>
      </c>
      <c r="C4204" s="9">
        <v>41231</v>
      </c>
      <c r="D4204" t="s">
        <v>138</v>
      </c>
      <c r="E4204" t="s">
        <v>89</v>
      </c>
      <c r="F4204">
        <v>1</v>
      </c>
      <c r="G4204">
        <v>5</v>
      </c>
      <c r="H4204" t="s">
        <v>106</v>
      </c>
      <c r="I4204" t="s">
        <v>107</v>
      </c>
      <c r="J4204">
        <v>10117936018</v>
      </c>
      <c r="K4204" s="10">
        <f>(C4204-VLOOKUP(H4204,Riders!$A$2:$E$8001,4,FALSE))/365</f>
        <v>19.095890410958905</v>
      </c>
    </row>
    <row r="4205" spans="1:11">
      <c r="A4205" t="s">
        <v>63</v>
      </c>
      <c r="B4205">
        <v>2013</v>
      </c>
      <c r="C4205" s="9">
        <v>41231</v>
      </c>
      <c r="D4205" t="s">
        <v>138</v>
      </c>
      <c r="E4205" t="s">
        <v>89</v>
      </c>
      <c r="F4205">
        <v>2</v>
      </c>
      <c r="G4205">
        <v>1</v>
      </c>
      <c r="H4205" t="s">
        <v>46</v>
      </c>
      <c r="I4205" t="s">
        <v>26</v>
      </c>
      <c r="J4205">
        <v>10005930724</v>
      </c>
      <c r="K4205" s="10">
        <f>(C4205-VLOOKUP(H4205,Riders!$A$2:$E$8001,4,FALSE))/365</f>
        <v>22.019178082191782</v>
      </c>
    </row>
    <row r="4206" spans="1:11">
      <c r="A4206" t="s">
        <v>63</v>
      </c>
      <c r="B4206">
        <v>2013</v>
      </c>
      <c r="C4206" s="9">
        <v>41231</v>
      </c>
      <c r="D4206" t="s">
        <v>138</v>
      </c>
      <c r="E4206" t="s">
        <v>89</v>
      </c>
      <c r="F4206">
        <v>2</v>
      </c>
      <c r="G4206">
        <v>2</v>
      </c>
      <c r="H4206" t="s">
        <v>304</v>
      </c>
      <c r="I4206" t="s">
        <v>111</v>
      </c>
      <c r="J4206">
        <v>10006898300</v>
      </c>
      <c r="K4206" s="10">
        <f>(C4206-VLOOKUP(H4206,Riders!$A$2:$E$8001,4,FALSE))/365</f>
        <v>20.252054794520546</v>
      </c>
    </row>
    <row r="4207" spans="1:11">
      <c r="A4207" t="s">
        <v>63</v>
      </c>
      <c r="B4207">
        <v>2013</v>
      </c>
      <c r="C4207" s="9">
        <v>41231</v>
      </c>
      <c r="D4207" t="s">
        <v>138</v>
      </c>
      <c r="E4207" t="s">
        <v>89</v>
      </c>
      <c r="F4207">
        <v>2</v>
      </c>
      <c r="G4207">
        <v>3</v>
      </c>
      <c r="H4207" t="s">
        <v>407</v>
      </c>
      <c r="I4207" t="s">
        <v>408</v>
      </c>
      <c r="J4207">
        <v>10002687385</v>
      </c>
      <c r="K4207" s="10">
        <f>(C4207-VLOOKUP(H4207,Riders!$A$2:$E$8001,4,FALSE))/365</f>
        <v>28.443835616438356</v>
      </c>
    </row>
    <row r="4208" spans="1:11">
      <c r="A4208" t="s">
        <v>63</v>
      </c>
      <c r="B4208">
        <v>2013</v>
      </c>
      <c r="C4208" s="9">
        <v>41231</v>
      </c>
      <c r="D4208" t="s">
        <v>138</v>
      </c>
      <c r="E4208" t="s">
        <v>89</v>
      </c>
      <c r="F4208">
        <v>2</v>
      </c>
      <c r="G4208">
        <v>4</v>
      </c>
      <c r="H4208" t="s">
        <v>409</v>
      </c>
      <c r="I4208" t="s">
        <v>410</v>
      </c>
      <c r="J4208">
        <v>10003095492</v>
      </c>
      <c r="K4208" s="10" t="e">
        <f>(C4208-VLOOKUP(H4208,Riders!$A$2:$E$8001,4,FALSE))/365</f>
        <v>#N/A</v>
      </c>
    </row>
    <row r="4209" spans="1:11">
      <c r="A4209" t="s">
        <v>63</v>
      </c>
      <c r="B4209">
        <v>2013</v>
      </c>
      <c r="C4209" s="9">
        <v>41231</v>
      </c>
      <c r="D4209" t="s">
        <v>138</v>
      </c>
      <c r="E4209" t="s">
        <v>89</v>
      </c>
      <c r="F4209">
        <v>2</v>
      </c>
      <c r="G4209">
        <v>5</v>
      </c>
      <c r="H4209" t="s">
        <v>394</v>
      </c>
      <c r="I4209" t="s">
        <v>102</v>
      </c>
      <c r="J4209">
        <v>10004613241</v>
      </c>
      <c r="K4209" s="10">
        <f>(C4209-VLOOKUP(H4209,Riders!$A$2:$E$8001,4,FALSE))/365</f>
        <v>25.334246575342465</v>
      </c>
    </row>
    <row r="4210" spans="1:11">
      <c r="A4210" t="s">
        <v>63</v>
      </c>
      <c r="B4210">
        <v>2013</v>
      </c>
      <c r="C4210" s="9">
        <v>41231</v>
      </c>
      <c r="D4210" t="s">
        <v>138</v>
      </c>
      <c r="E4210" t="s">
        <v>89</v>
      </c>
      <c r="F4210">
        <v>3</v>
      </c>
      <c r="G4210">
        <v>1</v>
      </c>
      <c r="H4210" t="s">
        <v>345</v>
      </c>
      <c r="I4210" t="s">
        <v>346</v>
      </c>
      <c r="J4210">
        <v>10004722668</v>
      </c>
      <c r="K4210" s="10">
        <f>(C4210-VLOOKUP(H4210,Riders!$A$2:$E$8001,4,FALSE))/365</f>
        <v>26.975342465753425</v>
      </c>
    </row>
    <row r="4211" spans="1:11">
      <c r="A4211" t="s">
        <v>63</v>
      </c>
      <c r="B4211">
        <v>2013</v>
      </c>
      <c r="C4211" s="9">
        <v>41231</v>
      </c>
      <c r="D4211" t="s">
        <v>138</v>
      </c>
      <c r="E4211" t="s">
        <v>89</v>
      </c>
      <c r="F4211">
        <v>3</v>
      </c>
      <c r="G4211">
        <v>2</v>
      </c>
      <c r="H4211" t="s">
        <v>365</v>
      </c>
      <c r="I4211" t="s">
        <v>35</v>
      </c>
      <c r="J4211">
        <v>10006553039</v>
      </c>
      <c r="K4211" s="10">
        <f>(C4211-VLOOKUP(H4211,Riders!$A$2:$E$8001,4,FALSE))/365</f>
        <v>21.079452054794519</v>
      </c>
    </row>
    <row r="4212" spans="1:11">
      <c r="A4212" t="s">
        <v>63</v>
      </c>
      <c r="B4212">
        <v>2013</v>
      </c>
      <c r="C4212" s="9">
        <v>41231</v>
      </c>
      <c r="D4212" t="s">
        <v>138</v>
      </c>
      <c r="E4212" t="s">
        <v>89</v>
      </c>
      <c r="F4212">
        <v>3</v>
      </c>
      <c r="G4212">
        <v>3</v>
      </c>
      <c r="H4212" t="s">
        <v>411</v>
      </c>
      <c r="I4212" t="s">
        <v>22</v>
      </c>
      <c r="J4212">
        <v>10008885685</v>
      </c>
      <c r="K4212" s="10" t="e">
        <f>(C4212-VLOOKUP(H4212,Riders!$A$2:$E$8001,4,FALSE))/365</f>
        <v>#N/A</v>
      </c>
    </row>
    <row r="4213" spans="1:11">
      <c r="A4213" t="s">
        <v>63</v>
      </c>
      <c r="B4213">
        <v>2013</v>
      </c>
      <c r="C4213" s="9">
        <v>41231</v>
      </c>
      <c r="D4213" t="s">
        <v>138</v>
      </c>
      <c r="E4213" t="s">
        <v>89</v>
      </c>
      <c r="F4213">
        <v>3</v>
      </c>
      <c r="G4213">
        <v>4</v>
      </c>
      <c r="H4213" t="s">
        <v>281</v>
      </c>
      <c r="I4213" t="s">
        <v>282</v>
      </c>
      <c r="J4213">
        <v>10006319633</v>
      </c>
      <c r="K4213" s="10">
        <f>(C4213-VLOOKUP(H4213,Riders!$A$2:$E$8001,4,FALSE))/365</f>
        <v>22.991780821917807</v>
      </c>
    </row>
    <row r="4214" spans="1:11">
      <c r="A4214" t="s">
        <v>63</v>
      </c>
      <c r="B4214">
        <v>2013</v>
      </c>
      <c r="C4214" s="9">
        <v>41231</v>
      </c>
      <c r="D4214" t="s">
        <v>138</v>
      </c>
      <c r="E4214" t="s">
        <v>89</v>
      </c>
      <c r="F4214">
        <v>3</v>
      </c>
      <c r="G4214">
        <v>5</v>
      </c>
      <c r="H4214" t="s">
        <v>361</v>
      </c>
      <c r="I4214" t="s">
        <v>362</v>
      </c>
      <c r="J4214">
        <v>10008987436</v>
      </c>
      <c r="K4214" s="10">
        <f>(C4214-VLOOKUP(H4214,Riders!$A$2:$E$8001,4,FALSE))/365</f>
        <v>25.980821917808218</v>
      </c>
    </row>
    <row r="4215" spans="1:11">
      <c r="A4215" t="s">
        <v>63</v>
      </c>
      <c r="B4215">
        <v>2013</v>
      </c>
      <c r="C4215" s="9">
        <v>41231</v>
      </c>
      <c r="D4215" t="s">
        <v>138</v>
      </c>
      <c r="E4215" t="s">
        <v>89</v>
      </c>
      <c r="F4215">
        <v>4</v>
      </c>
      <c r="G4215">
        <v>1</v>
      </c>
      <c r="H4215" t="s">
        <v>195</v>
      </c>
      <c r="I4215" t="s">
        <v>196</v>
      </c>
      <c r="J4215">
        <v>10003100142</v>
      </c>
      <c r="K4215" s="10">
        <f>(C4215-VLOOKUP(H4215,Riders!$A$2:$E$8001,4,FALSE))/365</f>
        <v>26.676712328767124</v>
      </c>
    </row>
    <row r="4216" spans="1:11">
      <c r="A4216" t="s">
        <v>63</v>
      </c>
      <c r="B4216">
        <v>2013</v>
      </c>
      <c r="C4216" s="9">
        <v>41231</v>
      </c>
      <c r="D4216" t="s">
        <v>138</v>
      </c>
      <c r="E4216" t="s">
        <v>89</v>
      </c>
      <c r="F4216">
        <v>4</v>
      </c>
      <c r="G4216">
        <v>2</v>
      </c>
      <c r="H4216" t="s">
        <v>328</v>
      </c>
      <c r="I4216" t="s">
        <v>176</v>
      </c>
      <c r="J4216">
        <v>10007782616</v>
      </c>
      <c r="K4216" s="10">
        <f>(C4216-VLOOKUP(H4216,Riders!$A$2:$E$8001,4,FALSE))/365</f>
        <v>19.298630136986301</v>
      </c>
    </row>
    <row r="4217" spans="1:11">
      <c r="A4217" t="s">
        <v>63</v>
      </c>
      <c r="B4217">
        <v>2013</v>
      </c>
      <c r="C4217" s="9">
        <v>41231</v>
      </c>
      <c r="D4217" t="s">
        <v>138</v>
      </c>
      <c r="E4217" t="s">
        <v>89</v>
      </c>
      <c r="F4217">
        <v>4</v>
      </c>
      <c r="G4217">
        <v>3</v>
      </c>
      <c r="H4217" t="s">
        <v>412</v>
      </c>
      <c r="I4217" t="s">
        <v>50</v>
      </c>
      <c r="J4217">
        <v>10008999257</v>
      </c>
      <c r="K4217" s="10" t="e">
        <f>(C4217-VLOOKUP(H4217,Riders!$A$2:$E$8001,4,FALSE))/365</f>
        <v>#N/A</v>
      </c>
    </row>
    <row r="4218" spans="1:11">
      <c r="A4218" t="s">
        <v>63</v>
      </c>
      <c r="B4218">
        <v>2013</v>
      </c>
      <c r="C4218" s="9">
        <v>41231</v>
      </c>
      <c r="D4218" t="s">
        <v>138</v>
      </c>
      <c r="E4218" t="s">
        <v>89</v>
      </c>
      <c r="F4218">
        <v>4</v>
      </c>
      <c r="G4218">
        <v>4</v>
      </c>
      <c r="H4218" t="s">
        <v>413</v>
      </c>
      <c r="I4218" t="s">
        <v>414</v>
      </c>
      <c r="J4218">
        <v>10008623583</v>
      </c>
      <c r="K4218" s="10" t="e">
        <f>(C4218-VLOOKUP(H4218,Riders!$A$2:$E$8001,4,FALSE))/365</f>
        <v>#N/A</v>
      </c>
    </row>
    <row r="4219" spans="1:11">
      <c r="A4219" t="s">
        <v>63</v>
      </c>
      <c r="B4219">
        <v>2013</v>
      </c>
      <c r="C4219" s="9">
        <v>41231</v>
      </c>
      <c r="D4219" t="s">
        <v>138</v>
      </c>
      <c r="E4219" t="s">
        <v>89</v>
      </c>
      <c r="F4219">
        <v>4</v>
      </c>
      <c r="G4219">
        <v>5</v>
      </c>
      <c r="H4219" t="s">
        <v>317</v>
      </c>
      <c r="I4219" t="s">
        <v>24</v>
      </c>
      <c r="J4219">
        <v>10007508083</v>
      </c>
      <c r="K4219" s="10">
        <f>(C4219-VLOOKUP(H4219,Riders!$A$2:$E$8001,4,FALSE))/365</f>
        <v>19.213698630136985</v>
      </c>
    </row>
    <row r="4220" spans="1:11">
      <c r="A4220" t="s">
        <v>63</v>
      </c>
      <c r="B4220">
        <v>2013</v>
      </c>
      <c r="C4220" s="9">
        <v>41231</v>
      </c>
      <c r="D4220" t="s">
        <v>138</v>
      </c>
      <c r="E4220" t="s">
        <v>89</v>
      </c>
      <c r="F4220">
        <v>5</v>
      </c>
      <c r="G4220">
        <v>1</v>
      </c>
      <c r="H4220" t="s">
        <v>388</v>
      </c>
      <c r="I4220" t="s">
        <v>267</v>
      </c>
      <c r="J4220">
        <v>10003030424</v>
      </c>
      <c r="K4220" s="10" t="e">
        <f>(C4220-VLOOKUP(H4220,Riders!$A$2:$E$8001,4,FALSE))/365</f>
        <v>#N/A</v>
      </c>
    </row>
    <row r="4221" spans="1:11">
      <c r="A4221" t="s">
        <v>63</v>
      </c>
      <c r="B4221">
        <v>2013</v>
      </c>
      <c r="C4221" s="9">
        <v>41231</v>
      </c>
      <c r="D4221" t="s">
        <v>138</v>
      </c>
      <c r="E4221" t="s">
        <v>89</v>
      </c>
      <c r="F4221">
        <v>5</v>
      </c>
      <c r="G4221">
        <v>2</v>
      </c>
      <c r="H4221" t="s">
        <v>172</v>
      </c>
      <c r="I4221" t="s">
        <v>35</v>
      </c>
      <c r="J4221">
        <v>10006552534</v>
      </c>
      <c r="K4221" s="10">
        <f>(C4221-VLOOKUP(H4221,Riders!$A$2:$E$8001,4,FALSE))/365</f>
        <v>22.523287671232875</v>
      </c>
    </row>
    <row r="4222" spans="1:11">
      <c r="A4222" t="s">
        <v>63</v>
      </c>
      <c r="B4222">
        <v>2013</v>
      </c>
      <c r="C4222" s="9">
        <v>41231</v>
      </c>
      <c r="D4222" t="s">
        <v>138</v>
      </c>
      <c r="E4222" t="s">
        <v>89</v>
      </c>
      <c r="F4222">
        <v>5</v>
      </c>
      <c r="G4222">
        <v>3</v>
      </c>
      <c r="H4222" t="s">
        <v>347</v>
      </c>
      <c r="I4222" t="s">
        <v>385</v>
      </c>
      <c r="J4222">
        <v>10006182924</v>
      </c>
      <c r="K4222" s="10">
        <f>(C4222-VLOOKUP(H4222,Riders!$A$2:$E$8001,4,FALSE))/365</f>
        <v>22.81095890410959</v>
      </c>
    </row>
    <row r="4223" spans="1:11">
      <c r="A4223" t="s">
        <v>63</v>
      </c>
      <c r="B4223">
        <v>2013</v>
      </c>
      <c r="C4223" s="9">
        <v>41231</v>
      </c>
      <c r="D4223" t="s">
        <v>138</v>
      </c>
      <c r="E4223" t="s">
        <v>89</v>
      </c>
      <c r="F4223">
        <v>5</v>
      </c>
      <c r="G4223">
        <v>4</v>
      </c>
      <c r="H4223" t="s">
        <v>232</v>
      </c>
      <c r="I4223" t="s">
        <v>24</v>
      </c>
      <c r="J4223">
        <v>10006073493</v>
      </c>
      <c r="K4223" s="10">
        <f>(C4223-VLOOKUP(H4223,Riders!$A$2:$E$8001,4,FALSE))/365</f>
        <v>22.934246575342467</v>
      </c>
    </row>
    <row r="4224" spans="1:11">
      <c r="A4224" t="s">
        <v>63</v>
      </c>
      <c r="B4224">
        <v>2013</v>
      </c>
      <c r="C4224" s="9">
        <v>41231</v>
      </c>
      <c r="D4224" t="s">
        <v>138</v>
      </c>
      <c r="E4224" t="s">
        <v>89</v>
      </c>
      <c r="F4224">
        <v>5</v>
      </c>
      <c r="G4224">
        <v>5</v>
      </c>
      <c r="H4224" t="s">
        <v>415</v>
      </c>
      <c r="I4224" t="s">
        <v>416</v>
      </c>
      <c r="J4224">
        <v>10008028449</v>
      </c>
      <c r="K4224" s="10" t="e">
        <f>(C4224-VLOOKUP(H4224,Riders!$A$2:$E$8001,4,FALSE))/365</f>
        <v>#N/A</v>
      </c>
    </row>
    <row r="4225" spans="1:11">
      <c r="A4225" t="s">
        <v>63</v>
      </c>
      <c r="B4225">
        <v>2013</v>
      </c>
      <c r="C4225" s="9">
        <v>41231</v>
      </c>
      <c r="D4225" t="s">
        <v>138</v>
      </c>
      <c r="E4225" t="s">
        <v>89</v>
      </c>
      <c r="F4225">
        <v>6</v>
      </c>
      <c r="G4225">
        <v>1</v>
      </c>
      <c r="H4225" t="s">
        <v>190</v>
      </c>
      <c r="I4225" t="s">
        <v>111</v>
      </c>
      <c r="J4225">
        <v>10004599194</v>
      </c>
      <c r="K4225" s="10">
        <f>(C4225-VLOOKUP(H4225,Riders!$A$2:$E$8001,4,FALSE))/365</f>
        <v>24.673972602739727</v>
      </c>
    </row>
    <row r="4226" spans="1:11">
      <c r="A4226" t="s">
        <v>63</v>
      </c>
      <c r="B4226">
        <v>2013</v>
      </c>
      <c r="C4226" s="9">
        <v>41231</v>
      </c>
      <c r="D4226" t="s">
        <v>138</v>
      </c>
      <c r="E4226" t="s">
        <v>89</v>
      </c>
      <c r="F4226">
        <v>6</v>
      </c>
      <c r="G4226">
        <v>2</v>
      </c>
      <c r="H4226" t="s">
        <v>165</v>
      </c>
      <c r="I4226" t="s">
        <v>44</v>
      </c>
      <c r="J4226">
        <v>10005953154</v>
      </c>
      <c r="K4226" s="10">
        <f>(C4226-VLOOKUP(H4226,Riders!$A$2:$E$8001,4,FALSE))/365</f>
        <v>22.876712328767123</v>
      </c>
    </row>
    <row r="4227" spans="1:11">
      <c r="A4227" t="s">
        <v>63</v>
      </c>
      <c r="B4227">
        <v>2013</v>
      </c>
      <c r="C4227" s="9">
        <v>41231</v>
      </c>
      <c r="D4227" t="s">
        <v>138</v>
      </c>
      <c r="E4227" t="s">
        <v>89</v>
      </c>
      <c r="F4227">
        <v>6</v>
      </c>
      <c r="G4227">
        <v>3</v>
      </c>
      <c r="H4227" t="s">
        <v>417</v>
      </c>
      <c r="I4227" t="s">
        <v>379</v>
      </c>
      <c r="J4227">
        <v>10006173931</v>
      </c>
      <c r="K4227" s="10" t="e">
        <f>(C4227-VLOOKUP(H4227,Riders!$A$2:$E$8001,4,FALSE))/365</f>
        <v>#N/A</v>
      </c>
    </row>
    <row r="4228" spans="1:11">
      <c r="A4228" t="s">
        <v>63</v>
      </c>
      <c r="B4228">
        <v>2013</v>
      </c>
      <c r="C4228" s="9">
        <v>41231</v>
      </c>
      <c r="D4228" t="s">
        <v>138</v>
      </c>
      <c r="E4228" t="s">
        <v>89</v>
      </c>
      <c r="F4228">
        <v>6</v>
      </c>
      <c r="G4228">
        <v>4</v>
      </c>
      <c r="H4228" t="s">
        <v>191</v>
      </c>
      <c r="I4228" t="s">
        <v>30</v>
      </c>
      <c r="J4228">
        <v>10005727327</v>
      </c>
      <c r="K4228" s="10">
        <f>(C4228-VLOOKUP(H4228,Riders!$A$2:$E$8001,4,FALSE))/365</f>
        <v>26.832876712328765</v>
      </c>
    </row>
    <row r="4229" spans="1:11">
      <c r="A4229" t="s">
        <v>63</v>
      </c>
      <c r="B4229">
        <v>2013</v>
      </c>
      <c r="C4229" s="9">
        <v>41231</v>
      </c>
      <c r="D4229" t="s">
        <v>138</v>
      </c>
      <c r="E4229" t="s">
        <v>89</v>
      </c>
      <c r="F4229">
        <v>6</v>
      </c>
      <c r="G4229">
        <v>5</v>
      </c>
      <c r="H4229" t="s">
        <v>156</v>
      </c>
      <c r="I4229" t="s">
        <v>354</v>
      </c>
      <c r="J4229">
        <v>10010894696</v>
      </c>
      <c r="K4229" s="10">
        <f>(C4229-VLOOKUP(H4229,Riders!$A$2:$E$8001,4,FALSE))/365</f>
        <v>26.591780821917808</v>
      </c>
    </row>
    <row r="4230" spans="1:11">
      <c r="A4230" t="s">
        <v>63</v>
      </c>
      <c r="B4230">
        <v>2013</v>
      </c>
      <c r="C4230" s="9">
        <v>41231</v>
      </c>
      <c r="D4230" t="s">
        <v>138</v>
      </c>
      <c r="E4230" t="s">
        <v>115</v>
      </c>
      <c r="F4230">
        <v>1</v>
      </c>
      <c r="G4230">
        <v>1</v>
      </c>
      <c r="H4230" t="s">
        <v>404</v>
      </c>
      <c r="I4230" t="s">
        <v>400</v>
      </c>
      <c r="J4230">
        <v>10005748747</v>
      </c>
      <c r="K4230" s="10" t="e">
        <f>(C4230-VLOOKUP(H4230,Riders!$A$2:$E$8001,4,FALSE))/365</f>
        <v>#N/A</v>
      </c>
    </row>
    <row r="4231" spans="1:11">
      <c r="A4231" t="s">
        <v>63</v>
      </c>
      <c r="B4231">
        <v>2013</v>
      </c>
      <c r="C4231" s="9">
        <v>41231</v>
      </c>
      <c r="D4231" t="s">
        <v>138</v>
      </c>
      <c r="E4231" t="s">
        <v>115</v>
      </c>
      <c r="F4231">
        <v>1</v>
      </c>
      <c r="G4231">
        <v>2</v>
      </c>
      <c r="H4231" t="s">
        <v>317</v>
      </c>
      <c r="I4231" t="s">
        <v>24</v>
      </c>
      <c r="J4231">
        <v>10007508083</v>
      </c>
      <c r="K4231" s="10">
        <f>(C4231-VLOOKUP(H4231,Riders!$A$2:$E$8001,4,FALSE))/365</f>
        <v>19.213698630136985</v>
      </c>
    </row>
    <row r="4232" spans="1:11">
      <c r="A4232" t="s">
        <v>63</v>
      </c>
      <c r="B4232">
        <v>2013</v>
      </c>
      <c r="C4232" s="9">
        <v>41231</v>
      </c>
      <c r="D4232" t="s">
        <v>138</v>
      </c>
      <c r="E4232" t="s">
        <v>115</v>
      </c>
      <c r="F4232">
        <v>1</v>
      </c>
      <c r="G4232">
        <v>3</v>
      </c>
      <c r="H4232" t="s">
        <v>407</v>
      </c>
      <c r="I4232" t="s">
        <v>408</v>
      </c>
      <c r="J4232">
        <v>10002687385</v>
      </c>
      <c r="K4232" s="10">
        <f>(C4232-VLOOKUP(H4232,Riders!$A$2:$E$8001,4,FALSE))/365</f>
        <v>28.443835616438356</v>
      </c>
    </row>
    <row r="4233" spans="1:11">
      <c r="A4233" t="s">
        <v>63</v>
      </c>
      <c r="B4233">
        <v>2013</v>
      </c>
      <c r="C4233" s="9">
        <v>41231</v>
      </c>
      <c r="D4233" t="s">
        <v>138</v>
      </c>
      <c r="E4233" t="s">
        <v>115</v>
      </c>
      <c r="F4233">
        <v>1</v>
      </c>
      <c r="G4233">
        <v>4</v>
      </c>
      <c r="H4233" t="s">
        <v>281</v>
      </c>
      <c r="I4233" t="s">
        <v>282</v>
      </c>
      <c r="J4233">
        <v>10006319633</v>
      </c>
      <c r="K4233" s="10">
        <f>(C4233-VLOOKUP(H4233,Riders!$A$2:$E$8001,4,FALSE))/365</f>
        <v>22.991780821917807</v>
      </c>
    </row>
    <row r="4234" spans="1:11">
      <c r="A4234" t="s">
        <v>63</v>
      </c>
      <c r="B4234">
        <v>2013</v>
      </c>
      <c r="C4234" s="9">
        <v>41231</v>
      </c>
      <c r="D4234" t="s">
        <v>138</v>
      </c>
      <c r="E4234" t="s">
        <v>115</v>
      </c>
      <c r="F4234">
        <v>2</v>
      </c>
      <c r="G4234">
        <v>1</v>
      </c>
      <c r="H4234" t="s">
        <v>304</v>
      </c>
      <c r="I4234" t="s">
        <v>111</v>
      </c>
      <c r="J4234">
        <v>10006898300</v>
      </c>
      <c r="K4234" s="10">
        <f>(C4234-VLOOKUP(H4234,Riders!$A$2:$E$8001,4,FALSE))/365</f>
        <v>20.252054794520546</v>
      </c>
    </row>
    <row r="4235" spans="1:11">
      <c r="A4235" t="s">
        <v>63</v>
      </c>
      <c r="B4235">
        <v>2013</v>
      </c>
      <c r="C4235" s="9">
        <v>41231</v>
      </c>
      <c r="D4235" t="s">
        <v>138</v>
      </c>
      <c r="E4235" t="s">
        <v>115</v>
      </c>
      <c r="F4235">
        <v>2</v>
      </c>
      <c r="G4235">
        <v>2</v>
      </c>
      <c r="H4235" t="s">
        <v>413</v>
      </c>
      <c r="I4235" t="s">
        <v>414</v>
      </c>
      <c r="J4235">
        <v>10008623583</v>
      </c>
      <c r="K4235" s="10" t="e">
        <f>(C4235-VLOOKUP(H4235,Riders!$A$2:$E$8001,4,FALSE))/365</f>
        <v>#N/A</v>
      </c>
    </row>
    <row r="4236" spans="1:11">
      <c r="A4236" t="s">
        <v>63</v>
      </c>
      <c r="B4236">
        <v>2013</v>
      </c>
      <c r="C4236" s="9">
        <v>41231</v>
      </c>
      <c r="D4236" t="s">
        <v>138</v>
      </c>
      <c r="E4236" t="s">
        <v>115</v>
      </c>
      <c r="F4236">
        <v>2</v>
      </c>
      <c r="G4236">
        <v>3</v>
      </c>
      <c r="H4236" t="s">
        <v>411</v>
      </c>
      <c r="I4236" t="s">
        <v>22</v>
      </c>
      <c r="J4236">
        <v>10008885685</v>
      </c>
      <c r="K4236" s="10" t="e">
        <f>(C4236-VLOOKUP(H4236,Riders!$A$2:$E$8001,4,FALSE))/365</f>
        <v>#N/A</v>
      </c>
    </row>
    <row r="4237" spans="1:11">
      <c r="A4237" t="s">
        <v>63</v>
      </c>
      <c r="B4237">
        <v>2013</v>
      </c>
      <c r="C4237" s="9">
        <v>41231</v>
      </c>
      <c r="D4237" t="s">
        <v>138</v>
      </c>
      <c r="E4237" t="s">
        <v>115</v>
      </c>
      <c r="F4237">
        <v>2</v>
      </c>
      <c r="G4237">
        <v>4</v>
      </c>
      <c r="H4237" t="s">
        <v>415</v>
      </c>
      <c r="I4237" t="s">
        <v>416</v>
      </c>
      <c r="J4237">
        <v>10008028449</v>
      </c>
      <c r="K4237" s="10" t="e">
        <f>(C4237-VLOOKUP(H4237,Riders!$A$2:$E$8001,4,FALSE))/365</f>
        <v>#N/A</v>
      </c>
    </row>
    <row r="4238" spans="1:11">
      <c r="A4238" t="s">
        <v>63</v>
      </c>
      <c r="B4238">
        <v>2013</v>
      </c>
      <c r="C4238" s="9">
        <v>41231</v>
      </c>
      <c r="D4238" t="s">
        <v>138</v>
      </c>
      <c r="E4238" t="s">
        <v>115</v>
      </c>
      <c r="F4238">
        <v>3</v>
      </c>
      <c r="G4238">
        <v>1</v>
      </c>
      <c r="H4238" t="s">
        <v>232</v>
      </c>
      <c r="I4238" t="s">
        <v>24</v>
      </c>
      <c r="J4238">
        <v>10006073493</v>
      </c>
      <c r="K4238" s="10">
        <f>(C4238-VLOOKUP(H4238,Riders!$A$2:$E$8001,4,FALSE))/365</f>
        <v>22.934246575342467</v>
      </c>
    </row>
    <row r="4239" spans="1:11">
      <c r="A4239" t="s">
        <v>63</v>
      </c>
      <c r="B4239">
        <v>2013</v>
      </c>
      <c r="C4239" s="9">
        <v>41231</v>
      </c>
      <c r="D4239" t="s">
        <v>138</v>
      </c>
      <c r="E4239" t="s">
        <v>115</v>
      </c>
      <c r="F4239">
        <v>3</v>
      </c>
      <c r="G4239">
        <v>2</v>
      </c>
      <c r="H4239" t="s">
        <v>156</v>
      </c>
      <c r="I4239" t="s">
        <v>354</v>
      </c>
      <c r="J4239">
        <v>10010894696</v>
      </c>
      <c r="K4239" s="10">
        <f>(C4239-VLOOKUP(H4239,Riders!$A$2:$E$8001,4,FALSE))/365</f>
        <v>26.591780821917808</v>
      </c>
    </row>
    <row r="4240" spans="1:11">
      <c r="A4240" t="s">
        <v>63</v>
      </c>
      <c r="B4240">
        <v>2013</v>
      </c>
      <c r="C4240" s="9">
        <v>41231</v>
      </c>
      <c r="D4240" t="s">
        <v>138</v>
      </c>
      <c r="E4240" t="s">
        <v>115</v>
      </c>
      <c r="F4240">
        <v>3</v>
      </c>
      <c r="G4240">
        <v>3</v>
      </c>
      <c r="H4240" t="s">
        <v>365</v>
      </c>
      <c r="I4240" t="s">
        <v>35</v>
      </c>
      <c r="J4240">
        <v>10006553039</v>
      </c>
      <c r="K4240" s="10">
        <f>(C4240-VLOOKUP(H4240,Riders!$A$2:$E$8001,4,FALSE))/365</f>
        <v>21.079452054794519</v>
      </c>
    </row>
    <row r="4241" spans="1:11">
      <c r="A4241" t="s">
        <v>63</v>
      </c>
      <c r="B4241">
        <v>2013</v>
      </c>
      <c r="C4241" s="9">
        <v>41231</v>
      </c>
      <c r="D4241" t="s">
        <v>138</v>
      </c>
      <c r="E4241" t="s">
        <v>115</v>
      </c>
      <c r="F4241">
        <v>3</v>
      </c>
      <c r="G4241">
        <v>4</v>
      </c>
      <c r="H4241" t="s">
        <v>412</v>
      </c>
      <c r="I4241" t="s">
        <v>50</v>
      </c>
      <c r="J4241">
        <v>10008999257</v>
      </c>
      <c r="K4241" s="10" t="e">
        <f>(C4241-VLOOKUP(H4241,Riders!$A$2:$E$8001,4,FALSE))/365</f>
        <v>#N/A</v>
      </c>
    </row>
    <row r="4242" spans="1:11">
      <c r="A4242" t="s">
        <v>63</v>
      </c>
      <c r="B4242">
        <v>2013</v>
      </c>
      <c r="C4242" s="9">
        <v>41231</v>
      </c>
      <c r="D4242" t="s">
        <v>138</v>
      </c>
      <c r="E4242" t="s">
        <v>115</v>
      </c>
      <c r="F4242">
        <v>4</v>
      </c>
      <c r="G4242">
        <v>1</v>
      </c>
      <c r="H4242" t="s">
        <v>347</v>
      </c>
      <c r="I4242" t="s">
        <v>385</v>
      </c>
      <c r="J4242">
        <v>10006182924</v>
      </c>
      <c r="K4242" s="10">
        <f>(C4242-VLOOKUP(H4242,Riders!$A$2:$E$8001,4,FALSE))/365</f>
        <v>22.81095890410959</v>
      </c>
    </row>
    <row r="4243" spans="1:11">
      <c r="A4243" t="s">
        <v>63</v>
      </c>
      <c r="B4243">
        <v>2013</v>
      </c>
      <c r="C4243" s="9">
        <v>41231</v>
      </c>
      <c r="D4243" t="s">
        <v>138</v>
      </c>
      <c r="E4243" t="s">
        <v>115</v>
      </c>
      <c r="F4243">
        <v>4</v>
      </c>
      <c r="G4243">
        <v>2</v>
      </c>
      <c r="H4243" t="s">
        <v>191</v>
      </c>
      <c r="I4243" t="s">
        <v>30</v>
      </c>
      <c r="J4243">
        <v>10005727327</v>
      </c>
      <c r="K4243" s="10">
        <f>(C4243-VLOOKUP(H4243,Riders!$A$2:$E$8001,4,FALSE))/365</f>
        <v>26.832876712328765</v>
      </c>
    </row>
    <row r="4244" spans="1:11">
      <c r="A4244" t="s">
        <v>63</v>
      </c>
      <c r="B4244">
        <v>2013</v>
      </c>
      <c r="C4244" s="9">
        <v>41231</v>
      </c>
      <c r="D4244" t="s">
        <v>138</v>
      </c>
      <c r="E4244" t="s">
        <v>115</v>
      </c>
      <c r="F4244">
        <v>4</v>
      </c>
      <c r="G4244">
        <v>3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19.095890410958905</v>
      </c>
    </row>
    <row r="4245" spans="1:11">
      <c r="A4245" t="s">
        <v>63</v>
      </c>
      <c r="B4245">
        <v>2013</v>
      </c>
      <c r="C4245" s="9">
        <v>41231</v>
      </c>
      <c r="D4245" t="s">
        <v>138</v>
      </c>
      <c r="E4245" t="s">
        <v>115</v>
      </c>
      <c r="F4245">
        <v>4</v>
      </c>
      <c r="G4245">
        <v>4</v>
      </c>
      <c r="H4245" t="s">
        <v>328</v>
      </c>
      <c r="I4245" t="s">
        <v>176</v>
      </c>
      <c r="J4245">
        <v>10007782616</v>
      </c>
      <c r="K4245" s="10">
        <f>(C4245-VLOOKUP(H4245,Riders!$A$2:$E$8001,4,FALSE))/365</f>
        <v>19.298630136986301</v>
      </c>
    </row>
    <row r="4246" spans="1:11">
      <c r="A4246" t="s">
        <v>63</v>
      </c>
      <c r="B4246">
        <v>2013</v>
      </c>
      <c r="C4246" s="9">
        <v>41231</v>
      </c>
      <c r="D4246" t="s">
        <v>138</v>
      </c>
      <c r="E4246" t="s">
        <v>115</v>
      </c>
      <c r="F4246">
        <v>5</v>
      </c>
      <c r="G4246">
        <v>1</v>
      </c>
      <c r="H4246" t="s">
        <v>406</v>
      </c>
      <c r="I4246" t="s">
        <v>392</v>
      </c>
      <c r="J4246">
        <v>10005505843</v>
      </c>
      <c r="K4246" s="10">
        <f>(C4246-VLOOKUP(H4246,Riders!$A$2:$E$8001,4,FALSE))/365</f>
        <v>23.769863013698629</v>
      </c>
    </row>
    <row r="4247" spans="1:11">
      <c r="A4247" t="s">
        <v>63</v>
      </c>
      <c r="B4247">
        <v>2013</v>
      </c>
      <c r="C4247" s="9">
        <v>41231</v>
      </c>
      <c r="D4247" t="s">
        <v>138</v>
      </c>
      <c r="E4247" t="s">
        <v>115</v>
      </c>
      <c r="F4247">
        <v>5</v>
      </c>
      <c r="G4247">
        <v>2</v>
      </c>
      <c r="H4247" t="s">
        <v>394</v>
      </c>
      <c r="I4247" t="s">
        <v>102</v>
      </c>
      <c r="J4247">
        <v>10004613241</v>
      </c>
      <c r="K4247" s="10">
        <f>(C4247-VLOOKUP(H4247,Riders!$A$2:$E$8001,4,FALSE))/365</f>
        <v>25.334246575342465</v>
      </c>
    </row>
    <row r="4248" spans="1:11">
      <c r="A4248" t="s">
        <v>63</v>
      </c>
      <c r="B4248">
        <v>2013</v>
      </c>
      <c r="C4248" s="9">
        <v>41231</v>
      </c>
      <c r="D4248" t="s">
        <v>138</v>
      </c>
      <c r="E4248" t="s">
        <v>115</v>
      </c>
      <c r="F4248">
        <v>5</v>
      </c>
      <c r="G4248">
        <v>3</v>
      </c>
      <c r="H4248" t="s">
        <v>172</v>
      </c>
      <c r="I4248" t="s">
        <v>35</v>
      </c>
      <c r="J4248">
        <v>10006552534</v>
      </c>
      <c r="K4248" s="10">
        <f>(C4248-VLOOKUP(H4248,Riders!$A$2:$E$8001,4,FALSE))/365</f>
        <v>22.523287671232875</v>
      </c>
    </row>
    <row r="4249" spans="1:11">
      <c r="A4249" t="s">
        <v>63</v>
      </c>
      <c r="B4249">
        <v>2013</v>
      </c>
      <c r="C4249" s="9">
        <v>41231</v>
      </c>
      <c r="D4249" t="s">
        <v>138</v>
      </c>
      <c r="E4249" t="s">
        <v>115</v>
      </c>
      <c r="F4249">
        <v>5</v>
      </c>
      <c r="G4249">
        <v>4</v>
      </c>
      <c r="H4249" t="s">
        <v>417</v>
      </c>
      <c r="I4249" t="s">
        <v>379</v>
      </c>
      <c r="J4249">
        <v>10006173931</v>
      </c>
      <c r="K4249" s="10" t="e">
        <f>(C4249-VLOOKUP(H4249,Riders!$A$2:$E$8001,4,FALSE))/365</f>
        <v>#N/A</v>
      </c>
    </row>
    <row r="4250" spans="1:11">
      <c r="A4250" t="s">
        <v>63</v>
      </c>
      <c r="B4250">
        <v>2013</v>
      </c>
      <c r="C4250" s="9">
        <v>41231</v>
      </c>
      <c r="D4250" t="s">
        <v>138</v>
      </c>
      <c r="E4250" t="s">
        <v>115</v>
      </c>
      <c r="F4250">
        <v>6</v>
      </c>
      <c r="G4250">
        <v>1</v>
      </c>
      <c r="H4250" t="s">
        <v>409</v>
      </c>
      <c r="I4250" t="s">
        <v>410</v>
      </c>
      <c r="J4250">
        <v>10003095492</v>
      </c>
      <c r="K4250" s="10" t="e">
        <f>(C4250-VLOOKUP(H4250,Riders!$A$2:$E$8001,4,FALSE))/365</f>
        <v>#N/A</v>
      </c>
    </row>
    <row r="4251" spans="1:11">
      <c r="A4251" t="s">
        <v>63</v>
      </c>
      <c r="B4251">
        <v>2013</v>
      </c>
      <c r="C4251" s="9">
        <v>41231</v>
      </c>
      <c r="D4251" t="s">
        <v>138</v>
      </c>
      <c r="E4251" t="s">
        <v>115</v>
      </c>
      <c r="F4251">
        <v>6</v>
      </c>
      <c r="G4251">
        <v>2</v>
      </c>
      <c r="H4251" t="s">
        <v>405</v>
      </c>
      <c r="I4251" t="s">
        <v>32</v>
      </c>
      <c r="J4251">
        <v>10006899209</v>
      </c>
      <c r="K4251" s="10" t="e">
        <f>(C4251-VLOOKUP(H4251,Riders!$A$2:$E$8001,4,FALSE))/365</f>
        <v>#N/A</v>
      </c>
    </row>
    <row r="4252" spans="1:11">
      <c r="A4252" t="s">
        <v>63</v>
      </c>
      <c r="B4252">
        <v>2013</v>
      </c>
      <c r="C4252" s="9">
        <v>41231</v>
      </c>
      <c r="D4252" t="s">
        <v>138</v>
      </c>
      <c r="E4252" t="s">
        <v>115</v>
      </c>
      <c r="F4252">
        <v>6</v>
      </c>
      <c r="G4252">
        <v>3</v>
      </c>
      <c r="H4252" t="s">
        <v>165</v>
      </c>
      <c r="I4252" t="s">
        <v>44</v>
      </c>
      <c r="J4252">
        <v>10005953154</v>
      </c>
      <c r="K4252" s="10">
        <f>(C4252-VLOOKUP(H4252,Riders!$A$2:$E$8001,4,FALSE))/365</f>
        <v>22.876712328767123</v>
      </c>
    </row>
    <row r="4253" spans="1:11">
      <c r="A4253" t="s">
        <v>63</v>
      </c>
      <c r="B4253">
        <v>2013</v>
      </c>
      <c r="C4253" s="9">
        <v>41231</v>
      </c>
      <c r="D4253" t="s">
        <v>138</v>
      </c>
      <c r="E4253" t="s">
        <v>115</v>
      </c>
      <c r="F4253">
        <v>6</v>
      </c>
      <c r="G4253">
        <v>4</v>
      </c>
      <c r="H4253" t="s">
        <v>361</v>
      </c>
      <c r="I4253" t="s">
        <v>362</v>
      </c>
      <c r="J4253">
        <v>10008987436</v>
      </c>
      <c r="K4253" s="10">
        <f>(C4253-VLOOKUP(H4253,Riders!$A$2:$E$8001,4,FALSE))/365</f>
        <v>25.980821917808218</v>
      </c>
    </row>
    <row r="4254" spans="1:11">
      <c r="A4254" t="s">
        <v>63</v>
      </c>
      <c r="B4254">
        <v>2013</v>
      </c>
      <c r="C4254" s="9">
        <v>41231</v>
      </c>
      <c r="D4254" t="s">
        <v>138</v>
      </c>
      <c r="E4254" t="s">
        <v>117</v>
      </c>
      <c r="F4254">
        <v>1</v>
      </c>
      <c r="G4254">
        <v>1</v>
      </c>
      <c r="H4254" t="s">
        <v>95</v>
      </c>
      <c r="I4254" t="s">
        <v>28</v>
      </c>
      <c r="J4254">
        <v>10048325582</v>
      </c>
      <c r="K4254" s="10">
        <f>(C4254-VLOOKUP(H4254,Riders!$A$2:$E$8001,4,FALSE))/365</f>
        <v>20.81095890410959</v>
      </c>
    </row>
    <row r="4255" spans="1:11">
      <c r="A4255" t="s">
        <v>63</v>
      </c>
      <c r="B4255">
        <v>2013</v>
      </c>
      <c r="C4255" s="9">
        <v>41231</v>
      </c>
      <c r="D4255" t="s">
        <v>138</v>
      </c>
      <c r="E4255" t="s">
        <v>117</v>
      </c>
      <c r="F4255">
        <v>1</v>
      </c>
      <c r="G4255">
        <v>2</v>
      </c>
      <c r="H4255" t="s">
        <v>406</v>
      </c>
      <c r="I4255" t="s">
        <v>392</v>
      </c>
      <c r="J4255">
        <v>10005505843</v>
      </c>
      <c r="K4255" s="10">
        <f>(C4255-VLOOKUP(H4255,Riders!$A$2:$E$8001,4,FALSE))/365</f>
        <v>23.769863013698629</v>
      </c>
    </row>
    <row r="4256" spans="1:11">
      <c r="A4256" t="s">
        <v>63</v>
      </c>
      <c r="B4256">
        <v>2013</v>
      </c>
      <c r="C4256" s="9">
        <v>41231</v>
      </c>
      <c r="D4256" t="s">
        <v>138</v>
      </c>
      <c r="E4256" t="s">
        <v>117</v>
      </c>
      <c r="F4256">
        <v>1</v>
      </c>
      <c r="G4256">
        <v>9</v>
      </c>
      <c r="H4256" t="s">
        <v>388</v>
      </c>
      <c r="I4256" t="s">
        <v>267</v>
      </c>
      <c r="J4256">
        <v>10003030424</v>
      </c>
      <c r="K4256" s="10" t="e">
        <f>(C4256-VLOOKUP(H4256,Riders!$A$2:$E$8001,4,FALSE))/365</f>
        <v>#N/A</v>
      </c>
    </row>
    <row r="4257" spans="1:11">
      <c r="A4257" t="s">
        <v>63</v>
      </c>
      <c r="B4257">
        <v>2013</v>
      </c>
      <c r="C4257" s="9">
        <v>41231</v>
      </c>
      <c r="D4257" t="s">
        <v>138</v>
      </c>
      <c r="E4257" t="s">
        <v>117</v>
      </c>
      <c r="F4257">
        <v>1</v>
      </c>
      <c r="G4257">
        <v>9</v>
      </c>
      <c r="H4257" t="s">
        <v>304</v>
      </c>
      <c r="I4257" t="s">
        <v>111</v>
      </c>
      <c r="J4257">
        <v>10006898300</v>
      </c>
      <c r="K4257" s="10">
        <f>(C4257-VLOOKUP(H4257,Riders!$A$2:$E$8001,4,FALSE))/365</f>
        <v>20.252054794520546</v>
      </c>
    </row>
    <row r="4258" spans="1:11">
      <c r="A4258" t="s">
        <v>63</v>
      </c>
      <c r="B4258">
        <v>2013</v>
      </c>
      <c r="C4258" s="9">
        <v>41231</v>
      </c>
      <c r="D4258" t="s">
        <v>138</v>
      </c>
      <c r="E4258" t="s">
        <v>117</v>
      </c>
      <c r="F4258">
        <v>1</v>
      </c>
      <c r="G4258">
        <v>9</v>
      </c>
      <c r="H4258" t="s">
        <v>232</v>
      </c>
      <c r="I4258" t="s">
        <v>24</v>
      </c>
      <c r="J4258">
        <v>10006073493</v>
      </c>
      <c r="K4258" s="10">
        <f>(C4258-VLOOKUP(H4258,Riders!$A$2:$E$8001,4,FALSE))/365</f>
        <v>22.934246575342467</v>
      </c>
    </row>
    <row r="4259" spans="1:11">
      <c r="A4259" t="s">
        <v>63</v>
      </c>
      <c r="B4259">
        <v>2013</v>
      </c>
      <c r="C4259" s="9">
        <v>41231</v>
      </c>
      <c r="D4259" t="s">
        <v>138</v>
      </c>
      <c r="E4259" t="s">
        <v>117</v>
      </c>
      <c r="F4259">
        <v>1</v>
      </c>
      <c r="G4259">
        <v>9</v>
      </c>
      <c r="H4259" t="s">
        <v>195</v>
      </c>
      <c r="I4259" t="s">
        <v>196</v>
      </c>
      <c r="J4259">
        <v>10003100142</v>
      </c>
      <c r="K4259" s="10">
        <f>(C4259-VLOOKUP(H4259,Riders!$A$2:$E$8001,4,FALSE))/365</f>
        <v>26.676712328767124</v>
      </c>
    </row>
    <row r="4260" spans="1:11">
      <c r="A4260" t="s">
        <v>63</v>
      </c>
      <c r="B4260">
        <v>2013</v>
      </c>
      <c r="C4260" s="9">
        <v>41231</v>
      </c>
      <c r="D4260" t="s">
        <v>138</v>
      </c>
      <c r="E4260" t="s">
        <v>117</v>
      </c>
      <c r="F4260">
        <v>2</v>
      </c>
      <c r="G4260">
        <v>1</v>
      </c>
      <c r="H4260" t="s">
        <v>190</v>
      </c>
      <c r="I4260" t="s">
        <v>111</v>
      </c>
      <c r="J4260">
        <v>10004599194</v>
      </c>
      <c r="K4260" s="10">
        <f>(C4260-VLOOKUP(H4260,Riders!$A$2:$E$8001,4,FALSE))/365</f>
        <v>24.673972602739727</v>
      </c>
    </row>
    <row r="4261" spans="1:11">
      <c r="A4261" t="s">
        <v>63</v>
      </c>
      <c r="B4261">
        <v>2013</v>
      </c>
      <c r="C4261" s="9">
        <v>41231</v>
      </c>
      <c r="D4261" t="s">
        <v>138</v>
      </c>
      <c r="E4261" t="s">
        <v>117</v>
      </c>
      <c r="F4261">
        <v>2</v>
      </c>
      <c r="G4261">
        <v>2</v>
      </c>
      <c r="H4261" t="s">
        <v>347</v>
      </c>
      <c r="I4261" t="s">
        <v>385</v>
      </c>
      <c r="J4261">
        <v>10006182924</v>
      </c>
      <c r="K4261" s="10">
        <f>(C4261-VLOOKUP(H4261,Riders!$A$2:$E$8001,4,FALSE))/365</f>
        <v>22.81095890410959</v>
      </c>
    </row>
    <row r="4262" spans="1:11">
      <c r="A4262" t="s">
        <v>63</v>
      </c>
      <c r="B4262">
        <v>2013</v>
      </c>
      <c r="C4262" s="9">
        <v>41231</v>
      </c>
      <c r="D4262" t="s">
        <v>138</v>
      </c>
      <c r="E4262" t="s">
        <v>117</v>
      </c>
      <c r="F4262">
        <v>2</v>
      </c>
      <c r="G4262">
        <v>3</v>
      </c>
      <c r="H4262" t="s">
        <v>46</v>
      </c>
      <c r="I4262" t="s">
        <v>26</v>
      </c>
      <c r="J4262">
        <v>10005930724</v>
      </c>
      <c r="K4262" s="10">
        <f>(C4262-VLOOKUP(H4262,Riders!$A$2:$E$8001,4,FALSE))/365</f>
        <v>22.019178082191782</v>
      </c>
    </row>
    <row r="4263" spans="1:11">
      <c r="A4263" t="s">
        <v>63</v>
      </c>
      <c r="B4263">
        <v>2013</v>
      </c>
      <c r="C4263" s="9">
        <v>41231</v>
      </c>
      <c r="D4263" t="s">
        <v>138</v>
      </c>
      <c r="E4263" t="s">
        <v>117</v>
      </c>
      <c r="F4263">
        <v>2</v>
      </c>
      <c r="G4263">
        <v>4</v>
      </c>
      <c r="H4263" t="s">
        <v>345</v>
      </c>
      <c r="I4263" t="s">
        <v>346</v>
      </c>
      <c r="J4263">
        <v>10004722668</v>
      </c>
      <c r="K4263" s="10">
        <f>(C4263-VLOOKUP(H4263,Riders!$A$2:$E$8001,4,FALSE))/365</f>
        <v>26.975342465753425</v>
      </c>
    </row>
    <row r="4264" spans="1:11">
      <c r="A4264" t="s">
        <v>63</v>
      </c>
      <c r="B4264">
        <v>2013</v>
      </c>
      <c r="C4264" s="9">
        <v>41231</v>
      </c>
      <c r="D4264" t="s">
        <v>138</v>
      </c>
      <c r="E4264" t="s">
        <v>117</v>
      </c>
      <c r="F4264">
        <v>2</v>
      </c>
      <c r="G4264">
        <v>5</v>
      </c>
      <c r="H4264" t="s">
        <v>409</v>
      </c>
      <c r="I4264" t="s">
        <v>410</v>
      </c>
      <c r="J4264">
        <v>10003095492</v>
      </c>
      <c r="K4264" s="10" t="e">
        <f>(C4264-VLOOKUP(H4264,Riders!$A$2:$E$8001,4,FALSE))/365</f>
        <v>#N/A</v>
      </c>
    </row>
    <row r="4265" spans="1:11">
      <c r="A4265" t="s">
        <v>63</v>
      </c>
      <c r="B4265">
        <v>2013</v>
      </c>
      <c r="C4265" s="9">
        <v>41231</v>
      </c>
      <c r="D4265" t="s">
        <v>138</v>
      </c>
      <c r="E4265" t="s">
        <v>117</v>
      </c>
      <c r="F4265">
        <v>2</v>
      </c>
      <c r="G4265">
        <v>6</v>
      </c>
      <c r="H4265" t="s">
        <v>404</v>
      </c>
      <c r="I4265" t="s">
        <v>400</v>
      </c>
      <c r="J4265">
        <v>10005748747</v>
      </c>
      <c r="K4265" s="10" t="e">
        <f>(C4265-VLOOKUP(H4265,Riders!$A$2:$E$8001,4,FALSE))/365</f>
        <v>#N/A</v>
      </c>
    </row>
    <row r="4266" spans="1:11">
      <c r="A4266" t="s">
        <v>63</v>
      </c>
      <c r="B4266">
        <v>2013</v>
      </c>
      <c r="C4266" s="9">
        <v>41231</v>
      </c>
      <c r="D4266" t="s">
        <v>138</v>
      </c>
      <c r="E4266" t="s">
        <v>119</v>
      </c>
      <c r="F4266">
        <v>1</v>
      </c>
      <c r="G4266">
        <v>1</v>
      </c>
      <c r="H4266" t="s">
        <v>95</v>
      </c>
      <c r="I4266" t="s">
        <v>28</v>
      </c>
      <c r="J4266">
        <v>10048325582</v>
      </c>
      <c r="K4266" s="10">
        <f>(C4266-VLOOKUP(H4266,Riders!$A$2:$E$8001,4,FALSE))/365</f>
        <v>20.81095890410959</v>
      </c>
    </row>
    <row r="4267" spans="1:11">
      <c r="A4267" t="s">
        <v>63</v>
      </c>
      <c r="B4267">
        <v>2013</v>
      </c>
      <c r="C4267" s="9">
        <v>41231</v>
      </c>
      <c r="D4267" t="s">
        <v>138</v>
      </c>
      <c r="E4267" t="s">
        <v>119</v>
      </c>
      <c r="F4267">
        <v>1</v>
      </c>
      <c r="G4267">
        <v>2</v>
      </c>
      <c r="H4267" t="s">
        <v>347</v>
      </c>
      <c r="I4267" t="s">
        <v>385</v>
      </c>
      <c r="J4267">
        <v>10006182924</v>
      </c>
      <c r="K4267" s="10">
        <f>(C4267-VLOOKUP(H4267,Riders!$A$2:$E$8001,4,FALSE))/365</f>
        <v>22.81095890410959</v>
      </c>
    </row>
    <row r="4268" spans="1:11">
      <c r="A4268" t="s">
        <v>63</v>
      </c>
      <c r="B4268">
        <v>2013</v>
      </c>
      <c r="C4268" s="9">
        <v>41231</v>
      </c>
      <c r="D4268" t="s">
        <v>138</v>
      </c>
      <c r="E4268" t="s">
        <v>119</v>
      </c>
      <c r="F4268">
        <v>1</v>
      </c>
      <c r="G4268">
        <v>3</v>
      </c>
      <c r="H4268" t="s">
        <v>406</v>
      </c>
      <c r="I4268" t="s">
        <v>392</v>
      </c>
      <c r="J4268">
        <v>10005505843</v>
      </c>
      <c r="K4268" s="10">
        <f>(C4268-VLOOKUP(H4268,Riders!$A$2:$E$8001,4,FALSE))/365</f>
        <v>23.769863013698629</v>
      </c>
    </row>
    <row r="4269" spans="1:11">
      <c r="A4269" t="s">
        <v>63</v>
      </c>
      <c r="B4269">
        <v>2013</v>
      </c>
      <c r="C4269" s="9">
        <v>41231</v>
      </c>
      <c r="D4269" t="s">
        <v>138</v>
      </c>
      <c r="E4269" t="s">
        <v>119</v>
      </c>
      <c r="F4269">
        <v>1</v>
      </c>
      <c r="G4269">
        <v>4</v>
      </c>
      <c r="H4269" t="s">
        <v>190</v>
      </c>
      <c r="I4269" t="s">
        <v>111</v>
      </c>
      <c r="J4269">
        <v>10004599194</v>
      </c>
      <c r="K4269" s="10">
        <f>(C4269-VLOOKUP(H4269,Riders!$A$2:$E$8001,4,FALSE))/365</f>
        <v>24.673972602739727</v>
      </c>
    </row>
    <row r="4270" spans="1:11">
      <c r="A4270" t="s">
        <v>63</v>
      </c>
      <c r="B4270">
        <v>2013</v>
      </c>
      <c r="C4270" s="9">
        <v>41231</v>
      </c>
      <c r="D4270" t="s">
        <v>138</v>
      </c>
      <c r="E4270" t="s">
        <v>119</v>
      </c>
      <c r="F4270">
        <v>1</v>
      </c>
      <c r="G4270">
        <v>5</v>
      </c>
      <c r="H4270" t="s">
        <v>46</v>
      </c>
      <c r="I4270" t="s">
        <v>26</v>
      </c>
      <c r="J4270">
        <v>10005930724</v>
      </c>
      <c r="K4270" s="10">
        <f>(C4270-VLOOKUP(H4270,Riders!$A$2:$E$8001,4,FALSE))/365</f>
        <v>22.019178082191782</v>
      </c>
    </row>
    <row r="4271" spans="1:11">
      <c r="A4271" t="s">
        <v>63</v>
      </c>
      <c r="B4271">
        <v>2013</v>
      </c>
      <c r="C4271" s="9">
        <v>41231</v>
      </c>
      <c r="D4271" t="s">
        <v>138</v>
      </c>
      <c r="E4271" t="s">
        <v>119</v>
      </c>
      <c r="F4271">
        <v>2</v>
      </c>
      <c r="G4271">
        <v>1</v>
      </c>
      <c r="H4271" t="s">
        <v>195</v>
      </c>
      <c r="I4271" t="s">
        <v>196</v>
      </c>
      <c r="J4271">
        <v>10003100142</v>
      </c>
      <c r="K4271" s="10">
        <f>(C4271-VLOOKUP(H4271,Riders!$A$2:$E$8001,4,FALSE))/365</f>
        <v>26.676712328767124</v>
      </c>
    </row>
    <row r="4272" spans="1:11">
      <c r="A4272" t="s">
        <v>63</v>
      </c>
      <c r="B4272">
        <v>2013</v>
      </c>
      <c r="C4272" s="9">
        <v>41231</v>
      </c>
      <c r="D4272" t="s">
        <v>138</v>
      </c>
      <c r="E4272" t="s">
        <v>119</v>
      </c>
      <c r="F4272">
        <v>2</v>
      </c>
      <c r="G4272">
        <v>2</v>
      </c>
      <c r="H4272" t="s">
        <v>345</v>
      </c>
      <c r="I4272" t="s">
        <v>346</v>
      </c>
      <c r="J4272">
        <v>10004722668</v>
      </c>
      <c r="K4272" s="10">
        <f>(C4272-VLOOKUP(H4272,Riders!$A$2:$E$8001,4,FALSE))/365</f>
        <v>26.975342465753425</v>
      </c>
    </row>
    <row r="4273" spans="1:11">
      <c r="A4273" t="s">
        <v>63</v>
      </c>
      <c r="B4273">
        <v>2013</v>
      </c>
      <c r="C4273" s="9">
        <v>41231</v>
      </c>
      <c r="D4273" t="s">
        <v>138</v>
      </c>
      <c r="E4273" t="s">
        <v>119</v>
      </c>
      <c r="F4273">
        <v>2</v>
      </c>
      <c r="G4273">
        <v>3</v>
      </c>
      <c r="H4273" t="s">
        <v>404</v>
      </c>
      <c r="I4273" t="s">
        <v>400</v>
      </c>
      <c r="J4273">
        <v>10005748747</v>
      </c>
      <c r="K4273" s="10" t="e">
        <f>(C4273-VLOOKUP(H4273,Riders!$A$2:$E$8001,4,FALSE))/365</f>
        <v>#N/A</v>
      </c>
    </row>
    <row r="4274" spans="1:11">
      <c r="A4274" t="s">
        <v>63</v>
      </c>
      <c r="B4274">
        <v>2013</v>
      </c>
      <c r="C4274" s="9">
        <v>41231</v>
      </c>
      <c r="D4274" t="s">
        <v>138</v>
      </c>
      <c r="E4274" t="s">
        <v>119</v>
      </c>
      <c r="F4274">
        <v>2</v>
      </c>
      <c r="G4274">
        <v>4</v>
      </c>
      <c r="H4274" t="s">
        <v>232</v>
      </c>
      <c r="I4274" t="s">
        <v>24</v>
      </c>
      <c r="J4274">
        <v>10006073493</v>
      </c>
      <c r="K4274" s="10">
        <f>(C4274-VLOOKUP(H4274,Riders!$A$2:$E$8001,4,FALSE))/365</f>
        <v>22.934246575342467</v>
      </c>
    </row>
    <row r="4275" spans="1:11">
      <c r="A4275" t="s">
        <v>63</v>
      </c>
      <c r="B4275">
        <v>2013</v>
      </c>
      <c r="C4275" s="9">
        <v>41231</v>
      </c>
      <c r="D4275" t="s">
        <v>138</v>
      </c>
      <c r="E4275" t="s">
        <v>119</v>
      </c>
      <c r="F4275">
        <v>2</v>
      </c>
      <c r="G4275">
        <v>5</v>
      </c>
      <c r="H4275" t="s">
        <v>409</v>
      </c>
      <c r="I4275" t="s">
        <v>410</v>
      </c>
      <c r="J4275">
        <v>10003095492</v>
      </c>
      <c r="K4275" s="10" t="e">
        <f>(C4275-VLOOKUP(H4275,Riders!$A$2:$E$8001,4,FALSE))/365</f>
        <v>#N/A</v>
      </c>
    </row>
    <row r="4276" spans="1:11">
      <c r="A4276" t="s">
        <v>63</v>
      </c>
      <c r="B4276">
        <v>2013</v>
      </c>
      <c r="C4276" s="9">
        <v>41231</v>
      </c>
      <c r="D4276" t="s">
        <v>138</v>
      </c>
      <c r="E4276" t="s">
        <v>119</v>
      </c>
      <c r="F4276">
        <v>2</v>
      </c>
      <c r="G4276">
        <v>6</v>
      </c>
      <c r="H4276" t="s">
        <v>304</v>
      </c>
      <c r="I4276" t="s">
        <v>111</v>
      </c>
      <c r="J4276">
        <v>10006898300</v>
      </c>
      <c r="K4276" s="10">
        <f>(C4276-VLOOKUP(H4276,Riders!$A$2:$E$8001,4,FALSE))/365</f>
        <v>20.252054794520546</v>
      </c>
    </row>
    <row r="4277" spans="1:11">
      <c r="A4277" t="s">
        <v>137</v>
      </c>
      <c r="B4277">
        <v>2013</v>
      </c>
      <c r="C4277" s="9">
        <v>41195</v>
      </c>
      <c r="D4277" t="s">
        <v>138</v>
      </c>
      <c r="E4277" t="s">
        <v>89</v>
      </c>
      <c r="F4277">
        <v>1</v>
      </c>
      <c r="G4277">
        <v>1</v>
      </c>
      <c r="H4277" t="s">
        <v>390</v>
      </c>
      <c r="I4277" t="s">
        <v>332</v>
      </c>
      <c r="J4277">
        <v>10006485139</v>
      </c>
      <c r="K4277" s="10" t="e">
        <f>(C4277-VLOOKUP(H4277,Riders!$A$2:$E$8001,4,FALSE))/365</f>
        <v>#N/A</v>
      </c>
    </row>
    <row r="4278" spans="1:11">
      <c r="A4278" t="s">
        <v>137</v>
      </c>
      <c r="B4278">
        <v>2013</v>
      </c>
      <c r="C4278" s="9">
        <v>41195</v>
      </c>
      <c r="D4278" t="s">
        <v>138</v>
      </c>
      <c r="E4278" t="s">
        <v>89</v>
      </c>
      <c r="F4278">
        <v>1</v>
      </c>
      <c r="G4278">
        <v>2</v>
      </c>
      <c r="H4278" t="s">
        <v>156</v>
      </c>
      <c r="I4278" t="s">
        <v>354</v>
      </c>
      <c r="J4278">
        <v>10010894696</v>
      </c>
      <c r="K4278" s="10">
        <f>(C4278-VLOOKUP(H4278,Riders!$A$2:$E$8001,4,FALSE))/365</f>
        <v>26.493150684931507</v>
      </c>
    </row>
    <row r="4279" spans="1:11">
      <c r="A4279" t="s">
        <v>137</v>
      </c>
      <c r="B4279">
        <v>2013</v>
      </c>
      <c r="C4279" s="9">
        <v>41195</v>
      </c>
      <c r="D4279" t="s">
        <v>138</v>
      </c>
      <c r="E4279" t="s">
        <v>89</v>
      </c>
      <c r="F4279">
        <v>1</v>
      </c>
      <c r="G4279">
        <v>3</v>
      </c>
      <c r="H4279" t="s">
        <v>39</v>
      </c>
      <c r="I4279" t="s">
        <v>40</v>
      </c>
      <c r="J4279">
        <v>10007294683</v>
      </c>
      <c r="K4279" s="10">
        <f>(C4279-VLOOKUP(H4279,Riders!$A$2:$E$8001,4,FALSE))/365</f>
        <v>19.69041095890411</v>
      </c>
    </row>
    <row r="4280" spans="1:11">
      <c r="A4280" t="s">
        <v>137</v>
      </c>
      <c r="B4280">
        <v>2013</v>
      </c>
      <c r="C4280" s="9">
        <v>41195</v>
      </c>
      <c r="D4280" t="s">
        <v>138</v>
      </c>
      <c r="E4280" t="s">
        <v>89</v>
      </c>
      <c r="F4280">
        <v>1</v>
      </c>
      <c r="G4280">
        <v>4</v>
      </c>
      <c r="H4280" t="s">
        <v>380</v>
      </c>
      <c r="I4280" t="s">
        <v>111</v>
      </c>
      <c r="J4280">
        <v>10006898502</v>
      </c>
      <c r="K4280" s="10">
        <f>(C4280-VLOOKUP(H4280,Riders!$A$2:$E$8001,4,FALSE))/365</f>
        <v>20.221917808219178</v>
      </c>
    </row>
    <row r="4281" spans="1:11">
      <c r="A4281" s="3" t="s">
        <v>137</v>
      </c>
      <c r="B4281" s="3">
        <v>2013</v>
      </c>
      <c r="C4281" s="76">
        <v>41195</v>
      </c>
      <c r="D4281" s="3" t="s">
        <v>138</v>
      </c>
      <c r="E4281" t="s">
        <v>89</v>
      </c>
      <c r="F4281">
        <v>1</v>
      </c>
      <c r="G4281">
        <v>5</v>
      </c>
      <c r="H4281" t="s">
        <v>317</v>
      </c>
      <c r="I4281" t="s">
        <v>24</v>
      </c>
      <c r="J4281">
        <v>10007508083</v>
      </c>
      <c r="K4281" s="10">
        <f>(C4281-VLOOKUP(H4281,Riders!$A$2:$E$8001,4,FALSE))/365</f>
        <v>19.115068493150684</v>
      </c>
    </row>
    <row r="4282" spans="1:11">
      <c r="A4282" s="3" t="s">
        <v>137</v>
      </c>
      <c r="B4282" s="3">
        <v>2013</v>
      </c>
      <c r="C4282" s="76">
        <v>41195</v>
      </c>
      <c r="D4282" s="3" t="s">
        <v>138</v>
      </c>
      <c r="E4282" t="s">
        <v>89</v>
      </c>
      <c r="F4282">
        <v>2</v>
      </c>
      <c r="G4282">
        <v>1</v>
      </c>
      <c r="H4282" t="s">
        <v>312</v>
      </c>
      <c r="I4282" t="s">
        <v>42</v>
      </c>
      <c r="J4282">
        <v>10006904360</v>
      </c>
      <c r="K4282" s="10">
        <f>(C4282-VLOOKUP(H4282,Riders!$A$2:$E$8001,4,FALSE))/365</f>
        <v>21.271232876712329</v>
      </c>
    </row>
    <row r="4283" spans="1:11">
      <c r="A4283" s="3" t="s">
        <v>137</v>
      </c>
      <c r="B4283" s="3">
        <v>2013</v>
      </c>
      <c r="C4283" s="76">
        <v>41195</v>
      </c>
      <c r="D4283" s="3" t="s">
        <v>138</v>
      </c>
      <c r="E4283" t="s">
        <v>89</v>
      </c>
      <c r="F4283">
        <v>2</v>
      </c>
      <c r="G4283">
        <v>2</v>
      </c>
      <c r="H4283" t="s">
        <v>342</v>
      </c>
      <c r="I4283" t="s">
        <v>152</v>
      </c>
      <c r="J4283">
        <v>10005511301</v>
      </c>
      <c r="K4283" s="10" t="e">
        <f>(C4283-VLOOKUP(H4283,Riders!$A$2:$E$8001,4,FALSE))/365</f>
        <v>#N/A</v>
      </c>
    </row>
    <row r="4284" spans="1:11">
      <c r="A4284" s="3" t="s">
        <v>137</v>
      </c>
      <c r="B4284" s="3">
        <v>2013</v>
      </c>
      <c r="C4284" s="76">
        <v>41195</v>
      </c>
      <c r="D4284" s="3" t="s">
        <v>138</v>
      </c>
      <c r="E4284" t="s">
        <v>89</v>
      </c>
      <c r="F4284">
        <v>2</v>
      </c>
      <c r="G4284">
        <v>3</v>
      </c>
      <c r="H4284" t="s">
        <v>46</v>
      </c>
      <c r="I4284" t="s">
        <v>26</v>
      </c>
      <c r="J4284">
        <v>10005930724</v>
      </c>
      <c r="K4284" s="10">
        <f>(C4284-VLOOKUP(H4284,Riders!$A$2:$E$8001,4,FALSE))/365</f>
        <v>21.920547945205481</v>
      </c>
    </row>
    <row r="4285" spans="1:11">
      <c r="A4285" s="3" t="s">
        <v>137</v>
      </c>
      <c r="B4285" s="3">
        <v>2013</v>
      </c>
      <c r="C4285" s="76">
        <v>41195</v>
      </c>
      <c r="D4285" s="3" t="s">
        <v>138</v>
      </c>
      <c r="E4285" t="s">
        <v>89</v>
      </c>
      <c r="F4285">
        <v>2</v>
      </c>
      <c r="G4285">
        <v>4</v>
      </c>
      <c r="H4285" t="s">
        <v>418</v>
      </c>
      <c r="I4285" t="s">
        <v>419</v>
      </c>
      <c r="J4285">
        <v>10006319330</v>
      </c>
      <c r="K4285" s="10" t="e">
        <f>(C4285-VLOOKUP(H4285,Riders!$A$2:$E$8001,4,FALSE))/365</f>
        <v>#N/A</v>
      </c>
    </row>
    <row r="4286" spans="1:11">
      <c r="A4286" s="3" t="s">
        <v>137</v>
      </c>
      <c r="B4286" s="3">
        <v>2013</v>
      </c>
      <c r="C4286" s="76">
        <v>41195</v>
      </c>
      <c r="D4286" s="3" t="s">
        <v>138</v>
      </c>
      <c r="E4286" t="s">
        <v>89</v>
      </c>
      <c r="F4286">
        <v>2</v>
      </c>
      <c r="G4286">
        <v>5</v>
      </c>
      <c r="H4286" t="s">
        <v>412</v>
      </c>
      <c r="I4286" t="s">
        <v>50</v>
      </c>
      <c r="J4286">
        <v>10008999257</v>
      </c>
      <c r="K4286" s="10" t="e">
        <f>(C4286-VLOOKUP(H4286,Riders!$A$2:$E$8001,4,FALSE))/365</f>
        <v>#N/A</v>
      </c>
    </row>
    <row r="4287" spans="1:11">
      <c r="A4287" s="3" t="s">
        <v>137</v>
      </c>
      <c r="B4287" s="3">
        <v>2013</v>
      </c>
      <c r="C4287" s="76">
        <v>41195</v>
      </c>
      <c r="D4287" s="3" t="s">
        <v>138</v>
      </c>
      <c r="E4287" t="s">
        <v>89</v>
      </c>
      <c r="F4287">
        <v>2</v>
      </c>
      <c r="G4287">
        <v>6</v>
      </c>
      <c r="H4287" t="s">
        <v>420</v>
      </c>
      <c r="I4287" t="s">
        <v>421</v>
      </c>
      <c r="J4287">
        <v>10006724912</v>
      </c>
      <c r="K4287" s="10">
        <f>(C4287-VLOOKUP(H4287,Riders!$A$2:$E$8001,4,FALSE))/365</f>
        <v>23.063013698630137</v>
      </c>
    </row>
    <row r="4288" spans="1:11">
      <c r="A4288" s="3" t="s">
        <v>137</v>
      </c>
      <c r="B4288" s="3">
        <v>2013</v>
      </c>
      <c r="C4288" s="76">
        <v>41195</v>
      </c>
      <c r="D4288" s="3" t="s">
        <v>138</v>
      </c>
      <c r="E4288" t="s">
        <v>89</v>
      </c>
      <c r="F4288">
        <v>3</v>
      </c>
      <c r="G4288">
        <v>1</v>
      </c>
      <c r="H4288" t="s">
        <v>404</v>
      </c>
      <c r="I4288" t="s">
        <v>379</v>
      </c>
      <c r="J4288">
        <v>10005748747</v>
      </c>
      <c r="K4288" s="10" t="e">
        <f>(C4288-VLOOKUP(H4288,Riders!$A$2:$E$8001,4,FALSE))/365</f>
        <v>#N/A</v>
      </c>
    </row>
    <row r="4289" spans="1:11">
      <c r="A4289" s="3" t="s">
        <v>137</v>
      </c>
      <c r="B4289" s="3">
        <v>2013</v>
      </c>
      <c r="C4289" s="76">
        <v>41195</v>
      </c>
      <c r="D4289" s="3" t="s">
        <v>138</v>
      </c>
      <c r="E4289" t="s">
        <v>89</v>
      </c>
      <c r="F4289">
        <v>3</v>
      </c>
      <c r="G4289">
        <v>2</v>
      </c>
      <c r="H4289" t="s">
        <v>232</v>
      </c>
      <c r="I4289" t="s">
        <v>24</v>
      </c>
      <c r="J4289">
        <v>10006073493</v>
      </c>
      <c r="K4289" s="10">
        <f>(C4289-VLOOKUP(H4289,Riders!$A$2:$E$8001,4,FALSE))/365</f>
        <v>22.835616438356166</v>
      </c>
    </row>
    <row r="4290" spans="1:11">
      <c r="A4290" s="3" t="s">
        <v>137</v>
      </c>
      <c r="B4290" s="3">
        <v>2013</v>
      </c>
      <c r="C4290" s="76">
        <v>41195</v>
      </c>
      <c r="D4290" s="3" t="s">
        <v>138</v>
      </c>
      <c r="E4290" t="s">
        <v>89</v>
      </c>
      <c r="F4290">
        <v>3</v>
      </c>
      <c r="G4290">
        <v>3</v>
      </c>
      <c r="H4290" t="s">
        <v>219</v>
      </c>
      <c r="I4290" t="s">
        <v>30</v>
      </c>
      <c r="J4290">
        <v>10008098470</v>
      </c>
      <c r="K4290" s="10">
        <f>(C4290-VLOOKUP(H4290,Riders!$A$2:$E$8001,4,FALSE))/365</f>
        <v>27.698630136986303</v>
      </c>
    </row>
    <row r="4291" spans="1:11">
      <c r="A4291" s="3" t="s">
        <v>137</v>
      </c>
      <c r="B4291" s="3">
        <v>2013</v>
      </c>
      <c r="C4291" s="76">
        <v>41195</v>
      </c>
      <c r="D4291" s="3" t="s">
        <v>138</v>
      </c>
      <c r="E4291" t="s">
        <v>89</v>
      </c>
      <c r="F4291">
        <v>3</v>
      </c>
      <c r="G4291">
        <v>4</v>
      </c>
      <c r="H4291" t="s">
        <v>57</v>
      </c>
      <c r="I4291" t="s">
        <v>35</v>
      </c>
      <c r="J4291">
        <v>10007502427</v>
      </c>
      <c r="K4291" s="10">
        <f>(C4291-VLOOKUP(H4291,Riders!$A$2:$E$8001,4,FALSE))/365</f>
        <v>18.915068493150685</v>
      </c>
    </row>
    <row r="4292" spans="1:11">
      <c r="A4292" s="3" t="s">
        <v>137</v>
      </c>
      <c r="B4292" s="3">
        <v>2013</v>
      </c>
      <c r="C4292" s="76">
        <v>41195</v>
      </c>
      <c r="D4292" s="3" t="s">
        <v>138</v>
      </c>
      <c r="E4292" t="s">
        <v>89</v>
      </c>
      <c r="F4292">
        <v>3</v>
      </c>
      <c r="G4292">
        <v>5</v>
      </c>
      <c r="H4292" t="s">
        <v>394</v>
      </c>
      <c r="I4292" t="s">
        <v>102</v>
      </c>
      <c r="J4292">
        <v>10004613241</v>
      </c>
      <c r="K4292" s="10">
        <f>(C4292-VLOOKUP(H4292,Riders!$A$2:$E$8001,4,FALSE))/365</f>
        <v>25.235616438356164</v>
      </c>
    </row>
    <row r="4293" spans="1:11">
      <c r="A4293" s="3" t="s">
        <v>137</v>
      </c>
      <c r="B4293" s="3">
        <v>2013</v>
      </c>
      <c r="C4293" s="76">
        <v>41195</v>
      </c>
      <c r="D4293" s="3" t="s">
        <v>138</v>
      </c>
      <c r="E4293" t="s">
        <v>89</v>
      </c>
      <c r="F4293">
        <v>3</v>
      </c>
      <c r="G4293">
        <v>6</v>
      </c>
      <c r="H4293" t="s">
        <v>422</v>
      </c>
      <c r="I4293" t="s">
        <v>423</v>
      </c>
      <c r="J4293">
        <v>10004709130</v>
      </c>
      <c r="K4293" s="10" t="e">
        <f>(C4293-VLOOKUP(H4293,Riders!$A$2:$E$8001,4,FALSE))/365</f>
        <v>#N/A</v>
      </c>
    </row>
    <row r="4294" spans="1:11">
      <c r="A4294" s="3" t="s">
        <v>137</v>
      </c>
      <c r="B4294" s="3">
        <v>2013</v>
      </c>
      <c r="C4294" s="76">
        <v>41195</v>
      </c>
      <c r="D4294" s="3" t="s">
        <v>138</v>
      </c>
      <c r="E4294" t="s">
        <v>115</v>
      </c>
      <c r="F4294">
        <v>1</v>
      </c>
      <c r="G4294">
        <v>1</v>
      </c>
      <c r="H4294" t="s">
        <v>418</v>
      </c>
      <c r="I4294" t="s">
        <v>419</v>
      </c>
      <c r="J4294">
        <v>10006319330</v>
      </c>
      <c r="K4294" s="10" t="e">
        <f>(C4294-VLOOKUP(H4294,Riders!$A$2:$E$8001,4,FALSE))/365</f>
        <v>#N/A</v>
      </c>
    </row>
    <row r="4295" spans="1:11">
      <c r="A4295" s="3" t="s">
        <v>137</v>
      </c>
      <c r="B4295" s="3">
        <v>2013</v>
      </c>
      <c r="C4295" s="76">
        <v>41195</v>
      </c>
      <c r="D4295" s="3" t="s">
        <v>138</v>
      </c>
      <c r="E4295" t="s">
        <v>115</v>
      </c>
      <c r="F4295">
        <v>1</v>
      </c>
      <c r="G4295">
        <v>2</v>
      </c>
      <c r="H4295" t="s">
        <v>57</v>
      </c>
      <c r="I4295" t="s">
        <v>35</v>
      </c>
      <c r="J4295">
        <v>10007502427</v>
      </c>
      <c r="K4295" s="10">
        <f>(C4295-VLOOKUP(H4295,Riders!$A$2:$E$8001,4,FALSE))/365</f>
        <v>18.915068493150685</v>
      </c>
    </row>
    <row r="4296" spans="1:11">
      <c r="A4296" s="3" t="s">
        <v>137</v>
      </c>
      <c r="B4296" s="3">
        <v>2013</v>
      </c>
      <c r="C4296" s="76">
        <v>41195</v>
      </c>
      <c r="D4296" s="3" t="s">
        <v>138</v>
      </c>
      <c r="E4296" t="s">
        <v>115</v>
      </c>
      <c r="F4296">
        <v>1</v>
      </c>
      <c r="G4296">
        <v>3</v>
      </c>
      <c r="H4296" t="s">
        <v>394</v>
      </c>
      <c r="I4296" t="s">
        <v>102</v>
      </c>
      <c r="J4296">
        <v>10004613241</v>
      </c>
      <c r="K4296" s="10">
        <f>(C4296-VLOOKUP(H4296,Riders!$A$2:$E$8001,4,FALSE))/365</f>
        <v>25.235616438356164</v>
      </c>
    </row>
    <row r="4297" spans="1:11">
      <c r="A4297" s="3" t="s">
        <v>137</v>
      </c>
      <c r="B4297" s="3">
        <v>2013</v>
      </c>
      <c r="C4297" s="76">
        <v>41195</v>
      </c>
      <c r="D4297" s="3" t="s">
        <v>138</v>
      </c>
      <c r="E4297" t="s">
        <v>115</v>
      </c>
      <c r="F4297">
        <v>1</v>
      </c>
      <c r="G4297">
        <v>4</v>
      </c>
      <c r="H4297" t="s">
        <v>39</v>
      </c>
      <c r="I4297" t="s">
        <v>40</v>
      </c>
      <c r="J4297">
        <v>10007294683</v>
      </c>
      <c r="K4297" s="10">
        <f>(C4297-VLOOKUP(H4297,Riders!$A$2:$E$8001,4,FALSE))/365</f>
        <v>19.69041095890411</v>
      </c>
    </row>
    <row r="4298" spans="1:11">
      <c r="A4298" s="3" t="s">
        <v>137</v>
      </c>
      <c r="B4298" s="3">
        <v>2013</v>
      </c>
      <c r="C4298" s="76">
        <v>41195</v>
      </c>
      <c r="D4298" s="3" t="s">
        <v>138</v>
      </c>
      <c r="E4298" t="s">
        <v>115</v>
      </c>
      <c r="F4298">
        <v>1</v>
      </c>
      <c r="G4298">
        <v>5</v>
      </c>
      <c r="H4298" t="s">
        <v>317</v>
      </c>
      <c r="I4298" t="s">
        <v>24</v>
      </c>
      <c r="J4298">
        <v>10007508083</v>
      </c>
      <c r="K4298" s="10">
        <f>(C4298-VLOOKUP(H4298,Riders!$A$2:$E$8001,4,FALSE))/365</f>
        <v>19.115068493150684</v>
      </c>
    </row>
    <row r="4299" spans="1:11">
      <c r="A4299" s="3" t="s">
        <v>137</v>
      </c>
      <c r="B4299" s="3">
        <v>2013</v>
      </c>
      <c r="C4299" s="76">
        <v>41195</v>
      </c>
      <c r="D4299" s="3" t="s">
        <v>138</v>
      </c>
      <c r="E4299" t="s">
        <v>115</v>
      </c>
      <c r="F4299">
        <v>2</v>
      </c>
      <c r="G4299">
        <v>1</v>
      </c>
      <c r="H4299" t="s">
        <v>219</v>
      </c>
      <c r="I4299" t="s">
        <v>30</v>
      </c>
      <c r="J4299">
        <v>10008098470</v>
      </c>
      <c r="K4299" s="10">
        <f>(C4299-VLOOKUP(H4299,Riders!$A$2:$E$8001,4,FALSE))/365</f>
        <v>27.698630136986303</v>
      </c>
    </row>
    <row r="4300" spans="1:11">
      <c r="A4300" s="3" t="s">
        <v>137</v>
      </c>
      <c r="B4300" s="3">
        <v>2013</v>
      </c>
      <c r="C4300" s="76">
        <v>41195</v>
      </c>
      <c r="D4300" s="3" t="s">
        <v>138</v>
      </c>
      <c r="E4300" t="s">
        <v>115</v>
      </c>
      <c r="F4300">
        <v>2</v>
      </c>
      <c r="G4300">
        <v>2</v>
      </c>
      <c r="H4300" t="s">
        <v>46</v>
      </c>
      <c r="I4300" t="s">
        <v>26</v>
      </c>
      <c r="J4300">
        <v>10005930724</v>
      </c>
      <c r="K4300" s="10">
        <f>(C4300-VLOOKUP(H4300,Riders!$A$2:$E$8001,4,FALSE))/365</f>
        <v>21.920547945205481</v>
      </c>
    </row>
    <row r="4301" spans="1:11">
      <c r="A4301" s="3" t="s">
        <v>137</v>
      </c>
      <c r="B4301" s="3">
        <v>2013</v>
      </c>
      <c r="C4301" s="76">
        <v>41195</v>
      </c>
      <c r="D4301" s="3" t="s">
        <v>138</v>
      </c>
      <c r="E4301" t="s">
        <v>115</v>
      </c>
      <c r="F4301">
        <v>2</v>
      </c>
      <c r="G4301">
        <v>3</v>
      </c>
      <c r="H4301" t="s">
        <v>420</v>
      </c>
      <c r="I4301" t="s">
        <v>421</v>
      </c>
      <c r="J4301">
        <v>10006724912</v>
      </c>
      <c r="K4301" s="10">
        <f>(C4301-VLOOKUP(H4301,Riders!$A$2:$E$8001,4,FALSE))/365</f>
        <v>23.063013698630137</v>
      </c>
    </row>
    <row r="4302" spans="1:11">
      <c r="A4302" s="3" t="s">
        <v>137</v>
      </c>
      <c r="B4302" s="3">
        <v>2013</v>
      </c>
      <c r="C4302" s="76">
        <v>41195</v>
      </c>
      <c r="D4302" s="3" t="s">
        <v>138</v>
      </c>
      <c r="E4302" t="s">
        <v>115</v>
      </c>
      <c r="F4302">
        <v>2</v>
      </c>
      <c r="G4302">
        <v>4</v>
      </c>
      <c r="H4302" t="s">
        <v>422</v>
      </c>
      <c r="I4302" t="s">
        <v>423</v>
      </c>
      <c r="J4302">
        <v>10004709130</v>
      </c>
      <c r="K4302" s="10" t="e">
        <f>(C4302-VLOOKUP(H4302,Riders!$A$2:$E$8001,4,FALSE))/365</f>
        <v>#N/A</v>
      </c>
    </row>
    <row r="4303" spans="1:11">
      <c r="A4303" s="3" t="s">
        <v>137</v>
      </c>
      <c r="B4303" s="3">
        <v>2013</v>
      </c>
      <c r="C4303" s="76">
        <v>41195</v>
      </c>
      <c r="D4303" s="3" t="s">
        <v>138</v>
      </c>
      <c r="E4303" t="s">
        <v>115</v>
      </c>
      <c r="F4303">
        <v>2</v>
      </c>
      <c r="G4303">
        <v>5</v>
      </c>
      <c r="H4303" t="s">
        <v>412</v>
      </c>
      <c r="I4303" t="s">
        <v>50</v>
      </c>
      <c r="J4303">
        <v>10008999257</v>
      </c>
      <c r="K4303" s="10" t="e">
        <f>(C4303-VLOOKUP(H4303,Riders!$A$2:$E$8001,4,FALSE))/365</f>
        <v>#N/A</v>
      </c>
    </row>
    <row r="4304" spans="1:11">
      <c r="A4304" s="3" t="s">
        <v>137</v>
      </c>
      <c r="B4304" s="3">
        <v>2013</v>
      </c>
      <c r="C4304" s="76">
        <v>41195</v>
      </c>
      <c r="D4304" s="3" t="s">
        <v>138</v>
      </c>
      <c r="E4304" t="s">
        <v>115</v>
      </c>
      <c r="F4304">
        <v>2</v>
      </c>
      <c r="G4304">
        <v>6</v>
      </c>
      <c r="H4304" t="s">
        <v>380</v>
      </c>
      <c r="I4304" t="s">
        <v>111</v>
      </c>
      <c r="J4304">
        <v>10006898502</v>
      </c>
      <c r="K4304" s="10">
        <f>(C4304-VLOOKUP(H4304,Riders!$A$2:$E$8001,4,FALSE))/365</f>
        <v>20.221917808219178</v>
      </c>
    </row>
    <row r="4305" spans="1:11">
      <c r="A4305" s="3" t="s">
        <v>137</v>
      </c>
      <c r="B4305" s="3">
        <v>2013</v>
      </c>
      <c r="C4305" s="76">
        <v>41195</v>
      </c>
      <c r="D4305" s="3" t="s">
        <v>138</v>
      </c>
      <c r="E4305" t="s">
        <v>117</v>
      </c>
      <c r="F4305">
        <v>1</v>
      </c>
      <c r="G4305">
        <v>1</v>
      </c>
      <c r="H4305" t="s">
        <v>390</v>
      </c>
      <c r="I4305" t="s">
        <v>332</v>
      </c>
      <c r="J4305">
        <v>10006485139</v>
      </c>
      <c r="K4305" s="10" t="e">
        <f>(C4305-VLOOKUP(H4305,Riders!$A$2:$E$8001,4,FALSE))/365</f>
        <v>#N/A</v>
      </c>
    </row>
    <row r="4306" spans="1:11">
      <c r="A4306" s="3" t="s">
        <v>137</v>
      </c>
      <c r="B4306" s="3">
        <v>2013</v>
      </c>
      <c r="C4306" s="76">
        <v>41195</v>
      </c>
      <c r="D4306" s="3" t="s">
        <v>138</v>
      </c>
      <c r="E4306" t="s">
        <v>117</v>
      </c>
      <c r="F4306">
        <v>1</v>
      </c>
      <c r="G4306">
        <v>2</v>
      </c>
      <c r="H4306" t="s">
        <v>404</v>
      </c>
      <c r="I4306" t="s">
        <v>379</v>
      </c>
      <c r="J4306">
        <v>10005748747</v>
      </c>
      <c r="K4306" s="10" t="e">
        <f>(C4306-VLOOKUP(H4306,Riders!$A$2:$E$8001,4,FALSE))/365</f>
        <v>#N/A</v>
      </c>
    </row>
    <row r="4307" spans="1:11">
      <c r="A4307" s="3" t="s">
        <v>137</v>
      </c>
      <c r="B4307" s="3">
        <v>2013</v>
      </c>
      <c r="C4307" s="76">
        <v>41195</v>
      </c>
      <c r="D4307" s="3" t="s">
        <v>138</v>
      </c>
      <c r="E4307" t="s">
        <v>117</v>
      </c>
      <c r="F4307">
        <v>1</v>
      </c>
      <c r="G4307">
        <v>3</v>
      </c>
      <c r="H4307" t="s">
        <v>46</v>
      </c>
      <c r="I4307" t="s">
        <v>26</v>
      </c>
      <c r="J4307">
        <v>10005930724</v>
      </c>
      <c r="K4307" s="10">
        <f>(C4307-VLOOKUP(H4307,Riders!$A$2:$E$8001,4,FALSE))/365</f>
        <v>21.920547945205481</v>
      </c>
    </row>
    <row r="4308" spans="1:11">
      <c r="A4308" s="3" t="s">
        <v>137</v>
      </c>
      <c r="B4308" s="3">
        <v>2013</v>
      </c>
      <c r="C4308" s="76">
        <v>41195</v>
      </c>
      <c r="D4308" s="3" t="s">
        <v>138</v>
      </c>
      <c r="E4308" t="s">
        <v>117</v>
      </c>
      <c r="F4308">
        <v>1</v>
      </c>
      <c r="G4308">
        <v>4</v>
      </c>
      <c r="H4308" t="s">
        <v>394</v>
      </c>
      <c r="I4308" t="s">
        <v>102</v>
      </c>
      <c r="J4308">
        <v>10004613241</v>
      </c>
      <c r="K4308" s="10">
        <f>(C4308-VLOOKUP(H4308,Riders!$A$2:$E$8001,4,FALSE))/365</f>
        <v>25.235616438356164</v>
      </c>
    </row>
    <row r="4309" spans="1:11">
      <c r="A4309" s="3" t="s">
        <v>137</v>
      </c>
      <c r="B4309" s="3">
        <v>2013</v>
      </c>
      <c r="C4309" s="76">
        <v>41195</v>
      </c>
      <c r="D4309" s="3" t="s">
        <v>138</v>
      </c>
      <c r="E4309" t="s">
        <v>117</v>
      </c>
      <c r="F4309">
        <v>1</v>
      </c>
      <c r="G4309">
        <v>5</v>
      </c>
      <c r="H4309" t="s">
        <v>418</v>
      </c>
      <c r="I4309" t="s">
        <v>419</v>
      </c>
      <c r="J4309">
        <v>10006319330</v>
      </c>
      <c r="K4309" s="10" t="e">
        <f>(C4309-VLOOKUP(H4309,Riders!$A$2:$E$8001,4,FALSE))/365</f>
        <v>#N/A</v>
      </c>
    </row>
    <row r="4310" spans="1:11">
      <c r="A4310" s="3" t="s">
        <v>137</v>
      </c>
      <c r="B4310" s="3">
        <v>2013</v>
      </c>
      <c r="C4310" s="76">
        <v>41195</v>
      </c>
      <c r="D4310" s="3" t="s">
        <v>138</v>
      </c>
      <c r="E4310" t="s">
        <v>117</v>
      </c>
      <c r="F4310">
        <v>1</v>
      </c>
      <c r="G4310">
        <v>6</v>
      </c>
      <c r="H4310" t="s">
        <v>342</v>
      </c>
      <c r="I4310" t="s">
        <v>152</v>
      </c>
      <c r="J4310">
        <v>10005511301</v>
      </c>
      <c r="K4310" s="10" t="e">
        <f>(C4310-VLOOKUP(H4310,Riders!$A$2:$E$8001,4,FALSE))/365</f>
        <v>#N/A</v>
      </c>
    </row>
    <row r="4311" spans="1:11">
      <c r="A4311" s="3" t="s">
        <v>137</v>
      </c>
      <c r="B4311" s="3">
        <v>2013</v>
      </c>
      <c r="C4311" s="76">
        <v>41195</v>
      </c>
      <c r="D4311" s="3" t="s">
        <v>138</v>
      </c>
      <c r="E4311" t="s">
        <v>117</v>
      </c>
      <c r="F4311">
        <v>2</v>
      </c>
      <c r="G4311">
        <v>1</v>
      </c>
      <c r="H4311" t="s">
        <v>312</v>
      </c>
      <c r="I4311" t="s">
        <v>42</v>
      </c>
      <c r="J4311">
        <v>10006904360</v>
      </c>
      <c r="K4311" s="10">
        <f>(C4311-VLOOKUP(H4311,Riders!$A$2:$E$8001,4,FALSE))/365</f>
        <v>21.271232876712329</v>
      </c>
    </row>
    <row r="4312" spans="1:11">
      <c r="A4312" s="3" t="s">
        <v>137</v>
      </c>
      <c r="B4312" s="3">
        <v>2013</v>
      </c>
      <c r="C4312" s="76">
        <v>41195</v>
      </c>
      <c r="D4312" s="3" t="s">
        <v>138</v>
      </c>
      <c r="E4312" t="s">
        <v>117</v>
      </c>
      <c r="F4312">
        <v>2</v>
      </c>
      <c r="G4312">
        <v>2</v>
      </c>
      <c r="H4312" t="s">
        <v>219</v>
      </c>
      <c r="I4312" t="s">
        <v>30</v>
      </c>
      <c r="J4312">
        <v>10008098470</v>
      </c>
      <c r="K4312" s="10">
        <f>(C4312-VLOOKUP(H4312,Riders!$A$2:$E$8001,4,FALSE))/365</f>
        <v>27.698630136986303</v>
      </c>
    </row>
    <row r="4313" spans="1:11">
      <c r="A4313" s="3" t="s">
        <v>137</v>
      </c>
      <c r="B4313" s="3">
        <v>2013</v>
      </c>
      <c r="C4313" s="76">
        <v>41195</v>
      </c>
      <c r="D4313" s="3" t="s">
        <v>138</v>
      </c>
      <c r="E4313" t="s">
        <v>117</v>
      </c>
      <c r="F4313">
        <v>2</v>
      </c>
      <c r="G4313">
        <v>3</v>
      </c>
      <c r="H4313" t="s">
        <v>57</v>
      </c>
      <c r="I4313" t="s">
        <v>35</v>
      </c>
      <c r="J4313">
        <v>10007502427</v>
      </c>
      <c r="K4313" s="10">
        <f>(C4313-VLOOKUP(H4313,Riders!$A$2:$E$8001,4,FALSE))/365</f>
        <v>18.915068493150685</v>
      </c>
    </row>
    <row r="4314" spans="1:11">
      <c r="A4314" s="3" t="s">
        <v>137</v>
      </c>
      <c r="B4314" s="3">
        <v>2013</v>
      </c>
      <c r="C4314" s="76">
        <v>41195</v>
      </c>
      <c r="D4314" s="3" t="s">
        <v>138</v>
      </c>
      <c r="E4314" t="s">
        <v>117</v>
      </c>
      <c r="F4314">
        <v>2</v>
      </c>
      <c r="G4314">
        <v>4</v>
      </c>
      <c r="H4314" t="s">
        <v>156</v>
      </c>
      <c r="I4314" t="s">
        <v>354</v>
      </c>
      <c r="J4314">
        <v>10010894696</v>
      </c>
      <c r="K4314" s="10">
        <f>(C4314-VLOOKUP(H4314,Riders!$A$2:$E$8001,4,FALSE))/365</f>
        <v>26.493150684931507</v>
      </c>
    </row>
    <row r="4315" spans="1:11">
      <c r="A4315" s="3" t="s">
        <v>137</v>
      </c>
      <c r="B4315" s="3">
        <v>2013</v>
      </c>
      <c r="C4315" s="76">
        <v>41195</v>
      </c>
      <c r="D4315" s="3" t="s">
        <v>138</v>
      </c>
      <c r="E4315" t="s">
        <v>117</v>
      </c>
      <c r="F4315">
        <v>2</v>
      </c>
      <c r="G4315">
        <v>5</v>
      </c>
      <c r="H4315" t="s">
        <v>420</v>
      </c>
      <c r="I4315" t="s">
        <v>421</v>
      </c>
      <c r="J4315">
        <v>10006724912</v>
      </c>
      <c r="K4315" s="10">
        <f>(C4315-VLOOKUP(H4315,Riders!$A$2:$E$8001,4,FALSE))/365</f>
        <v>23.063013698630137</v>
      </c>
    </row>
    <row r="4316" spans="1:11">
      <c r="A4316" s="3" t="s">
        <v>137</v>
      </c>
      <c r="B4316" s="3">
        <v>2013</v>
      </c>
      <c r="C4316" s="76">
        <v>41195</v>
      </c>
      <c r="D4316" s="3" t="s">
        <v>138</v>
      </c>
      <c r="E4316" t="s">
        <v>117</v>
      </c>
      <c r="F4316">
        <v>2</v>
      </c>
      <c r="G4316">
        <v>6</v>
      </c>
      <c r="H4316" t="s">
        <v>232</v>
      </c>
      <c r="I4316" t="s">
        <v>24</v>
      </c>
      <c r="J4316">
        <v>10006073493</v>
      </c>
      <c r="K4316" s="10">
        <f>(C4316-VLOOKUP(H4316,Riders!$A$2:$E$8001,4,FALSE))/365</f>
        <v>22.835616438356166</v>
      </c>
    </row>
    <row r="4317" spans="1:11">
      <c r="A4317" s="3" t="s">
        <v>137</v>
      </c>
      <c r="B4317" s="3">
        <v>2013</v>
      </c>
      <c r="C4317" s="76">
        <v>41195</v>
      </c>
      <c r="D4317" s="3" t="s">
        <v>138</v>
      </c>
      <c r="E4317" t="s">
        <v>119</v>
      </c>
      <c r="F4317">
        <v>1</v>
      </c>
      <c r="G4317">
        <v>1</v>
      </c>
      <c r="H4317" t="s">
        <v>312</v>
      </c>
      <c r="I4317" t="s">
        <v>42</v>
      </c>
      <c r="J4317">
        <v>10006904360</v>
      </c>
      <c r="K4317" s="10">
        <f>(C4317-VLOOKUP(H4317,Riders!$A$2:$E$8001,4,FALSE))/365</f>
        <v>21.271232876712329</v>
      </c>
    </row>
    <row r="4318" spans="1:11">
      <c r="A4318" s="3" t="s">
        <v>137</v>
      </c>
      <c r="B4318" s="3">
        <v>2013</v>
      </c>
      <c r="C4318" s="76">
        <v>41195</v>
      </c>
      <c r="D4318" s="3" t="s">
        <v>138</v>
      </c>
      <c r="E4318" t="s">
        <v>119</v>
      </c>
      <c r="F4318">
        <v>1</v>
      </c>
      <c r="G4318">
        <v>2</v>
      </c>
      <c r="H4318" t="s">
        <v>219</v>
      </c>
      <c r="I4318" t="s">
        <v>30</v>
      </c>
      <c r="J4318">
        <v>10008098470</v>
      </c>
      <c r="K4318" s="10">
        <f>(C4318-VLOOKUP(H4318,Riders!$A$2:$E$8001,4,FALSE))/365</f>
        <v>27.698630136986303</v>
      </c>
    </row>
    <row r="4319" spans="1:11">
      <c r="A4319" s="3" t="s">
        <v>137</v>
      </c>
      <c r="B4319" s="3">
        <v>2013</v>
      </c>
      <c r="C4319" s="76">
        <v>41195</v>
      </c>
      <c r="D4319" s="3" t="s">
        <v>138</v>
      </c>
      <c r="E4319" t="s">
        <v>119</v>
      </c>
      <c r="F4319">
        <v>1</v>
      </c>
      <c r="G4319">
        <v>3</v>
      </c>
      <c r="H4319" t="s">
        <v>390</v>
      </c>
      <c r="I4319" t="s">
        <v>332</v>
      </c>
      <c r="J4319">
        <v>10006485139</v>
      </c>
      <c r="K4319" s="10" t="e">
        <f>(C4319-VLOOKUP(H4319,Riders!$A$2:$E$8001,4,FALSE))/365</f>
        <v>#N/A</v>
      </c>
    </row>
    <row r="4320" spans="1:11">
      <c r="A4320" s="3" t="s">
        <v>137</v>
      </c>
      <c r="B4320" s="3">
        <v>2013</v>
      </c>
      <c r="C4320" s="76">
        <v>41195</v>
      </c>
      <c r="D4320" s="3" t="s">
        <v>138</v>
      </c>
      <c r="E4320" t="s">
        <v>119</v>
      </c>
      <c r="F4320">
        <v>1</v>
      </c>
      <c r="G4320">
        <v>4</v>
      </c>
      <c r="H4320" t="s">
        <v>57</v>
      </c>
      <c r="I4320" t="s">
        <v>35</v>
      </c>
      <c r="J4320">
        <v>10007502427</v>
      </c>
      <c r="K4320" s="10">
        <f>(C4320-VLOOKUP(H4320,Riders!$A$2:$E$8001,4,FALSE))/365</f>
        <v>18.915068493150685</v>
      </c>
    </row>
    <row r="4321" spans="1:11">
      <c r="A4321" s="3" t="s">
        <v>137</v>
      </c>
      <c r="B4321" s="3">
        <v>2013</v>
      </c>
      <c r="C4321" s="76">
        <v>41195</v>
      </c>
      <c r="D4321" s="3" t="s">
        <v>138</v>
      </c>
      <c r="E4321" t="s">
        <v>119</v>
      </c>
      <c r="F4321">
        <v>1</v>
      </c>
      <c r="G4321">
        <v>5</v>
      </c>
      <c r="H4321" t="s">
        <v>46</v>
      </c>
      <c r="I4321" t="s">
        <v>26</v>
      </c>
      <c r="J4321">
        <v>10005930724</v>
      </c>
      <c r="K4321" s="10">
        <f>(C4321-VLOOKUP(H4321,Riders!$A$2:$E$8001,4,FALSE))/365</f>
        <v>21.920547945205481</v>
      </c>
    </row>
    <row r="4322" spans="1:11">
      <c r="A4322" s="3" t="s">
        <v>137</v>
      </c>
      <c r="B4322" s="3">
        <v>2013</v>
      </c>
      <c r="C4322" s="76">
        <v>41195</v>
      </c>
      <c r="D4322" s="3" t="s">
        <v>138</v>
      </c>
      <c r="E4322" t="s">
        <v>119</v>
      </c>
      <c r="F4322">
        <v>1</v>
      </c>
      <c r="G4322">
        <v>6</v>
      </c>
      <c r="H4322" t="s">
        <v>404</v>
      </c>
      <c r="I4322" t="s">
        <v>379</v>
      </c>
      <c r="J4322">
        <v>10005748747</v>
      </c>
      <c r="K4322" s="10" t="e">
        <f>(C4322-VLOOKUP(H4322,Riders!$A$2:$E$8001,4,FALSE))/365</f>
        <v>#N/A</v>
      </c>
    </row>
    <row r="4323" spans="1:11">
      <c r="A4323" s="3" t="s">
        <v>137</v>
      </c>
      <c r="B4323" s="3">
        <v>2013</v>
      </c>
      <c r="C4323" s="76">
        <v>41195</v>
      </c>
      <c r="D4323" s="3" t="s">
        <v>138</v>
      </c>
      <c r="E4323" t="s">
        <v>119</v>
      </c>
      <c r="F4323">
        <v>2</v>
      </c>
      <c r="G4323">
        <v>1</v>
      </c>
      <c r="H4323" t="s">
        <v>342</v>
      </c>
      <c r="I4323" t="s">
        <v>152</v>
      </c>
      <c r="J4323">
        <v>10005511301</v>
      </c>
      <c r="K4323" s="10" t="e">
        <f>(C4323-VLOOKUP(H4323,Riders!$A$2:$E$8001,4,FALSE))/365</f>
        <v>#N/A</v>
      </c>
    </row>
    <row r="4324" spans="1:11">
      <c r="A4324" s="3" t="s">
        <v>137</v>
      </c>
      <c r="B4324" s="3">
        <v>2013</v>
      </c>
      <c r="C4324" s="76">
        <v>41195</v>
      </c>
      <c r="D4324" s="3" t="s">
        <v>138</v>
      </c>
      <c r="E4324" t="s">
        <v>119</v>
      </c>
      <c r="F4324">
        <v>2</v>
      </c>
      <c r="G4324">
        <v>2</v>
      </c>
      <c r="H4324" t="s">
        <v>232</v>
      </c>
      <c r="I4324" t="s">
        <v>24</v>
      </c>
      <c r="J4324">
        <v>10006073493</v>
      </c>
      <c r="K4324" s="10">
        <f>(C4324-VLOOKUP(H4324,Riders!$A$2:$E$8001,4,FALSE))/365</f>
        <v>22.835616438356166</v>
      </c>
    </row>
    <row r="4325" spans="1:11">
      <c r="A4325" s="3" t="s">
        <v>137</v>
      </c>
      <c r="B4325" s="3">
        <v>2013</v>
      </c>
      <c r="C4325" s="76">
        <v>41195</v>
      </c>
      <c r="D4325" s="3" t="s">
        <v>138</v>
      </c>
      <c r="E4325" t="s">
        <v>119</v>
      </c>
      <c r="F4325">
        <v>2</v>
      </c>
      <c r="G4325">
        <v>3</v>
      </c>
      <c r="H4325" t="s">
        <v>420</v>
      </c>
      <c r="I4325" t="s">
        <v>421</v>
      </c>
      <c r="J4325">
        <v>10006724912</v>
      </c>
      <c r="K4325" s="10">
        <f>(C4325-VLOOKUP(H4325,Riders!$A$2:$E$8001,4,FALSE))/365</f>
        <v>23.063013698630137</v>
      </c>
    </row>
    <row r="4326" spans="1:11">
      <c r="A4326" s="3" t="s">
        <v>137</v>
      </c>
      <c r="B4326" s="3">
        <v>2013</v>
      </c>
      <c r="C4326" s="76">
        <v>41195</v>
      </c>
      <c r="D4326" s="3" t="s">
        <v>138</v>
      </c>
      <c r="E4326" t="s">
        <v>119</v>
      </c>
      <c r="F4326">
        <v>2</v>
      </c>
      <c r="G4326">
        <v>4</v>
      </c>
      <c r="H4326" t="s">
        <v>156</v>
      </c>
      <c r="I4326" t="s">
        <v>354</v>
      </c>
      <c r="J4326">
        <v>10010894696</v>
      </c>
      <c r="K4326" s="10">
        <f>(C4326-VLOOKUP(H4326,Riders!$A$2:$E$8001,4,FALSE))/365</f>
        <v>26.493150684931507</v>
      </c>
    </row>
    <row r="4327" spans="1:11">
      <c r="A4327" s="3" t="s">
        <v>137</v>
      </c>
      <c r="B4327" s="3">
        <v>2013</v>
      </c>
      <c r="C4327" s="76">
        <v>41195</v>
      </c>
      <c r="D4327" s="3" t="s">
        <v>138</v>
      </c>
      <c r="E4327" t="s">
        <v>119</v>
      </c>
      <c r="F4327">
        <v>2</v>
      </c>
      <c r="G4327">
        <v>5</v>
      </c>
      <c r="H4327" t="s">
        <v>418</v>
      </c>
      <c r="I4327" t="s">
        <v>419</v>
      </c>
      <c r="J4327">
        <v>10006319330</v>
      </c>
      <c r="K4327" s="10" t="e">
        <f>(C4327-VLOOKUP(H4327,Riders!$A$2:$E$8001,4,FALSE))/365</f>
        <v>#N/A</v>
      </c>
    </row>
    <row r="4328" spans="1:11">
      <c r="A4328" s="3" t="s">
        <v>137</v>
      </c>
      <c r="B4328" s="3">
        <v>2013</v>
      </c>
      <c r="C4328" s="76">
        <v>41195</v>
      </c>
      <c r="D4328" s="3" t="s">
        <v>138</v>
      </c>
      <c r="E4328" t="s">
        <v>119</v>
      </c>
      <c r="F4328">
        <v>2</v>
      </c>
      <c r="G4328">
        <v>6</v>
      </c>
      <c r="H4328" t="s">
        <v>394</v>
      </c>
      <c r="I4328" t="s">
        <v>102</v>
      </c>
      <c r="J4328">
        <v>10004613241</v>
      </c>
      <c r="K4328" s="10">
        <f>(C4328-VLOOKUP(H4328,Riders!$A$2:$E$8001,4,FALSE))/365</f>
        <v>25.235616438356164</v>
      </c>
    </row>
    <row r="4329" spans="1:11">
      <c r="A4329" s="3" t="s">
        <v>424</v>
      </c>
      <c r="B4329" s="3">
        <v>2012</v>
      </c>
      <c r="C4329" s="76">
        <v>41007</v>
      </c>
      <c r="D4329" s="3" t="s">
        <v>19</v>
      </c>
      <c r="E4329" t="s">
        <v>89</v>
      </c>
      <c r="F4329">
        <v>1</v>
      </c>
      <c r="G4329">
        <v>1</v>
      </c>
      <c r="H4329" t="s">
        <v>191</v>
      </c>
      <c r="I4329" t="s">
        <v>30</v>
      </c>
      <c r="J4329">
        <v>10005727327</v>
      </c>
      <c r="K4329" s="10">
        <f>(C4329-VLOOKUP(H4329,Riders!$A$2:$E$8001,4,FALSE))/365</f>
        <v>26.219178082191782</v>
      </c>
    </row>
    <row r="4330" spans="1:11">
      <c r="A4330" s="3" t="s">
        <v>424</v>
      </c>
      <c r="B4330" s="3">
        <v>2012</v>
      </c>
      <c r="C4330" s="76">
        <v>41007</v>
      </c>
      <c r="D4330" s="3" t="s">
        <v>19</v>
      </c>
      <c r="E4330" t="s">
        <v>89</v>
      </c>
      <c r="F4330">
        <v>1</v>
      </c>
      <c r="G4330">
        <v>2</v>
      </c>
      <c r="H4330" t="s">
        <v>370</v>
      </c>
      <c r="I4330" t="s">
        <v>371</v>
      </c>
      <c r="J4330">
        <v>10055651813</v>
      </c>
      <c r="K4330" s="10" t="e">
        <f>(C4330-VLOOKUP(H4330,Riders!$A$2:$E$8001,4,FALSE))/365</f>
        <v>#N/A</v>
      </c>
    </row>
    <row r="4331" spans="1:11">
      <c r="A4331" s="3" t="s">
        <v>424</v>
      </c>
      <c r="B4331" s="3">
        <v>2012</v>
      </c>
      <c r="C4331" s="76">
        <v>41007</v>
      </c>
      <c r="D4331" s="3" t="s">
        <v>19</v>
      </c>
      <c r="E4331" t="s">
        <v>89</v>
      </c>
      <c r="F4331">
        <v>1</v>
      </c>
      <c r="G4331">
        <v>3</v>
      </c>
      <c r="H4331" t="s">
        <v>425</v>
      </c>
      <c r="I4331" t="s">
        <v>421</v>
      </c>
      <c r="J4331">
        <v>10006737945</v>
      </c>
      <c r="K4331" s="10">
        <f>(C4331-VLOOKUP(H4331,Riders!$A$2:$E$8001,4,FALSE))/365</f>
        <v>23.671232876712327</v>
      </c>
    </row>
    <row r="4332" spans="1:11">
      <c r="A4332" s="3" t="s">
        <v>424</v>
      </c>
      <c r="B4332" s="3">
        <v>2012</v>
      </c>
      <c r="C4332" s="76">
        <v>41007</v>
      </c>
      <c r="D4332" s="3" t="s">
        <v>19</v>
      </c>
      <c r="E4332" t="s">
        <v>89</v>
      </c>
      <c r="F4332">
        <v>1</v>
      </c>
      <c r="G4332">
        <v>4</v>
      </c>
      <c r="H4332" t="s">
        <v>201</v>
      </c>
      <c r="I4332" t="s">
        <v>196</v>
      </c>
      <c r="J4332">
        <v>10051694112</v>
      </c>
      <c r="K4332" s="10">
        <f>(C4332-VLOOKUP(H4332,Riders!$A$2:$E$8001,4,FALSE))/365</f>
        <v>25.290410958904111</v>
      </c>
    </row>
    <row r="4333" spans="1:11">
      <c r="A4333" s="3" t="s">
        <v>424</v>
      </c>
      <c r="B4333" s="3">
        <v>2012</v>
      </c>
      <c r="C4333" s="76">
        <v>41007</v>
      </c>
      <c r="D4333" s="3" t="s">
        <v>19</v>
      </c>
      <c r="E4333" t="s">
        <v>89</v>
      </c>
      <c r="F4333">
        <v>1</v>
      </c>
      <c r="G4333">
        <v>5</v>
      </c>
      <c r="H4333" t="s">
        <v>426</v>
      </c>
      <c r="I4333" t="s">
        <v>196</v>
      </c>
      <c r="J4333">
        <v>10002558558</v>
      </c>
      <c r="K4333" s="10" t="e">
        <f>(C4333-VLOOKUP(H4333,Riders!$A$2:$E$8001,4,FALSE))/365</f>
        <v>#N/A</v>
      </c>
    </row>
    <row r="4334" spans="1:11">
      <c r="A4334" s="3" t="s">
        <v>424</v>
      </c>
      <c r="B4334" s="3">
        <v>2012</v>
      </c>
      <c r="C4334" s="76">
        <v>41007</v>
      </c>
      <c r="D4334" s="3" t="s">
        <v>19</v>
      </c>
      <c r="E4334" t="s">
        <v>89</v>
      </c>
      <c r="F4334">
        <v>2</v>
      </c>
      <c r="G4334">
        <v>1</v>
      </c>
      <c r="H4334" t="s">
        <v>427</v>
      </c>
      <c r="I4334" t="s">
        <v>351</v>
      </c>
      <c r="J4334">
        <v>10001564310</v>
      </c>
      <c r="K4334" s="10" t="e">
        <f>(C4334-VLOOKUP(H4334,Riders!$A$2:$E$8001,4,FALSE))/365</f>
        <v>#N/A</v>
      </c>
    </row>
    <row r="4335" spans="1:11">
      <c r="A4335" s="3" t="s">
        <v>424</v>
      </c>
      <c r="B4335" s="3">
        <v>2012</v>
      </c>
      <c r="C4335" s="76">
        <v>41007</v>
      </c>
      <c r="D4335" s="3" t="s">
        <v>19</v>
      </c>
      <c r="E4335" t="s">
        <v>89</v>
      </c>
      <c r="F4335">
        <v>2</v>
      </c>
      <c r="G4335">
        <v>2</v>
      </c>
      <c r="H4335" t="s">
        <v>151</v>
      </c>
      <c r="I4335" t="s">
        <v>152</v>
      </c>
      <c r="J4335">
        <v>10004717719</v>
      </c>
      <c r="K4335" s="10">
        <f>(C4335-VLOOKUP(H4335,Riders!$A$2:$E$8001,4,FALSE))/365</f>
        <v>23.347945205479451</v>
      </c>
    </row>
    <row r="4336" spans="1:11">
      <c r="A4336" s="3" t="s">
        <v>424</v>
      </c>
      <c r="B4336" s="3">
        <v>2012</v>
      </c>
      <c r="C4336" s="76">
        <v>41007</v>
      </c>
      <c r="D4336" s="3" t="s">
        <v>19</v>
      </c>
      <c r="E4336" t="s">
        <v>89</v>
      </c>
      <c r="F4336">
        <v>2</v>
      </c>
      <c r="G4336">
        <v>3</v>
      </c>
      <c r="H4336" t="s">
        <v>66</v>
      </c>
      <c r="I4336" t="s">
        <v>28</v>
      </c>
      <c r="J4336">
        <v>10006379247</v>
      </c>
      <c r="K4336" s="10">
        <f>(C4336-VLOOKUP(H4336,Riders!$A$2:$E$8001,4,FALSE))/365</f>
        <v>22.032876712328768</v>
      </c>
    </row>
    <row r="4337" spans="1:11">
      <c r="A4337" s="3" t="s">
        <v>424</v>
      </c>
      <c r="B4337" s="3">
        <v>2012</v>
      </c>
      <c r="C4337" s="76">
        <v>41007</v>
      </c>
      <c r="D4337" s="3" t="s">
        <v>19</v>
      </c>
      <c r="E4337" t="s">
        <v>89</v>
      </c>
      <c r="F4337">
        <v>2</v>
      </c>
      <c r="G4337">
        <v>4</v>
      </c>
      <c r="H4337" t="s">
        <v>232</v>
      </c>
      <c r="I4337" t="s">
        <v>24</v>
      </c>
      <c r="J4337">
        <v>10006073493</v>
      </c>
      <c r="K4337" s="10">
        <f>(C4337-VLOOKUP(H4337,Riders!$A$2:$E$8001,4,FALSE))/365</f>
        <v>22.32054794520548</v>
      </c>
    </row>
    <row r="4338" spans="1:11">
      <c r="A4338" s="3" t="s">
        <v>424</v>
      </c>
      <c r="B4338" s="3">
        <v>2012</v>
      </c>
      <c r="C4338" s="76">
        <v>41007</v>
      </c>
      <c r="D4338" s="3" t="s">
        <v>19</v>
      </c>
      <c r="E4338" t="s">
        <v>89</v>
      </c>
      <c r="F4338">
        <v>2</v>
      </c>
      <c r="G4338">
        <v>5</v>
      </c>
      <c r="H4338" t="s">
        <v>368</v>
      </c>
      <c r="I4338" t="s">
        <v>44</v>
      </c>
      <c r="J4338">
        <v>10003095795</v>
      </c>
      <c r="K4338" s="10">
        <f>(C4338-VLOOKUP(H4338,Riders!$A$2:$E$8001,4,FALSE))/365</f>
        <v>27.063013698630137</v>
      </c>
    </row>
    <row r="4339" spans="1:11">
      <c r="A4339" s="3" t="s">
        <v>424</v>
      </c>
      <c r="B4339" s="3">
        <v>2012</v>
      </c>
      <c r="C4339" s="76">
        <v>41007</v>
      </c>
      <c r="D4339" s="3" t="s">
        <v>19</v>
      </c>
      <c r="E4339" t="s">
        <v>89</v>
      </c>
      <c r="F4339">
        <v>3</v>
      </c>
      <c r="G4339">
        <v>1</v>
      </c>
      <c r="H4339" t="s">
        <v>372</v>
      </c>
      <c r="I4339" t="s">
        <v>373</v>
      </c>
      <c r="J4339">
        <v>10004613039</v>
      </c>
      <c r="K4339" s="10">
        <f>(C4339-VLOOKUP(H4339,Riders!$A$2:$E$8001,4,FALSE))/365</f>
        <v>23.326027397260273</v>
      </c>
    </row>
    <row r="4340" spans="1:11">
      <c r="A4340" s="3" t="s">
        <v>424</v>
      </c>
      <c r="B4340" s="3">
        <v>2012</v>
      </c>
      <c r="C4340" s="76">
        <v>41007</v>
      </c>
      <c r="D4340" s="3" t="s">
        <v>19</v>
      </c>
      <c r="E4340" t="s">
        <v>89</v>
      </c>
      <c r="F4340">
        <v>3</v>
      </c>
      <c r="G4340">
        <v>2</v>
      </c>
      <c r="H4340" t="s">
        <v>334</v>
      </c>
      <c r="I4340" t="s">
        <v>335</v>
      </c>
      <c r="J4340">
        <v>10005506954</v>
      </c>
      <c r="K4340" s="10">
        <f>(C4340-VLOOKUP(H4340,Riders!$A$2:$E$8001,4,FALSE))/365</f>
        <v>23.347945205479451</v>
      </c>
    </row>
    <row r="4341" spans="1:11">
      <c r="A4341" s="3" t="s">
        <v>424</v>
      </c>
      <c r="B4341" s="3">
        <v>2012</v>
      </c>
      <c r="C4341" s="76">
        <v>41007</v>
      </c>
      <c r="D4341" s="3" t="s">
        <v>19</v>
      </c>
      <c r="E4341" t="s">
        <v>89</v>
      </c>
      <c r="F4341">
        <v>3</v>
      </c>
      <c r="G4341">
        <v>3</v>
      </c>
      <c r="H4341" t="s">
        <v>428</v>
      </c>
      <c r="I4341" t="s">
        <v>357</v>
      </c>
      <c r="J4341">
        <v>10000959674</v>
      </c>
      <c r="K4341" s="10" t="e">
        <f>(C4341-VLOOKUP(H4341,Riders!$A$2:$E$8001,4,FALSE))/365</f>
        <v>#N/A</v>
      </c>
    </row>
    <row r="4342" spans="1:11">
      <c r="A4342" s="3" t="s">
        <v>424</v>
      </c>
      <c r="B4342" s="3">
        <v>2012</v>
      </c>
      <c r="C4342" s="76">
        <v>41007</v>
      </c>
      <c r="D4342" s="3" t="s">
        <v>19</v>
      </c>
      <c r="E4342" t="s">
        <v>89</v>
      </c>
      <c r="F4342">
        <v>3</v>
      </c>
      <c r="G4342">
        <v>4</v>
      </c>
      <c r="H4342" t="s">
        <v>192</v>
      </c>
      <c r="I4342" t="s">
        <v>28</v>
      </c>
      <c r="J4342">
        <v>10004601723</v>
      </c>
      <c r="K4342" s="10">
        <f>(C4342-VLOOKUP(H4342,Riders!$A$2:$E$8001,4,FALSE))/365</f>
        <v>24.802739726027397</v>
      </c>
    </row>
    <row r="4343" spans="1:11">
      <c r="A4343" s="3" t="s">
        <v>424</v>
      </c>
      <c r="B4343" s="3">
        <v>2012</v>
      </c>
      <c r="C4343" s="76">
        <v>41007</v>
      </c>
      <c r="D4343" s="3" t="s">
        <v>19</v>
      </c>
      <c r="E4343" t="s">
        <v>89</v>
      </c>
      <c r="F4343">
        <v>3</v>
      </c>
      <c r="G4343">
        <v>5</v>
      </c>
      <c r="H4343" t="s">
        <v>429</v>
      </c>
      <c r="I4343" t="s">
        <v>346</v>
      </c>
      <c r="J4343">
        <v>10004723476</v>
      </c>
      <c r="K4343" s="10" t="e">
        <f>(C4343-VLOOKUP(H4343,Riders!$A$2:$E$8001,4,FALSE))/365</f>
        <v>#N/A</v>
      </c>
    </row>
    <row r="4344" spans="1:11">
      <c r="A4344" s="3" t="s">
        <v>424</v>
      </c>
      <c r="B4344" s="3">
        <v>2012</v>
      </c>
      <c r="C4344" s="76">
        <v>41007</v>
      </c>
      <c r="D4344" s="3" t="s">
        <v>19</v>
      </c>
      <c r="E4344" t="s">
        <v>89</v>
      </c>
      <c r="F4344">
        <v>4</v>
      </c>
      <c r="G4344">
        <v>1</v>
      </c>
      <c r="H4344" t="s">
        <v>194</v>
      </c>
      <c r="I4344" t="s">
        <v>50</v>
      </c>
      <c r="J4344">
        <v>10004868370</v>
      </c>
      <c r="K4344" s="10">
        <f>(C4344-VLOOKUP(H4344,Riders!$A$2:$E$8001,4,FALSE))/365</f>
        <v>24.273972602739725</v>
      </c>
    </row>
    <row r="4345" spans="1:11">
      <c r="A4345" s="3" t="s">
        <v>424</v>
      </c>
      <c r="B4345" s="3">
        <v>2012</v>
      </c>
      <c r="C4345" s="76">
        <v>41007</v>
      </c>
      <c r="D4345" s="3" t="s">
        <v>19</v>
      </c>
      <c r="E4345" t="s">
        <v>89</v>
      </c>
      <c r="F4345">
        <v>4</v>
      </c>
      <c r="G4345">
        <v>2</v>
      </c>
      <c r="H4345" t="s">
        <v>350</v>
      </c>
      <c r="I4345" t="s">
        <v>351</v>
      </c>
      <c r="J4345">
        <v>10003292122</v>
      </c>
      <c r="K4345" s="10">
        <f>(C4345-VLOOKUP(H4345,Riders!$A$2:$E$8001,4,FALSE))/365</f>
        <v>25.895890410958906</v>
      </c>
    </row>
    <row r="4346" spans="1:11">
      <c r="A4346" s="3" t="s">
        <v>424</v>
      </c>
      <c r="B4346" s="3">
        <v>2012</v>
      </c>
      <c r="C4346" s="76">
        <v>41007</v>
      </c>
      <c r="D4346" s="3" t="s">
        <v>19</v>
      </c>
      <c r="E4346" t="s">
        <v>89</v>
      </c>
      <c r="F4346">
        <v>4</v>
      </c>
      <c r="G4346">
        <v>3</v>
      </c>
      <c r="H4346" t="s">
        <v>136</v>
      </c>
      <c r="I4346" t="s">
        <v>430</v>
      </c>
      <c r="J4346">
        <v>10007501821</v>
      </c>
      <c r="K4346" s="10">
        <f>(C4346-VLOOKUP(H4346,Riders!$A$2:$E$8001,4,FALSE))/365</f>
        <v>18.287671232876711</v>
      </c>
    </row>
    <row r="4347" spans="1:11">
      <c r="A4347" s="3" t="s">
        <v>424</v>
      </c>
      <c r="B4347" s="3">
        <v>2012</v>
      </c>
      <c r="C4347" s="76">
        <v>41007</v>
      </c>
      <c r="D4347" s="3" t="s">
        <v>19</v>
      </c>
      <c r="E4347" t="s">
        <v>89</v>
      </c>
      <c r="F4347">
        <v>4</v>
      </c>
      <c r="G4347">
        <v>4</v>
      </c>
      <c r="H4347" t="s">
        <v>172</v>
      </c>
      <c r="I4347" t="s">
        <v>35</v>
      </c>
      <c r="J4347">
        <v>10006552534</v>
      </c>
      <c r="K4347" s="10">
        <f>(C4347-VLOOKUP(H4347,Riders!$A$2:$E$8001,4,FALSE))/365</f>
        <v>21.909589041095892</v>
      </c>
    </row>
    <row r="4348" spans="1:11">
      <c r="A4348" s="3" t="s">
        <v>424</v>
      </c>
      <c r="B4348" s="3">
        <v>2012</v>
      </c>
      <c r="C4348" s="76">
        <v>41007</v>
      </c>
      <c r="D4348" s="3" t="s">
        <v>19</v>
      </c>
      <c r="E4348" t="s">
        <v>89</v>
      </c>
      <c r="F4348">
        <v>4</v>
      </c>
      <c r="G4348">
        <v>5</v>
      </c>
      <c r="H4348" t="s">
        <v>312</v>
      </c>
      <c r="I4348" t="s">
        <v>42</v>
      </c>
      <c r="J4348">
        <v>10006904360</v>
      </c>
      <c r="K4348" s="10">
        <f>(C4348-VLOOKUP(H4348,Riders!$A$2:$E$8001,4,FALSE))/365</f>
        <v>20.756164383561643</v>
      </c>
    </row>
    <row r="4349" spans="1:11">
      <c r="A4349" s="3" t="s">
        <v>424</v>
      </c>
      <c r="B4349" s="3">
        <v>2012</v>
      </c>
      <c r="C4349" s="76">
        <v>41007</v>
      </c>
      <c r="D4349" s="3" t="s">
        <v>19</v>
      </c>
      <c r="E4349" t="s">
        <v>89</v>
      </c>
      <c r="F4349">
        <v>4</v>
      </c>
      <c r="G4349">
        <v>6</v>
      </c>
      <c r="H4349" t="s">
        <v>104</v>
      </c>
      <c r="I4349" t="s">
        <v>100</v>
      </c>
      <c r="J4349">
        <v>10006894559</v>
      </c>
      <c r="K4349" s="10">
        <f>(C4349-VLOOKUP(H4349,Riders!$A$2:$E$8001,4,FALSE))/365</f>
        <v>19.635616438356163</v>
      </c>
    </row>
    <row r="4350" spans="1:11">
      <c r="A4350" s="3" t="s">
        <v>424</v>
      </c>
      <c r="B4350" s="3">
        <v>2012</v>
      </c>
      <c r="C4350" s="76">
        <v>41007</v>
      </c>
      <c r="D4350" s="3" t="s">
        <v>19</v>
      </c>
      <c r="E4350" t="s">
        <v>89</v>
      </c>
      <c r="F4350">
        <v>5</v>
      </c>
      <c r="G4350">
        <v>1</v>
      </c>
      <c r="H4350" t="s">
        <v>285</v>
      </c>
      <c r="I4350" t="s">
        <v>30</v>
      </c>
      <c r="J4350">
        <v>10003349716</v>
      </c>
      <c r="K4350" s="10">
        <f>(C4350-VLOOKUP(H4350,Riders!$A$2:$E$8001,4,FALSE))/365</f>
        <v>28.676712328767124</v>
      </c>
    </row>
    <row r="4351" spans="1:11">
      <c r="A4351" s="3" t="s">
        <v>424</v>
      </c>
      <c r="B4351" s="3">
        <v>2012</v>
      </c>
      <c r="C4351" s="76">
        <v>41007</v>
      </c>
      <c r="D4351" s="3" t="s">
        <v>19</v>
      </c>
      <c r="E4351" t="s">
        <v>89</v>
      </c>
      <c r="F4351">
        <v>5</v>
      </c>
      <c r="G4351">
        <v>2</v>
      </c>
      <c r="H4351" t="s">
        <v>190</v>
      </c>
      <c r="I4351" t="s">
        <v>111</v>
      </c>
      <c r="J4351">
        <v>10004599194</v>
      </c>
      <c r="K4351" s="10">
        <f>(C4351-VLOOKUP(H4351,Riders!$A$2:$E$8001,4,FALSE))/365</f>
        <v>24.06027397260274</v>
      </c>
    </row>
    <row r="4352" spans="1:11">
      <c r="A4352" s="3" t="s">
        <v>424</v>
      </c>
      <c r="B4352" s="3">
        <v>2012</v>
      </c>
      <c r="C4352" s="76">
        <v>41007</v>
      </c>
      <c r="D4352" s="3" t="s">
        <v>19</v>
      </c>
      <c r="E4352" t="s">
        <v>89</v>
      </c>
      <c r="F4352">
        <v>5</v>
      </c>
      <c r="G4352">
        <v>3</v>
      </c>
      <c r="H4352" t="s">
        <v>338</v>
      </c>
      <c r="I4352" t="s">
        <v>140</v>
      </c>
      <c r="J4352">
        <v>10004633247</v>
      </c>
      <c r="K4352" s="10">
        <f>(C4352-VLOOKUP(H4352,Riders!$A$2:$E$8001,4,FALSE))/365</f>
        <v>24.054794520547944</v>
      </c>
    </row>
    <row r="4353" spans="1:11">
      <c r="A4353" s="3" t="s">
        <v>424</v>
      </c>
      <c r="B4353" s="3">
        <v>2012</v>
      </c>
      <c r="C4353" s="76">
        <v>41007</v>
      </c>
      <c r="D4353" s="3" t="s">
        <v>19</v>
      </c>
      <c r="E4353" t="s">
        <v>89</v>
      </c>
      <c r="F4353">
        <v>5</v>
      </c>
      <c r="G4353">
        <v>4</v>
      </c>
      <c r="H4353" t="s">
        <v>431</v>
      </c>
      <c r="I4353" t="s">
        <v>432</v>
      </c>
      <c r="J4353">
        <v>10002269073</v>
      </c>
      <c r="K4353" s="10" t="e">
        <f>(C4353-VLOOKUP(H4353,Riders!$A$2:$E$8001,4,FALSE))/365</f>
        <v>#N/A</v>
      </c>
    </row>
    <row r="4354" spans="1:11">
      <c r="A4354" s="3" t="s">
        <v>424</v>
      </c>
      <c r="B4354" s="3">
        <v>2012</v>
      </c>
      <c r="C4354" s="76">
        <v>41007</v>
      </c>
      <c r="D4354" s="3" t="s">
        <v>19</v>
      </c>
      <c r="E4354" t="s">
        <v>89</v>
      </c>
      <c r="F4354">
        <v>5</v>
      </c>
      <c r="G4354">
        <v>5</v>
      </c>
      <c r="H4354" t="s">
        <v>218</v>
      </c>
      <c r="I4354" t="s">
        <v>33</v>
      </c>
      <c r="J4354">
        <v>10005782695</v>
      </c>
      <c r="K4354" s="10">
        <f>(C4354-VLOOKUP(H4354,Riders!$A$2:$E$8001,4,FALSE))/365</f>
        <v>22.758904109589039</v>
      </c>
    </row>
    <row r="4355" spans="1:11">
      <c r="A4355" s="3" t="s">
        <v>424</v>
      </c>
      <c r="B4355" s="3">
        <v>2012</v>
      </c>
      <c r="C4355" s="76">
        <v>41007</v>
      </c>
      <c r="D4355" s="3" t="s">
        <v>19</v>
      </c>
      <c r="E4355" t="s">
        <v>89</v>
      </c>
      <c r="F4355">
        <v>5</v>
      </c>
      <c r="G4355">
        <v>6</v>
      </c>
      <c r="H4355" t="s">
        <v>287</v>
      </c>
      <c r="I4355" t="s">
        <v>205</v>
      </c>
      <c r="J4355">
        <v>10002418415</v>
      </c>
      <c r="K4355" s="10">
        <f>(C4355-VLOOKUP(H4355,Riders!$A$2:$E$8001,4,FALSE))/365</f>
        <v>29.671232876712327</v>
      </c>
    </row>
    <row r="4356" spans="1:11">
      <c r="A4356" s="3" t="s">
        <v>424</v>
      </c>
      <c r="B4356" s="3">
        <v>2012</v>
      </c>
      <c r="C4356" s="76">
        <v>41007</v>
      </c>
      <c r="D4356" s="3" t="s">
        <v>19</v>
      </c>
      <c r="E4356" t="s">
        <v>89</v>
      </c>
      <c r="F4356">
        <v>6</v>
      </c>
      <c r="G4356">
        <v>1</v>
      </c>
      <c r="H4356" t="s">
        <v>389</v>
      </c>
      <c r="I4356" t="s">
        <v>267</v>
      </c>
      <c r="J4356">
        <v>10004596871</v>
      </c>
      <c r="K4356" s="10" t="e">
        <f>(C4356-VLOOKUP(H4356,Riders!$A$2:$E$8001,4,FALSE))/365</f>
        <v>#N/A</v>
      </c>
    </row>
    <row r="4357" spans="1:11">
      <c r="A4357" s="3" t="s">
        <v>424</v>
      </c>
      <c r="B4357" s="3">
        <v>2012</v>
      </c>
      <c r="C4357" s="76">
        <v>41007</v>
      </c>
      <c r="D4357" s="3" t="s">
        <v>19</v>
      </c>
      <c r="E4357" t="s">
        <v>89</v>
      </c>
      <c r="F4357">
        <v>6</v>
      </c>
      <c r="G4357">
        <v>2</v>
      </c>
      <c r="H4357" t="s">
        <v>292</v>
      </c>
      <c r="I4357" t="s">
        <v>26</v>
      </c>
      <c r="J4357">
        <v>10003011125</v>
      </c>
      <c r="K4357" s="10">
        <f>(C4357-VLOOKUP(H4357,Riders!$A$2:$E$8001,4,FALSE))/365</f>
        <v>27.495890410958904</v>
      </c>
    </row>
    <row r="4358" spans="1:11">
      <c r="A4358" s="3" t="s">
        <v>424</v>
      </c>
      <c r="B4358" s="3">
        <v>2012</v>
      </c>
      <c r="C4358" s="76">
        <v>41007</v>
      </c>
      <c r="D4358" s="3" t="s">
        <v>19</v>
      </c>
      <c r="E4358" t="s">
        <v>89</v>
      </c>
      <c r="F4358">
        <v>6</v>
      </c>
      <c r="G4358">
        <v>3</v>
      </c>
      <c r="H4358" t="s">
        <v>376</v>
      </c>
      <c r="I4358" t="s">
        <v>335</v>
      </c>
      <c r="J4358">
        <v>10006382984</v>
      </c>
      <c r="K4358" s="10">
        <f>(C4358-VLOOKUP(H4358,Riders!$A$2:$E$8001,4,FALSE))/365</f>
        <v>25.904109589041095</v>
      </c>
    </row>
    <row r="4359" spans="1:11">
      <c r="A4359" s="3" t="s">
        <v>424</v>
      </c>
      <c r="B4359" s="3">
        <v>2012</v>
      </c>
      <c r="C4359" s="76">
        <v>41007</v>
      </c>
      <c r="D4359" s="3" t="s">
        <v>19</v>
      </c>
      <c r="E4359" t="s">
        <v>89</v>
      </c>
      <c r="F4359">
        <v>6</v>
      </c>
      <c r="G4359">
        <v>4</v>
      </c>
      <c r="H4359" t="s">
        <v>433</v>
      </c>
      <c r="I4359" t="s">
        <v>434</v>
      </c>
      <c r="J4359">
        <v>10002829653</v>
      </c>
      <c r="K4359" s="10">
        <f>(C4359-VLOOKUP(H4359,Riders!$A$2:$E$8001,4,FALSE))/365</f>
        <v>29.347945205479451</v>
      </c>
    </row>
    <row r="4360" spans="1:11">
      <c r="A4360" s="3" t="s">
        <v>424</v>
      </c>
      <c r="B4360" s="3">
        <v>2012</v>
      </c>
      <c r="C4360" s="76">
        <v>41007</v>
      </c>
      <c r="D4360" s="3" t="s">
        <v>19</v>
      </c>
      <c r="E4360" t="s">
        <v>89</v>
      </c>
      <c r="F4360">
        <v>6</v>
      </c>
      <c r="G4360">
        <v>5</v>
      </c>
      <c r="H4360" t="s">
        <v>435</v>
      </c>
      <c r="I4360" t="s">
        <v>50</v>
      </c>
      <c r="J4360">
        <v>10004868269</v>
      </c>
      <c r="K4360" s="10" t="e">
        <f>(C4360-VLOOKUP(H4360,Riders!$A$2:$E$8001,4,FALSE))/365</f>
        <v>#N/A</v>
      </c>
    </row>
    <row r="4361" spans="1:11">
      <c r="A4361" s="3" t="s">
        <v>424</v>
      </c>
      <c r="B4361" s="3">
        <v>2012</v>
      </c>
      <c r="C4361" s="76">
        <v>41007</v>
      </c>
      <c r="D4361" s="3" t="s">
        <v>19</v>
      </c>
      <c r="E4361" t="s">
        <v>89</v>
      </c>
      <c r="F4361">
        <v>6</v>
      </c>
      <c r="G4361">
        <v>6</v>
      </c>
      <c r="H4361" t="s">
        <v>356</v>
      </c>
      <c r="I4361" t="s">
        <v>357</v>
      </c>
      <c r="J4361">
        <v>10006900320</v>
      </c>
      <c r="K4361" s="10">
        <f>(C4361-VLOOKUP(H4361,Riders!$A$2:$E$8001,4,FALSE))/365</f>
        <v>20.457534246575342</v>
      </c>
    </row>
    <row r="4362" spans="1:11">
      <c r="A4362" s="3" t="s">
        <v>424</v>
      </c>
      <c r="B4362" s="3">
        <v>2012</v>
      </c>
      <c r="C4362" s="76">
        <v>41007</v>
      </c>
      <c r="D4362" s="3" t="s">
        <v>19</v>
      </c>
      <c r="E4362" t="s">
        <v>115</v>
      </c>
      <c r="F4362">
        <v>1</v>
      </c>
      <c r="G4362">
        <v>1</v>
      </c>
      <c r="H4362" t="s">
        <v>431</v>
      </c>
      <c r="I4362" t="s">
        <v>432</v>
      </c>
      <c r="J4362">
        <v>10002269073</v>
      </c>
      <c r="K4362" s="10" t="e">
        <f>(C4362-VLOOKUP(H4362,Riders!$A$2:$E$8001,4,FALSE))/365</f>
        <v>#N/A</v>
      </c>
    </row>
    <row r="4363" spans="1:11">
      <c r="A4363" s="3" t="s">
        <v>424</v>
      </c>
      <c r="B4363" s="3">
        <v>2012</v>
      </c>
      <c r="C4363" s="76">
        <v>41007</v>
      </c>
      <c r="D4363" s="3" t="s">
        <v>19</v>
      </c>
      <c r="E4363" t="s">
        <v>115</v>
      </c>
      <c r="F4363">
        <v>1</v>
      </c>
      <c r="G4363">
        <v>2</v>
      </c>
      <c r="H4363" t="s">
        <v>312</v>
      </c>
      <c r="I4363" t="s">
        <v>42</v>
      </c>
      <c r="J4363">
        <v>10006904360</v>
      </c>
      <c r="K4363" s="10">
        <f>(C4363-VLOOKUP(H4363,Riders!$A$2:$E$8001,4,FALSE))/365</f>
        <v>20.756164383561643</v>
      </c>
    </row>
    <row r="4364" spans="1:11">
      <c r="A4364" s="3" t="s">
        <v>424</v>
      </c>
      <c r="B4364" s="3">
        <v>2012</v>
      </c>
      <c r="C4364" s="76">
        <v>41007</v>
      </c>
      <c r="D4364" s="3" t="s">
        <v>19</v>
      </c>
      <c r="E4364" t="s">
        <v>115</v>
      </c>
      <c r="F4364">
        <v>1</v>
      </c>
      <c r="G4364">
        <v>3</v>
      </c>
      <c r="H4364" t="s">
        <v>370</v>
      </c>
      <c r="I4364" t="s">
        <v>371</v>
      </c>
      <c r="J4364">
        <v>10055651813</v>
      </c>
      <c r="K4364" s="10" t="e">
        <f>(C4364-VLOOKUP(H4364,Riders!$A$2:$E$8001,4,FALSE))/365</f>
        <v>#N/A</v>
      </c>
    </row>
    <row r="4365" spans="1:11">
      <c r="A4365" s="3" t="s">
        <v>424</v>
      </c>
      <c r="B4365" s="3">
        <v>2012</v>
      </c>
      <c r="C4365" s="76">
        <v>41007</v>
      </c>
      <c r="D4365" s="3" t="s">
        <v>19</v>
      </c>
      <c r="E4365" t="s">
        <v>115</v>
      </c>
      <c r="F4365">
        <v>1</v>
      </c>
      <c r="G4365">
        <v>4</v>
      </c>
      <c r="H4365" t="s">
        <v>376</v>
      </c>
      <c r="I4365" t="s">
        <v>335</v>
      </c>
      <c r="J4365">
        <v>10006382984</v>
      </c>
      <c r="K4365" s="10">
        <f>(C4365-VLOOKUP(H4365,Riders!$A$2:$E$8001,4,FALSE))/365</f>
        <v>25.904109589041095</v>
      </c>
    </row>
    <row r="4366" spans="1:11">
      <c r="A4366" s="3" t="s">
        <v>424</v>
      </c>
      <c r="B4366" s="3">
        <v>2012</v>
      </c>
      <c r="C4366" s="76">
        <v>41007</v>
      </c>
      <c r="D4366" s="3" t="s">
        <v>19</v>
      </c>
      <c r="E4366" t="s">
        <v>115</v>
      </c>
      <c r="F4366">
        <v>2</v>
      </c>
      <c r="G4366">
        <v>1</v>
      </c>
      <c r="H4366" t="s">
        <v>151</v>
      </c>
      <c r="I4366" t="s">
        <v>152</v>
      </c>
      <c r="J4366">
        <v>10004717719</v>
      </c>
      <c r="K4366" s="10">
        <f>(C4366-VLOOKUP(H4366,Riders!$A$2:$E$8001,4,FALSE))/365</f>
        <v>23.347945205479451</v>
      </c>
    </row>
    <row r="4367" spans="1:11">
      <c r="A4367" s="3" t="s">
        <v>424</v>
      </c>
      <c r="B4367" s="3">
        <v>2012</v>
      </c>
      <c r="C4367" s="76">
        <v>41007</v>
      </c>
      <c r="D4367" s="3" t="s">
        <v>19</v>
      </c>
      <c r="E4367" t="s">
        <v>115</v>
      </c>
      <c r="F4367">
        <v>2</v>
      </c>
      <c r="G4367">
        <v>2</v>
      </c>
      <c r="H4367" t="s">
        <v>338</v>
      </c>
      <c r="I4367" t="s">
        <v>140</v>
      </c>
      <c r="J4367">
        <v>10004633247</v>
      </c>
      <c r="K4367" s="10">
        <f>(C4367-VLOOKUP(H4367,Riders!$A$2:$E$8001,4,FALSE))/365</f>
        <v>24.054794520547944</v>
      </c>
    </row>
    <row r="4368" spans="1:11">
      <c r="A4368" s="3" t="s">
        <v>424</v>
      </c>
      <c r="B4368" s="3">
        <v>2012</v>
      </c>
      <c r="C4368" s="76">
        <v>41007</v>
      </c>
      <c r="D4368" s="3" t="s">
        <v>19</v>
      </c>
      <c r="E4368" t="s">
        <v>115</v>
      </c>
      <c r="F4368">
        <v>2</v>
      </c>
      <c r="G4368">
        <v>3</v>
      </c>
      <c r="H4368" t="s">
        <v>429</v>
      </c>
      <c r="I4368" t="s">
        <v>346</v>
      </c>
      <c r="J4368">
        <v>10004723476</v>
      </c>
      <c r="K4368" s="10" t="e">
        <f>(C4368-VLOOKUP(H4368,Riders!$A$2:$E$8001,4,FALSE))/365</f>
        <v>#N/A</v>
      </c>
    </row>
    <row r="4369" spans="1:11">
      <c r="A4369" s="3" t="s">
        <v>424</v>
      </c>
      <c r="B4369" s="3">
        <v>2012</v>
      </c>
      <c r="C4369" s="76">
        <v>41007</v>
      </c>
      <c r="D4369" s="3" t="s">
        <v>19</v>
      </c>
      <c r="E4369" t="s">
        <v>115</v>
      </c>
      <c r="F4369">
        <v>2</v>
      </c>
      <c r="G4369">
        <v>4</v>
      </c>
      <c r="H4369" t="s">
        <v>172</v>
      </c>
      <c r="I4369" t="s">
        <v>35</v>
      </c>
      <c r="J4369">
        <v>10006552534</v>
      </c>
      <c r="K4369" s="10">
        <f>(C4369-VLOOKUP(H4369,Riders!$A$2:$E$8001,4,FALSE))/365</f>
        <v>21.909589041095892</v>
      </c>
    </row>
    <row r="4370" spans="1:11">
      <c r="A4370" s="3" t="s">
        <v>424</v>
      </c>
      <c r="B4370" s="3">
        <v>2012</v>
      </c>
      <c r="C4370" s="76">
        <v>41007</v>
      </c>
      <c r="D4370" s="3" t="s">
        <v>19</v>
      </c>
      <c r="E4370" t="s">
        <v>115</v>
      </c>
      <c r="F4370">
        <v>3</v>
      </c>
      <c r="G4370">
        <v>1</v>
      </c>
      <c r="H4370" t="s">
        <v>334</v>
      </c>
      <c r="I4370" t="s">
        <v>335</v>
      </c>
      <c r="J4370">
        <v>10005506954</v>
      </c>
      <c r="K4370" s="10">
        <f>(C4370-VLOOKUP(H4370,Riders!$A$2:$E$8001,4,FALSE))/365</f>
        <v>23.347945205479451</v>
      </c>
    </row>
    <row r="4371" spans="1:11">
      <c r="A4371" s="3" t="s">
        <v>424</v>
      </c>
      <c r="B4371" s="3">
        <v>2012</v>
      </c>
      <c r="C4371" s="76">
        <v>41007</v>
      </c>
      <c r="D4371" s="3" t="s">
        <v>19</v>
      </c>
      <c r="E4371" t="s">
        <v>115</v>
      </c>
      <c r="F4371">
        <v>3</v>
      </c>
      <c r="G4371">
        <v>2</v>
      </c>
      <c r="H4371" t="s">
        <v>433</v>
      </c>
      <c r="I4371" t="s">
        <v>434</v>
      </c>
      <c r="J4371">
        <v>10002829653</v>
      </c>
      <c r="K4371" s="10">
        <f>(C4371-VLOOKUP(H4371,Riders!$A$2:$E$8001,4,FALSE))/365</f>
        <v>29.347945205479451</v>
      </c>
    </row>
    <row r="4372" spans="1:11">
      <c r="A4372" s="3" t="s">
        <v>424</v>
      </c>
      <c r="B4372" s="3">
        <v>2012</v>
      </c>
      <c r="C4372" s="76">
        <v>41007</v>
      </c>
      <c r="D4372" s="3" t="s">
        <v>19</v>
      </c>
      <c r="E4372" t="s">
        <v>115</v>
      </c>
      <c r="F4372">
        <v>3</v>
      </c>
      <c r="G4372">
        <v>3</v>
      </c>
      <c r="H4372" t="s">
        <v>368</v>
      </c>
      <c r="I4372" t="s">
        <v>44</v>
      </c>
      <c r="J4372">
        <v>10003095795</v>
      </c>
      <c r="K4372" s="10">
        <f>(C4372-VLOOKUP(H4372,Riders!$A$2:$E$8001,4,FALSE))/365</f>
        <v>27.063013698630137</v>
      </c>
    </row>
    <row r="4373" spans="1:11">
      <c r="A4373" s="3" t="s">
        <v>424</v>
      </c>
      <c r="B4373" s="3">
        <v>2012</v>
      </c>
      <c r="C4373" s="76">
        <v>41007</v>
      </c>
      <c r="D4373" s="3" t="s">
        <v>19</v>
      </c>
      <c r="E4373" t="s">
        <v>115</v>
      </c>
      <c r="F4373">
        <v>3</v>
      </c>
      <c r="G4373">
        <v>4</v>
      </c>
      <c r="H4373" t="s">
        <v>136</v>
      </c>
      <c r="I4373" t="s">
        <v>430</v>
      </c>
      <c r="J4373">
        <v>10007501821</v>
      </c>
      <c r="K4373" s="10">
        <f>(C4373-VLOOKUP(H4373,Riders!$A$2:$E$8001,4,FALSE))/365</f>
        <v>18.287671232876711</v>
      </c>
    </row>
    <row r="4374" spans="1:11">
      <c r="A4374" s="3" t="s">
        <v>424</v>
      </c>
      <c r="B4374" s="3">
        <v>2012</v>
      </c>
      <c r="C4374" s="76">
        <v>41007</v>
      </c>
      <c r="D4374" s="3" t="s">
        <v>19</v>
      </c>
      <c r="E4374" t="s">
        <v>115</v>
      </c>
      <c r="F4374">
        <v>4</v>
      </c>
      <c r="G4374">
        <v>1</v>
      </c>
      <c r="H4374" t="s">
        <v>350</v>
      </c>
      <c r="I4374" t="s">
        <v>351</v>
      </c>
      <c r="J4374">
        <v>10003292122</v>
      </c>
      <c r="K4374" s="10">
        <f>(C4374-VLOOKUP(H4374,Riders!$A$2:$E$8001,4,FALSE))/365</f>
        <v>25.895890410958906</v>
      </c>
    </row>
    <row r="4375" spans="1:11">
      <c r="A4375" s="3" t="s">
        <v>424</v>
      </c>
      <c r="B4375" s="3">
        <v>2012</v>
      </c>
      <c r="C4375" s="76">
        <v>41007</v>
      </c>
      <c r="D4375" s="3" t="s">
        <v>19</v>
      </c>
      <c r="E4375" t="s">
        <v>115</v>
      </c>
      <c r="F4375">
        <v>4</v>
      </c>
      <c r="G4375">
        <v>2</v>
      </c>
      <c r="H4375" t="s">
        <v>232</v>
      </c>
      <c r="I4375" t="s">
        <v>24</v>
      </c>
      <c r="J4375">
        <v>10006073493</v>
      </c>
      <c r="K4375" s="10">
        <f>(C4375-VLOOKUP(H4375,Riders!$A$2:$E$8001,4,FALSE))/365</f>
        <v>22.32054794520548</v>
      </c>
    </row>
    <row r="4376" spans="1:11">
      <c r="A4376" s="3" t="s">
        <v>424</v>
      </c>
      <c r="B4376" s="3">
        <v>2012</v>
      </c>
      <c r="C4376" s="76">
        <v>41007</v>
      </c>
      <c r="D4376" s="3" t="s">
        <v>19</v>
      </c>
      <c r="E4376" t="s">
        <v>115</v>
      </c>
      <c r="F4376">
        <v>4</v>
      </c>
      <c r="G4376">
        <v>3</v>
      </c>
      <c r="H4376" t="s">
        <v>428</v>
      </c>
      <c r="I4376" t="s">
        <v>357</v>
      </c>
      <c r="J4376">
        <v>10000959674</v>
      </c>
      <c r="K4376" s="10" t="e">
        <f>(C4376-VLOOKUP(H4376,Riders!$A$2:$E$8001,4,FALSE))/365</f>
        <v>#N/A</v>
      </c>
    </row>
    <row r="4377" spans="1:11">
      <c r="A4377" s="3" t="s">
        <v>424</v>
      </c>
      <c r="B4377" s="3">
        <v>2012</v>
      </c>
      <c r="C4377" s="76">
        <v>41007</v>
      </c>
      <c r="D4377" s="3" t="s">
        <v>19</v>
      </c>
      <c r="E4377" t="s">
        <v>115</v>
      </c>
      <c r="F4377">
        <v>4</v>
      </c>
      <c r="G4377">
        <v>4</v>
      </c>
      <c r="H4377" t="s">
        <v>287</v>
      </c>
      <c r="I4377" t="s">
        <v>205</v>
      </c>
      <c r="J4377">
        <v>10002418415</v>
      </c>
      <c r="K4377" s="10">
        <f>(C4377-VLOOKUP(H4377,Riders!$A$2:$E$8001,4,FALSE))/365</f>
        <v>29.671232876712327</v>
      </c>
    </row>
    <row r="4378" spans="1:11">
      <c r="A4378" s="3" t="s">
        <v>424</v>
      </c>
      <c r="B4378" s="3">
        <v>2012</v>
      </c>
      <c r="C4378" s="76">
        <v>41007</v>
      </c>
      <c r="D4378" s="3" t="s">
        <v>19</v>
      </c>
      <c r="E4378" t="s">
        <v>115</v>
      </c>
      <c r="F4378">
        <v>4</v>
      </c>
      <c r="G4378">
        <v>5</v>
      </c>
      <c r="H4378" t="s">
        <v>426</v>
      </c>
      <c r="I4378" t="s">
        <v>196</v>
      </c>
      <c r="J4378">
        <v>10002558558</v>
      </c>
      <c r="K4378" s="10" t="e">
        <f>(C4378-VLOOKUP(H4378,Riders!$A$2:$E$8001,4,FALSE))/365</f>
        <v>#N/A</v>
      </c>
    </row>
    <row r="4379" spans="1:11">
      <c r="A4379" s="3" t="s">
        <v>424</v>
      </c>
      <c r="B4379" s="3">
        <v>2012</v>
      </c>
      <c r="C4379" s="76">
        <v>41007</v>
      </c>
      <c r="D4379" s="3" t="s">
        <v>19</v>
      </c>
      <c r="E4379" t="s">
        <v>115</v>
      </c>
      <c r="F4379">
        <v>5</v>
      </c>
      <c r="G4379">
        <v>1</v>
      </c>
      <c r="H4379" t="s">
        <v>190</v>
      </c>
      <c r="I4379" t="s">
        <v>111</v>
      </c>
      <c r="J4379">
        <v>10004599194</v>
      </c>
      <c r="K4379" s="10">
        <f>(C4379-VLOOKUP(H4379,Riders!$A$2:$E$8001,4,FALSE))/365</f>
        <v>24.06027397260274</v>
      </c>
    </row>
    <row r="4380" spans="1:11">
      <c r="A4380" s="3" t="s">
        <v>424</v>
      </c>
      <c r="B4380" s="3">
        <v>2012</v>
      </c>
      <c r="C4380" s="76">
        <v>41007</v>
      </c>
      <c r="D4380" s="3" t="s">
        <v>19</v>
      </c>
      <c r="E4380" t="s">
        <v>115</v>
      </c>
      <c r="F4380">
        <v>5</v>
      </c>
      <c r="G4380">
        <v>2</v>
      </c>
      <c r="H4380" t="s">
        <v>104</v>
      </c>
      <c r="I4380" t="s">
        <v>100</v>
      </c>
      <c r="J4380">
        <v>10006894559</v>
      </c>
      <c r="K4380" s="10">
        <f>(C4380-VLOOKUP(H4380,Riders!$A$2:$E$8001,4,FALSE))/365</f>
        <v>19.635616438356163</v>
      </c>
    </row>
    <row r="4381" spans="1:11">
      <c r="A4381" s="3" t="s">
        <v>424</v>
      </c>
      <c r="B4381" s="3">
        <v>2012</v>
      </c>
      <c r="C4381" s="76">
        <v>41007</v>
      </c>
      <c r="D4381" s="3" t="s">
        <v>19</v>
      </c>
      <c r="E4381" t="s">
        <v>115</v>
      </c>
      <c r="F4381">
        <v>5</v>
      </c>
      <c r="G4381">
        <v>3</v>
      </c>
      <c r="H4381" t="s">
        <v>201</v>
      </c>
      <c r="I4381" t="s">
        <v>196</v>
      </c>
      <c r="J4381">
        <v>10051694112</v>
      </c>
      <c r="K4381" s="10">
        <f>(C4381-VLOOKUP(H4381,Riders!$A$2:$E$8001,4,FALSE))/365</f>
        <v>25.290410958904111</v>
      </c>
    </row>
    <row r="4382" spans="1:11">
      <c r="A4382" s="3" t="s">
        <v>424</v>
      </c>
      <c r="B4382" s="3">
        <v>2012</v>
      </c>
      <c r="C4382" s="76">
        <v>41007</v>
      </c>
      <c r="D4382" s="3" t="s">
        <v>19</v>
      </c>
      <c r="E4382" t="s">
        <v>115</v>
      </c>
      <c r="F4382">
        <v>5</v>
      </c>
      <c r="G4382">
        <v>4</v>
      </c>
      <c r="H4382" t="s">
        <v>66</v>
      </c>
      <c r="I4382" t="s">
        <v>28</v>
      </c>
      <c r="J4382">
        <v>10006379247</v>
      </c>
      <c r="K4382" s="10">
        <f>(C4382-VLOOKUP(H4382,Riders!$A$2:$E$8001,4,FALSE))/365</f>
        <v>22.032876712328768</v>
      </c>
    </row>
    <row r="4383" spans="1:11">
      <c r="A4383" s="3" t="s">
        <v>424</v>
      </c>
      <c r="B4383" s="3">
        <v>2012</v>
      </c>
      <c r="C4383" s="76">
        <v>41007</v>
      </c>
      <c r="D4383" s="3" t="s">
        <v>19</v>
      </c>
      <c r="E4383" t="s">
        <v>115</v>
      </c>
      <c r="F4383">
        <v>5</v>
      </c>
      <c r="G4383">
        <v>5</v>
      </c>
      <c r="H4383" t="s">
        <v>435</v>
      </c>
      <c r="I4383" t="s">
        <v>50</v>
      </c>
      <c r="J4383">
        <v>10004868269</v>
      </c>
      <c r="K4383" s="10" t="e">
        <f>(C4383-VLOOKUP(H4383,Riders!$A$2:$E$8001,4,FALSE))/365</f>
        <v>#N/A</v>
      </c>
    </row>
    <row r="4384" spans="1:11">
      <c r="A4384" s="3" t="s">
        <v>424</v>
      </c>
      <c r="B4384" s="3">
        <v>2012</v>
      </c>
      <c r="C4384" s="76">
        <v>41007</v>
      </c>
      <c r="D4384" s="3" t="s">
        <v>19</v>
      </c>
      <c r="E4384" t="s">
        <v>115</v>
      </c>
      <c r="F4384">
        <v>6</v>
      </c>
      <c r="G4384">
        <v>1</v>
      </c>
      <c r="H4384" t="s">
        <v>192</v>
      </c>
      <c r="I4384" t="s">
        <v>28</v>
      </c>
      <c r="J4384">
        <v>10004601723</v>
      </c>
      <c r="K4384" s="10">
        <f>(C4384-VLOOKUP(H4384,Riders!$A$2:$E$8001,4,FALSE))/365</f>
        <v>24.802739726027397</v>
      </c>
    </row>
    <row r="4385" spans="1:11">
      <c r="A4385" s="3" t="s">
        <v>424</v>
      </c>
      <c r="B4385" s="3">
        <v>2012</v>
      </c>
      <c r="C4385" s="76">
        <v>41007</v>
      </c>
      <c r="D4385" s="3" t="s">
        <v>19</v>
      </c>
      <c r="E4385" t="s">
        <v>115</v>
      </c>
      <c r="F4385">
        <v>6</v>
      </c>
      <c r="G4385">
        <v>2</v>
      </c>
      <c r="H4385" t="s">
        <v>218</v>
      </c>
      <c r="I4385" t="s">
        <v>33</v>
      </c>
      <c r="J4385">
        <v>10005782695</v>
      </c>
      <c r="K4385" s="10">
        <f>(C4385-VLOOKUP(H4385,Riders!$A$2:$E$8001,4,FALSE))/365</f>
        <v>22.758904109589039</v>
      </c>
    </row>
    <row r="4386" spans="1:11">
      <c r="A4386" s="3" t="s">
        <v>424</v>
      </c>
      <c r="B4386" s="3">
        <v>2012</v>
      </c>
      <c r="C4386" s="76">
        <v>41007</v>
      </c>
      <c r="D4386" s="3" t="s">
        <v>19</v>
      </c>
      <c r="E4386" t="s">
        <v>115</v>
      </c>
      <c r="F4386">
        <v>6</v>
      </c>
      <c r="G4386">
        <v>3</v>
      </c>
      <c r="H4386" t="s">
        <v>292</v>
      </c>
      <c r="I4386" t="s">
        <v>26</v>
      </c>
      <c r="J4386">
        <v>10003011125</v>
      </c>
      <c r="K4386" s="10">
        <f>(C4386-VLOOKUP(H4386,Riders!$A$2:$E$8001,4,FALSE))/365</f>
        <v>27.495890410958904</v>
      </c>
    </row>
    <row r="4387" spans="1:11">
      <c r="A4387" s="3" t="s">
        <v>424</v>
      </c>
      <c r="B4387" s="3">
        <v>2012</v>
      </c>
      <c r="C4387" s="76">
        <v>41007</v>
      </c>
      <c r="D4387" s="3" t="s">
        <v>19</v>
      </c>
      <c r="E4387" t="s">
        <v>115</v>
      </c>
      <c r="F4387">
        <v>6</v>
      </c>
      <c r="G4387">
        <v>4</v>
      </c>
      <c r="H4387" t="s">
        <v>425</v>
      </c>
      <c r="I4387" t="s">
        <v>421</v>
      </c>
      <c r="J4387">
        <v>10006737945</v>
      </c>
      <c r="K4387" s="10">
        <f>(C4387-VLOOKUP(H4387,Riders!$A$2:$E$8001,4,FALSE))/365</f>
        <v>23.671232876712327</v>
      </c>
    </row>
    <row r="4388" spans="1:11">
      <c r="A4388" s="3" t="s">
        <v>424</v>
      </c>
      <c r="B4388" s="3">
        <v>2012</v>
      </c>
      <c r="C4388" s="76">
        <v>41007</v>
      </c>
      <c r="D4388" s="3" t="s">
        <v>19</v>
      </c>
      <c r="E4388" t="s">
        <v>115</v>
      </c>
      <c r="F4388">
        <v>6</v>
      </c>
      <c r="G4388">
        <v>5</v>
      </c>
      <c r="H4388" t="s">
        <v>356</v>
      </c>
      <c r="I4388" t="s">
        <v>357</v>
      </c>
      <c r="J4388">
        <v>10006900320</v>
      </c>
      <c r="K4388" s="10">
        <f>(C4388-VLOOKUP(H4388,Riders!$A$2:$E$8001,4,FALSE))/365</f>
        <v>20.457534246575342</v>
      </c>
    </row>
    <row r="4389" spans="1:11">
      <c r="A4389" s="3" t="s">
        <v>424</v>
      </c>
      <c r="B4389" s="3">
        <v>2012</v>
      </c>
      <c r="C4389" s="76">
        <v>41007</v>
      </c>
      <c r="D4389" s="3" t="s">
        <v>19</v>
      </c>
      <c r="E4389" t="s">
        <v>117</v>
      </c>
      <c r="F4389">
        <v>1</v>
      </c>
      <c r="G4389">
        <v>1</v>
      </c>
      <c r="H4389" t="s">
        <v>192</v>
      </c>
      <c r="I4389" t="s">
        <v>28</v>
      </c>
      <c r="J4389">
        <v>10004601723</v>
      </c>
      <c r="K4389" s="10">
        <f>(C4389-VLOOKUP(H4389,Riders!$A$2:$E$8001,4,FALSE))/365</f>
        <v>24.802739726027397</v>
      </c>
    </row>
    <row r="4390" spans="1:11">
      <c r="A4390" s="3" t="s">
        <v>424</v>
      </c>
      <c r="B4390" s="3">
        <v>2012</v>
      </c>
      <c r="C4390" s="76">
        <v>41007</v>
      </c>
      <c r="D4390" s="3" t="s">
        <v>19</v>
      </c>
      <c r="E4390" t="s">
        <v>117</v>
      </c>
      <c r="F4390">
        <v>1</v>
      </c>
      <c r="G4390">
        <v>2</v>
      </c>
      <c r="H4390" t="s">
        <v>285</v>
      </c>
      <c r="I4390" t="s">
        <v>30</v>
      </c>
      <c r="J4390">
        <v>10003349716</v>
      </c>
      <c r="K4390" s="10">
        <f>(C4390-VLOOKUP(H4390,Riders!$A$2:$E$8001,4,FALSE))/365</f>
        <v>28.676712328767124</v>
      </c>
    </row>
    <row r="4391" spans="1:11">
      <c r="A4391" s="3" t="s">
        <v>424</v>
      </c>
      <c r="B4391" s="3">
        <v>2012</v>
      </c>
      <c r="C4391" s="76">
        <v>41007</v>
      </c>
      <c r="D4391" s="3" t="s">
        <v>19</v>
      </c>
      <c r="E4391" t="s">
        <v>117</v>
      </c>
      <c r="F4391">
        <v>1</v>
      </c>
      <c r="G4391">
        <v>3</v>
      </c>
      <c r="H4391" t="s">
        <v>334</v>
      </c>
      <c r="I4391" t="s">
        <v>335</v>
      </c>
      <c r="J4391">
        <v>10005506954</v>
      </c>
      <c r="K4391" s="10">
        <f>(C4391-VLOOKUP(H4391,Riders!$A$2:$E$8001,4,FALSE))/365</f>
        <v>23.347945205479451</v>
      </c>
    </row>
    <row r="4392" spans="1:11">
      <c r="A4392" s="3" t="s">
        <v>424</v>
      </c>
      <c r="B4392" s="3">
        <v>2012</v>
      </c>
      <c r="C4392" s="76">
        <v>41007</v>
      </c>
      <c r="D4392" s="3" t="s">
        <v>19</v>
      </c>
      <c r="E4392" t="s">
        <v>117</v>
      </c>
      <c r="F4392">
        <v>1</v>
      </c>
      <c r="G4392">
        <v>4</v>
      </c>
      <c r="H4392" t="s">
        <v>191</v>
      </c>
      <c r="I4392" t="s">
        <v>30</v>
      </c>
      <c r="J4392">
        <v>10005727327</v>
      </c>
      <c r="K4392" s="10">
        <f>(C4392-VLOOKUP(H4392,Riders!$A$2:$E$8001,4,FALSE))/365</f>
        <v>26.219178082191782</v>
      </c>
    </row>
    <row r="4393" spans="1:11">
      <c r="A4393" s="3" t="s">
        <v>424</v>
      </c>
      <c r="B4393" s="3">
        <v>2012</v>
      </c>
      <c r="C4393" s="76">
        <v>41007</v>
      </c>
      <c r="D4393" s="3" t="s">
        <v>19</v>
      </c>
      <c r="E4393" t="s">
        <v>117</v>
      </c>
      <c r="F4393">
        <v>1</v>
      </c>
      <c r="G4393">
        <v>5</v>
      </c>
      <c r="H4393" t="s">
        <v>194</v>
      </c>
      <c r="I4393" t="s">
        <v>50</v>
      </c>
      <c r="J4393">
        <v>10004868370</v>
      </c>
      <c r="K4393" s="10">
        <f>(C4393-VLOOKUP(H4393,Riders!$A$2:$E$8001,4,FALSE))/365</f>
        <v>24.273972602739725</v>
      </c>
    </row>
    <row r="4394" spans="1:11">
      <c r="A4394" s="3" t="s">
        <v>424</v>
      </c>
      <c r="B4394" s="3">
        <v>2012</v>
      </c>
      <c r="C4394" s="76">
        <v>41007</v>
      </c>
      <c r="D4394" s="3" t="s">
        <v>19</v>
      </c>
      <c r="E4394" t="s">
        <v>117</v>
      </c>
      <c r="F4394">
        <v>1</v>
      </c>
      <c r="G4394">
        <v>6</v>
      </c>
      <c r="H4394" t="s">
        <v>151</v>
      </c>
      <c r="I4394" t="s">
        <v>152</v>
      </c>
      <c r="J4394">
        <v>10004717719</v>
      </c>
      <c r="K4394" s="10">
        <f>(C4394-VLOOKUP(H4394,Riders!$A$2:$E$8001,4,FALSE))/365</f>
        <v>23.347945205479451</v>
      </c>
    </row>
    <row r="4395" spans="1:11">
      <c r="A4395" s="3" t="s">
        <v>424</v>
      </c>
      <c r="B4395" s="3">
        <v>2012</v>
      </c>
      <c r="C4395" s="76">
        <v>41007</v>
      </c>
      <c r="D4395" s="3" t="s">
        <v>19</v>
      </c>
      <c r="E4395" t="s">
        <v>117</v>
      </c>
      <c r="F4395">
        <v>2</v>
      </c>
      <c r="G4395">
        <v>1</v>
      </c>
      <c r="H4395" t="s">
        <v>427</v>
      </c>
      <c r="I4395" t="s">
        <v>351</v>
      </c>
      <c r="J4395">
        <v>10001564310</v>
      </c>
      <c r="K4395" s="10" t="e">
        <f>(C4395-VLOOKUP(H4395,Riders!$A$2:$E$8001,4,FALSE))/365</f>
        <v>#N/A</v>
      </c>
    </row>
    <row r="4396" spans="1:11">
      <c r="A4396" s="3" t="s">
        <v>424</v>
      </c>
      <c r="B4396" s="3">
        <v>2012</v>
      </c>
      <c r="C4396" s="76">
        <v>41007</v>
      </c>
      <c r="D4396" s="3" t="s">
        <v>19</v>
      </c>
      <c r="E4396" t="s">
        <v>117</v>
      </c>
      <c r="F4396">
        <v>2</v>
      </c>
      <c r="G4396">
        <v>2</v>
      </c>
      <c r="H4396" t="s">
        <v>431</v>
      </c>
      <c r="I4396" t="s">
        <v>432</v>
      </c>
      <c r="J4396">
        <v>10002269073</v>
      </c>
      <c r="K4396" s="10" t="e">
        <f>(C4396-VLOOKUP(H4396,Riders!$A$2:$E$8001,4,FALSE))/365</f>
        <v>#N/A</v>
      </c>
    </row>
    <row r="4397" spans="1:11">
      <c r="A4397" s="3" t="s">
        <v>424</v>
      </c>
      <c r="B4397" s="3">
        <v>2012</v>
      </c>
      <c r="C4397" s="76">
        <v>41007</v>
      </c>
      <c r="D4397" s="3" t="s">
        <v>19</v>
      </c>
      <c r="E4397" t="s">
        <v>117</v>
      </c>
      <c r="F4397">
        <v>2</v>
      </c>
      <c r="G4397">
        <v>3</v>
      </c>
      <c r="H4397" t="s">
        <v>190</v>
      </c>
      <c r="I4397" t="s">
        <v>111</v>
      </c>
      <c r="J4397">
        <v>10004599194</v>
      </c>
      <c r="K4397" s="10">
        <f>(C4397-VLOOKUP(H4397,Riders!$A$2:$E$8001,4,FALSE))/365</f>
        <v>24.06027397260274</v>
      </c>
    </row>
    <row r="4398" spans="1:11">
      <c r="A4398" s="3" t="s">
        <v>424</v>
      </c>
      <c r="B4398" s="3">
        <v>2012</v>
      </c>
      <c r="C4398" s="76">
        <v>41007</v>
      </c>
      <c r="D4398" s="3" t="s">
        <v>19</v>
      </c>
      <c r="E4398" t="s">
        <v>117</v>
      </c>
      <c r="F4398">
        <v>2</v>
      </c>
      <c r="G4398">
        <v>4</v>
      </c>
      <c r="H4398" t="s">
        <v>389</v>
      </c>
      <c r="I4398" t="s">
        <v>267</v>
      </c>
      <c r="J4398">
        <v>10004596871</v>
      </c>
      <c r="K4398" s="10" t="e">
        <f>(C4398-VLOOKUP(H4398,Riders!$A$2:$E$8001,4,FALSE))/365</f>
        <v>#N/A</v>
      </c>
    </row>
    <row r="4399" spans="1:11">
      <c r="A4399" s="3" t="s">
        <v>424</v>
      </c>
      <c r="B4399" s="3">
        <v>2012</v>
      </c>
      <c r="C4399" s="76">
        <v>41007</v>
      </c>
      <c r="D4399" s="3" t="s">
        <v>19</v>
      </c>
      <c r="E4399" t="s">
        <v>117</v>
      </c>
      <c r="F4399">
        <v>2</v>
      </c>
      <c r="G4399">
        <v>5</v>
      </c>
      <c r="H4399" t="s">
        <v>350</v>
      </c>
      <c r="I4399" t="s">
        <v>351</v>
      </c>
      <c r="J4399">
        <v>10003292122</v>
      </c>
      <c r="K4399" s="10">
        <f>(C4399-VLOOKUP(H4399,Riders!$A$2:$E$8001,4,FALSE))/365</f>
        <v>25.895890410958906</v>
      </c>
    </row>
    <row r="4400" spans="1:11">
      <c r="A4400" s="3" t="s">
        <v>424</v>
      </c>
      <c r="B4400" s="3">
        <v>2012</v>
      </c>
      <c r="C4400" s="76">
        <v>41007</v>
      </c>
      <c r="D4400" s="3" t="s">
        <v>19</v>
      </c>
      <c r="E4400" t="s">
        <v>117</v>
      </c>
      <c r="F4400">
        <v>2</v>
      </c>
      <c r="G4400">
        <v>6</v>
      </c>
      <c r="H4400" t="s">
        <v>372</v>
      </c>
      <c r="I4400" t="s">
        <v>373</v>
      </c>
      <c r="J4400">
        <v>10004613039</v>
      </c>
      <c r="K4400" s="10">
        <f>(C4400-VLOOKUP(H4400,Riders!$A$2:$E$8001,4,FALSE))/365</f>
        <v>23.326027397260273</v>
      </c>
    </row>
    <row r="4401" spans="1:11">
      <c r="A4401" s="3" t="s">
        <v>424</v>
      </c>
      <c r="B4401" s="3">
        <v>2012</v>
      </c>
      <c r="C4401" s="76">
        <v>41007</v>
      </c>
      <c r="D4401" s="3" t="s">
        <v>19</v>
      </c>
      <c r="E4401" t="s">
        <v>119</v>
      </c>
      <c r="F4401">
        <v>1</v>
      </c>
      <c r="G4401">
        <v>1</v>
      </c>
      <c r="H4401" t="s">
        <v>427</v>
      </c>
      <c r="I4401" t="s">
        <v>351</v>
      </c>
      <c r="J4401">
        <v>10001564310</v>
      </c>
      <c r="K4401" s="10" t="e">
        <f>(C4401-VLOOKUP(H4401,Riders!$A$2:$E$8001,4,FALSE))/365</f>
        <v>#N/A</v>
      </c>
    </row>
    <row r="4402" spans="1:11">
      <c r="A4402" s="3" t="s">
        <v>424</v>
      </c>
      <c r="B4402" s="3">
        <v>2012</v>
      </c>
      <c r="C4402" s="76">
        <v>41007</v>
      </c>
      <c r="D4402" s="3" t="s">
        <v>19</v>
      </c>
      <c r="E4402" t="s">
        <v>119</v>
      </c>
      <c r="F4402">
        <v>1</v>
      </c>
      <c r="G4402">
        <v>2</v>
      </c>
      <c r="H4402" t="s">
        <v>192</v>
      </c>
      <c r="I4402" t="s">
        <v>28</v>
      </c>
      <c r="J4402">
        <v>10004601723</v>
      </c>
      <c r="K4402" s="10">
        <f>(C4402-VLOOKUP(H4402,Riders!$A$2:$E$8001,4,FALSE))/365</f>
        <v>24.802739726027397</v>
      </c>
    </row>
    <row r="4403" spans="1:11">
      <c r="A4403" s="3" t="s">
        <v>424</v>
      </c>
      <c r="B4403" s="3">
        <v>2012</v>
      </c>
      <c r="C4403" s="76">
        <v>41007</v>
      </c>
      <c r="D4403" s="3" t="s">
        <v>19</v>
      </c>
      <c r="E4403" t="s">
        <v>119</v>
      </c>
      <c r="F4403">
        <v>1</v>
      </c>
      <c r="G4403">
        <v>3</v>
      </c>
      <c r="H4403" t="s">
        <v>190</v>
      </c>
      <c r="I4403" t="s">
        <v>111</v>
      </c>
      <c r="J4403">
        <v>10004599194</v>
      </c>
      <c r="K4403" s="10">
        <f>(C4403-VLOOKUP(H4403,Riders!$A$2:$E$8001,4,FALSE))/365</f>
        <v>24.06027397260274</v>
      </c>
    </row>
    <row r="4404" spans="1:11">
      <c r="A4404" s="3" t="s">
        <v>424</v>
      </c>
      <c r="B4404" s="3">
        <v>2012</v>
      </c>
      <c r="C4404" s="76">
        <v>41007</v>
      </c>
      <c r="D4404" s="3" t="s">
        <v>19</v>
      </c>
      <c r="E4404" t="s">
        <v>119</v>
      </c>
      <c r="F4404">
        <v>1</v>
      </c>
      <c r="G4404">
        <v>4</v>
      </c>
      <c r="H4404" t="s">
        <v>431</v>
      </c>
      <c r="I4404" t="s">
        <v>432</v>
      </c>
      <c r="J4404">
        <v>10002269073</v>
      </c>
      <c r="K4404" s="10" t="e">
        <f>(C4404-VLOOKUP(H4404,Riders!$A$2:$E$8001,4,FALSE))/365</f>
        <v>#N/A</v>
      </c>
    </row>
    <row r="4405" spans="1:11">
      <c r="A4405" s="3" t="s">
        <v>424</v>
      </c>
      <c r="B4405" s="3">
        <v>2012</v>
      </c>
      <c r="C4405" s="76">
        <v>41007</v>
      </c>
      <c r="D4405" s="3" t="s">
        <v>19</v>
      </c>
      <c r="E4405" t="s">
        <v>119</v>
      </c>
      <c r="F4405">
        <v>1</v>
      </c>
      <c r="G4405">
        <v>5</v>
      </c>
      <c r="H4405" t="s">
        <v>285</v>
      </c>
      <c r="I4405" t="s">
        <v>30</v>
      </c>
      <c r="J4405">
        <v>10003349716</v>
      </c>
      <c r="K4405" s="10">
        <f>(C4405-VLOOKUP(H4405,Riders!$A$2:$E$8001,4,FALSE))/365</f>
        <v>28.676712328767124</v>
      </c>
    </row>
    <row r="4406" spans="1:11">
      <c r="A4406" s="3" t="s">
        <v>424</v>
      </c>
      <c r="B4406" s="3">
        <v>2012</v>
      </c>
      <c r="C4406" s="76">
        <v>41007</v>
      </c>
      <c r="D4406" s="3" t="s">
        <v>19</v>
      </c>
      <c r="E4406" t="s">
        <v>119</v>
      </c>
      <c r="F4406">
        <v>1</v>
      </c>
      <c r="G4406">
        <v>6</v>
      </c>
      <c r="H4406" t="s">
        <v>334</v>
      </c>
      <c r="I4406" t="s">
        <v>335</v>
      </c>
      <c r="J4406">
        <v>10005506954</v>
      </c>
      <c r="K4406" s="10">
        <f>(C4406-VLOOKUP(H4406,Riders!$A$2:$E$8001,4,FALSE))/365</f>
        <v>23.347945205479451</v>
      </c>
    </row>
    <row r="4407" spans="1:11">
      <c r="A4407" s="3" t="s">
        <v>424</v>
      </c>
      <c r="B4407" s="3">
        <v>2012</v>
      </c>
      <c r="C4407" s="76">
        <v>41007</v>
      </c>
      <c r="D4407" s="3" t="s">
        <v>19</v>
      </c>
      <c r="E4407" t="s">
        <v>119</v>
      </c>
      <c r="F4407">
        <v>2</v>
      </c>
      <c r="G4407">
        <v>1</v>
      </c>
      <c r="H4407" t="s">
        <v>389</v>
      </c>
      <c r="I4407" t="s">
        <v>267</v>
      </c>
      <c r="J4407">
        <v>10004596871</v>
      </c>
      <c r="K4407" s="10" t="e">
        <f>(C4407-VLOOKUP(H4407,Riders!$A$2:$E$8001,4,FALSE))/365</f>
        <v>#N/A</v>
      </c>
    </row>
    <row r="4408" spans="1:11">
      <c r="A4408" s="3" t="s">
        <v>424</v>
      </c>
      <c r="B4408" s="3">
        <v>2012</v>
      </c>
      <c r="C4408" s="76">
        <v>41007</v>
      </c>
      <c r="D4408" s="3" t="s">
        <v>19</v>
      </c>
      <c r="E4408" t="s">
        <v>119</v>
      </c>
      <c r="F4408">
        <v>2</v>
      </c>
      <c r="G4408">
        <v>2</v>
      </c>
      <c r="H4408" t="s">
        <v>151</v>
      </c>
      <c r="I4408" t="s">
        <v>152</v>
      </c>
      <c r="J4408">
        <v>10004717719</v>
      </c>
      <c r="K4408" s="10">
        <f>(C4408-VLOOKUP(H4408,Riders!$A$2:$E$8001,4,FALSE))/365</f>
        <v>23.347945205479451</v>
      </c>
    </row>
    <row r="4409" spans="1:11">
      <c r="A4409" s="3" t="s">
        <v>424</v>
      </c>
      <c r="B4409" s="3">
        <v>2012</v>
      </c>
      <c r="C4409" s="76">
        <v>41007</v>
      </c>
      <c r="D4409" s="3" t="s">
        <v>19</v>
      </c>
      <c r="E4409" t="s">
        <v>119</v>
      </c>
      <c r="F4409">
        <v>2</v>
      </c>
      <c r="G4409">
        <v>3</v>
      </c>
      <c r="H4409" t="s">
        <v>194</v>
      </c>
      <c r="I4409" t="s">
        <v>50</v>
      </c>
      <c r="J4409">
        <v>10004868370</v>
      </c>
      <c r="K4409" s="10">
        <f>(C4409-VLOOKUP(H4409,Riders!$A$2:$E$8001,4,FALSE))/365</f>
        <v>24.273972602739725</v>
      </c>
    </row>
    <row r="4410" spans="1:11">
      <c r="A4410" s="3" t="s">
        <v>424</v>
      </c>
      <c r="B4410" s="3">
        <v>2012</v>
      </c>
      <c r="C4410" s="76">
        <v>41007</v>
      </c>
      <c r="D4410" s="3" t="s">
        <v>19</v>
      </c>
      <c r="E4410" t="s">
        <v>119</v>
      </c>
      <c r="F4410">
        <v>2</v>
      </c>
      <c r="G4410">
        <v>4</v>
      </c>
      <c r="H4410" t="s">
        <v>350</v>
      </c>
      <c r="I4410" t="s">
        <v>351</v>
      </c>
      <c r="J4410">
        <v>10003292122</v>
      </c>
      <c r="K4410" s="10">
        <f>(C4410-VLOOKUP(H4410,Riders!$A$2:$E$8001,4,FALSE))/365</f>
        <v>25.895890410958906</v>
      </c>
    </row>
    <row r="4411" spans="1:11">
      <c r="A4411" s="3" t="s">
        <v>424</v>
      </c>
      <c r="B4411" s="3">
        <v>2012</v>
      </c>
      <c r="C4411" s="76">
        <v>41007</v>
      </c>
      <c r="D4411" s="3" t="s">
        <v>19</v>
      </c>
      <c r="E4411" t="s">
        <v>119</v>
      </c>
      <c r="F4411">
        <v>2</v>
      </c>
      <c r="G4411">
        <v>5</v>
      </c>
      <c r="H4411" t="s">
        <v>372</v>
      </c>
      <c r="I4411" t="s">
        <v>373</v>
      </c>
      <c r="J4411">
        <v>10004613039</v>
      </c>
      <c r="K4411" s="10">
        <f>(C4411-VLOOKUP(H4411,Riders!$A$2:$E$8001,4,FALSE))/365</f>
        <v>23.326027397260273</v>
      </c>
    </row>
    <row r="4412" spans="1:11">
      <c r="A4412" s="3" t="s">
        <v>424</v>
      </c>
      <c r="B4412" s="3">
        <v>2012</v>
      </c>
      <c r="C4412" s="76">
        <v>41007</v>
      </c>
      <c r="D4412" s="3" t="s">
        <v>19</v>
      </c>
      <c r="E4412" t="s">
        <v>119</v>
      </c>
      <c r="F4412">
        <v>2</v>
      </c>
      <c r="G4412">
        <v>6</v>
      </c>
      <c r="H4412" t="s">
        <v>191</v>
      </c>
      <c r="I4412" t="s">
        <v>30</v>
      </c>
      <c r="J4412">
        <v>10005727327</v>
      </c>
      <c r="K4412" s="10">
        <f>(C4412-VLOOKUP(H4412,Riders!$A$2:$E$8001,4,FALSE))/365</f>
        <v>26.219178082191782</v>
      </c>
    </row>
    <row r="4413" spans="1:11">
      <c r="A4413" s="3" t="s">
        <v>286</v>
      </c>
      <c r="B4413" s="3">
        <v>2012</v>
      </c>
      <c r="C4413" s="76">
        <v>40957</v>
      </c>
      <c r="D4413" s="3" t="s">
        <v>138</v>
      </c>
      <c r="E4413" t="s">
        <v>89</v>
      </c>
      <c r="F4413">
        <v>1</v>
      </c>
      <c r="G4413">
        <v>1</v>
      </c>
      <c r="H4413" t="s">
        <v>338</v>
      </c>
      <c r="I4413" t="s">
        <v>140</v>
      </c>
      <c r="J4413">
        <v>10004633247</v>
      </c>
      <c r="K4413" s="10">
        <f>(C4413-VLOOKUP(H4413,Riders!$A$2:$E$8001,4,FALSE))/365</f>
        <v>23.917808219178081</v>
      </c>
    </row>
    <row r="4414" spans="1:11">
      <c r="A4414" s="3" t="s">
        <v>286</v>
      </c>
      <c r="B4414" s="3">
        <v>2012</v>
      </c>
      <c r="C4414" s="76">
        <v>40957</v>
      </c>
      <c r="D4414" s="3" t="s">
        <v>138</v>
      </c>
      <c r="E4414" t="s">
        <v>89</v>
      </c>
      <c r="F4414">
        <v>1</v>
      </c>
      <c r="G4414">
        <v>2</v>
      </c>
      <c r="H4414" t="s">
        <v>350</v>
      </c>
      <c r="I4414" t="s">
        <v>436</v>
      </c>
      <c r="J4414">
        <v>10003292122</v>
      </c>
      <c r="K4414" s="10">
        <f>(C4414-VLOOKUP(H4414,Riders!$A$2:$E$8001,4,FALSE))/365</f>
        <v>25.758904109589039</v>
      </c>
    </row>
    <row r="4415" spans="1:11">
      <c r="A4415" s="3" t="s">
        <v>286</v>
      </c>
      <c r="B4415" s="3">
        <v>2012</v>
      </c>
      <c r="C4415" s="76">
        <v>40957</v>
      </c>
      <c r="D4415" s="3" t="s">
        <v>138</v>
      </c>
      <c r="E4415" t="s">
        <v>89</v>
      </c>
      <c r="F4415">
        <v>1</v>
      </c>
      <c r="G4415">
        <v>3</v>
      </c>
      <c r="H4415" t="s">
        <v>232</v>
      </c>
      <c r="I4415" t="s">
        <v>24</v>
      </c>
      <c r="J4415">
        <v>10006073493</v>
      </c>
      <c r="K4415" s="10">
        <f>(C4415-VLOOKUP(H4415,Riders!$A$2:$E$8001,4,FALSE))/365</f>
        <v>22.183561643835617</v>
      </c>
    </row>
    <row r="4416" spans="1:11">
      <c r="A4416" s="3" t="s">
        <v>286</v>
      </c>
      <c r="B4416" s="3">
        <v>2012</v>
      </c>
      <c r="C4416" s="76">
        <v>40957</v>
      </c>
      <c r="D4416" s="3" t="s">
        <v>138</v>
      </c>
      <c r="E4416" t="s">
        <v>89</v>
      </c>
      <c r="F4416">
        <v>1</v>
      </c>
      <c r="G4416">
        <v>4</v>
      </c>
      <c r="H4416" t="s">
        <v>365</v>
      </c>
      <c r="I4416" t="s">
        <v>35</v>
      </c>
      <c r="J4416">
        <v>10006553039</v>
      </c>
      <c r="K4416" s="10">
        <f>(C4416-VLOOKUP(H4416,Riders!$A$2:$E$8001,4,FALSE))/365</f>
        <v>20.328767123287673</v>
      </c>
    </row>
    <row r="4417" spans="1:11">
      <c r="A4417" s="3" t="s">
        <v>286</v>
      </c>
      <c r="B4417" s="3">
        <v>2012</v>
      </c>
      <c r="C4417" s="76">
        <v>40957</v>
      </c>
      <c r="D4417" s="3" t="s">
        <v>138</v>
      </c>
      <c r="E4417" t="s">
        <v>89</v>
      </c>
      <c r="F4417">
        <v>1</v>
      </c>
      <c r="G4417">
        <v>5</v>
      </c>
      <c r="H4417" t="s">
        <v>437</v>
      </c>
      <c r="I4417" t="s">
        <v>438</v>
      </c>
      <c r="J4417">
        <v>10006107748</v>
      </c>
      <c r="K4417" s="10" t="e">
        <f>(C4417-VLOOKUP(H4417,Riders!$A$2:$E$8001,4,FALSE))/365</f>
        <v>#N/A</v>
      </c>
    </row>
    <row r="4418" spans="1:11">
      <c r="A4418" s="3" t="s">
        <v>286</v>
      </c>
      <c r="B4418" s="3">
        <v>2012</v>
      </c>
      <c r="C4418" s="76">
        <v>40957</v>
      </c>
      <c r="D4418" s="3" t="s">
        <v>138</v>
      </c>
      <c r="E4418" t="s">
        <v>89</v>
      </c>
      <c r="F4418">
        <v>2</v>
      </c>
      <c r="G4418">
        <v>1</v>
      </c>
      <c r="H4418" t="s">
        <v>334</v>
      </c>
      <c r="I4418" t="s">
        <v>335</v>
      </c>
      <c r="J4418">
        <v>10005506954</v>
      </c>
      <c r="K4418" s="10">
        <f>(C4418-VLOOKUP(H4418,Riders!$A$2:$E$8001,4,FALSE))/365</f>
        <v>23.210958904109589</v>
      </c>
    </row>
    <row r="4419" spans="1:11">
      <c r="A4419" s="3" t="s">
        <v>286</v>
      </c>
      <c r="B4419" s="3">
        <v>2012</v>
      </c>
      <c r="C4419" s="76">
        <v>40957</v>
      </c>
      <c r="D4419" s="3" t="s">
        <v>138</v>
      </c>
      <c r="E4419" t="s">
        <v>89</v>
      </c>
      <c r="F4419">
        <v>2</v>
      </c>
      <c r="G4419">
        <v>2</v>
      </c>
      <c r="H4419" t="s">
        <v>426</v>
      </c>
      <c r="I4419" t="s">
        <v>196</v>
      </c>
      <c r="J4419">
        <v>10002558558</v>
      </c>
      <c r="K4419" s="10" t="e">
        <f>(C4419-VLOOKUP(H4419,Riders!$A$2:$E$8001,4,FALSE))/365</f>
        <v>#N/A</v>
      </c>
    </row>
    <row r="4420" spans="1:11">
      <c r="A4420" s="3" t="s">
        <v>286</v>
      </c>
      <c r="B4420" s="3">
        <v>2012</v>
      </c>
      <c r="C4420" s="76">
        <v>40957</v>
      </c>
      <c r="D4420" s="3" t="s">
        <v>138</v>
      </c>
      <c r="E4420" t="s">
        <v>89</v>
      </c>
      <c r="F4420">
        <v>2</v>
      </c>
      <c r="G4420">
        <v>3</v>
      </c>
      <c r="H4420" t="s">
        <v>191</v>
      </c>
      <c r="I4420" t="s">
        <v>30</v>
      </c>
      <c r="J4420">
        <v>10005727327</v>
      </c>
      <c r="K4420" s="10">
        <f>(C4420-VLOOKUP(H4420,Riders!$A$2:$E$8001,4,FALSE))/365</f>
        <v>26.082191780821919</v>
      </c>
    </row>
    <row r="4421" spans="1:11">
      <c r="A4421" s="3" t="s">
        <v>286</v>
      </c>
      <c r="B4421" s="3">
        <v>2012</v>
      </c>
      <c r="C4421" s="76">
        <v>40957</v>
      </c>
      <c r="D4421" s="3" t="s">
        <v>138</v>
      </c>
      <c r="E4421" t="s">
        <v>89</v>
      </c>
      <c r="F4421">
        <v>2</v>
      </c>
      <c r="G4421">
        <v>4</v>
      </c>
      <c r="H4421" t="s">
        <v>439</v>
      </c>
      <c r="I4421" t="s">
        <v>35</v>
      </c>
      <c r="J4421">
        <v>10004737119</v>
      </c>
      <c r="K4421" s="10">
        <f>(C4421-VLOOKUP(H4421,Riders!$A$2:$E$8001,4,FALSE))/365</f>
        <v>28.268493150684932</v>
      </c>
    </row>
    <row r="4422" spans="1:11">
      <c r="A4422" s="3" t="s">
        <v>286</v>
      </c>
      <c r="B4422" s="3">
        <v>2012</v>
      </c>
      <c r="C4422" s="76">
        <v>40957</v>
      </c>
      <c r="D4422" s="3" t="s">
        <v>138</v>
      </c>
      <c r="E4422" t="s">
        <v>89</v>
      </c>
      <c r="F4422">
        <v>2</v>
      </c>
      <c r="G4422">
        <v>5</v>
      </c>
      <c r="H4422" t="s">
        <v>440</v>
      </c>
      <c r="I4422" t="s">
        <v>441</v>
      </c>
      <c r="J4422">
        <v>10007257095</v>
      </c>
      <c r="K4422" s="10" t="e">
        <f>(C4422-VLOOKUP(H4422,Riders!$A$2:$E$8001,4,FALSE))/365</f>
        <v>#N/A</v>
      </c>
    </row>
    <row r="4423" spans="1:11">
      <c r="A4423" s="3" t="s">
        <v>286</v>
      </c>
      <c r="B4423" s="3">
        <v>2012</v>
      </c>
      <c r="C4423" s="76">
        <v>40957</v>
      </c>
      <c r="D4423" s="3" t="s">
        <v>138</v>
      </c>
      <c r="E4423" t="s">
        <v>89</v>
      </c>
      <c r="F4423">
        <v>3</v>
      </c>
      <c r="G4423">
        <v>1</v>
      </c>
      <c r="H4423" t="s">
        <v>285</v>
      </c>
      <c r="I4423" t="s">
        <v>30</v>
      </c>
      <c r="J4423">
        <v>10003349716</v>
      </c>
      <c r="K4423" s="10">
        <f>(C4423-VLOOKUP(H4423,Riders!$A$2:$E$8001,4,FALSE))/365</f>
        <v>28.539726027397261</v>
      </c>
    </row>
    <row r="4424" spans="1:11">
      <c r="A4424" s="3" t="s">
        <v>286</v>
      </c>
      <c r="B4424" s="3">
        <v>2012</v>
      </c>
      <c r="C4424" s="76">
        <v>40957</v>
      </c>
      <c r="D4424" s="3" t="s">
        <v>138</v>
      </c>
      <c r="E4424" t="s">
        <v>89</v>
      </c>
      <c r="F4424">
        <v>3</v>
      </c>
      <c r="G4424">
        <v>2</v>
      </c>
      <c r="H4424" t="s">
        <v>442</v>
      </c>
      <c r="I4424" t="s">
        <v>379</v>
      </c>
      <c r="J4424">
        <v>10005510085</v>
      </c>
      <c r="K4424" s="10" t="e">
        <f>(C4424-VLOOKUP(H4424,Riders!$A$2:$E$8001,4,FALSE))/365</f>
        <v>#N/A</v>
      </c>
    </row>
    <row r="4425" spans="1:11">
      <c r="A4425" s="3" t="s">
        <v>286</v>
      </c>
      <c r="B4425" s="3">
        <v>2012</v>
      </c>
      <c r="C4425" s="76">
        <v>40957</v>
      </c>
      <c r="D4425" s="3" t="s">
        <v>138</v>
      </c>
      <c r="E4425" t="s">
        <v>89</v>
      </c>
      <c r="F4425">
        <v>3</v>
      </c>
      <c r="G4425">
        <v>3</v>
      </c>
      <c r="H4425" t="s">
        <v>310</v>
      </c>
      <c r="I4425" t="s">
        <v>102</v>
      </c>
      <c r="J4425">
        <v>10006898401</v>
      </c>
      <c r="K4425" s="10">
        <f>(C4425-VLOOKUP(H4425,Riders!$A$2:$E$8001,4,FALSE))/365</f>
        <v>20.739726027397261</v>
      </c>
    </row>
    <row r="4426" spans="1:11">
      <c r="A4426" s="3" t="s">
        <v>286</v>
      </c>
      <c r="B4426" s="3">
        <v>2012</v>
      </c>
      <c r="C4426" s="76">
        <v>40957</v>
      </c>
      <c r="D4426" s="3" t="s">
        <v>138</v>
      </c>
      <c r="E4426" t="s">
        <v>89</v>
      </c>
      <c r="F4426">
        <v>3</v>
      </c>
      <c r="G4426">
        <v>4</v>
      </c>
      <c r="H4426" t="s">
        <v>429</v>
      </c>
      <c r="I4426" t="s">
        <v>346</v>
      </c>
      <c r="J4426">
        <v>10004723476</v>
      </c>
      <c r="K4426" s="10" t="e">
        <f>(C4426-VLOOKUP(H4426,Riders!$A$2:$E$8001,4,FALSE))/365</f>
        <v>#N/A</v>
      </c>
    </row>
    <row r="4427" spans="1:11">
      <c r="A4427" s="3" t="s">
        <v>286</v>
      </c>
      <c r="B4427" s="3">
        <v>2012</v>
      </c>
      <c r="C4427" s="76">
        <v>40957</v>
      </c>
      <c r="D4427" s="3" t="s">
        <v>138</v>
      </c>
      <c r="E4427" t="s">
        <v>89</v>
      </c>
      <c r="F4427">
        <v>3</v>
      </c>
      <c r="G4427">
        <v>5</v>
      </c>
      <c r="H4427" t="s">
        <v>443</v>
      </c>
      <c r="I4427" t="s">
        <v>162</v>
      </c>
      <c r="J4427">
        <v>10002260484</v>
      </c>
      <c r="K4427" s="10">
        <f>(C4427-VLOOKUP(H4427,Riders!$A$2:$E$8001,4,FALSE))/365</f>
        <v>30.4986301369863</v>
      </c>
    </row>
    <row r="4428" spans="1:11">
      <c r="A4428" s="3" t="s">
        <v>286</v>
      </c>
      <c r="B4428" s="3">
        <v>2012</v>
      </c>
      <c r="C4428" s="76">
        <v>40957</v>
      </c>
      <c r="D4428" s="3" t="s">
        <v>138</v>
      </c>
      <c r="E4428" t="s">
        <v>89</v>
      </c>
      <c r="F4428">
        <v>3</v>
      </c>
      <c r="G4428">
        <v>6</v>
      </c>
      <c r="H4428" t="s">
        <v>312</v>
      </c>
      <c r="I4428" t="s">
        <v>42</v>
      </c>
      <c r="J4428">
        <v>10006904360</v>
      </c>
      <c r="K4428" s="10">
        <f>(C4428-VLOOKUP(H4428,Riders!$A$2:$E$8001,4,FALSE))/365</f>
        <v>20.61917808219178</v>
      </c>
    </row>
    <row r="4429" spans="1:11">
      <c r="A4429" s="3" t="s">
        <v>286</v>
      </c>
      <c r="B4429" s="3">
        <v>2012</v>
      </c>
      <c r="C4429" s="76">
        <v>40957</v>
      </c>
      <c r="D4429" s="3" t="s">
        <v>138</v>
      </c>
      <c r="E4429" t="s">
        <v>89</v>
      </c>
      <c r="F4429">
        <v>4</v>
      </c>
      <c r="G4429">
        <v>1</v>
      </c>
      <c r="H4429" t="s">
        <v>427</v>
      </c>
      <c r="I4429" t="s">
        <v>351</v>
      </c>
      <c r="J4429">
        <v>10001564310</v>
      </c>
      <c r="K4429" s="10" t="e">
        <f>(C4429-VLOOKUP(H4429,Riders!$A$2:$E$8001,4,FALSE))/365</f>
        <v>#N/A</v>
      </c>
    </row>
    <row r="4430" spans="1:11">
      <c r="A4430" s="3" t="s">
        <v>286</v>
      </c>
      <c r="B4430" s="3">
        <v>2012</v>
      </c>
      <c r="C4430" s="76">
        <v>40957</v>
      </c>
      <c r="D4430" s="3" t="s">
        <v>138</v>
      </c>
      <c r="E4430" t="s">
        <v>89</v>
      </c>
      <c r="F4430">
        <v>4</v>
      </c>
      <c r="G4430">
        <v>2</v>
      </c>
      <c r="H4430" t="s">
        <v>444</v>
      </c>
      <c r="I4430" t="s">
        <v>28</v>
      </c>
      <c r="J4430">
        <v>10004601824</v>
      </c>
      <c r="K4430" s="10">
        <f>(C4430-VLOOKUP(H4430,Riders!$A$2:$E$8001,4,FALSE))/365</f>
        <v>25.030136986301368</v>
      </c>
    </row>
    <row r="4431" spans="1:11">
      <c r="A4431" s="3" t="s">
        <v>286</v>
      </c>
      <c r="B4431" s="3">
        <v>2012</v>
      </c>
      <c r="C4431" s="76">
        <v>40957</v>
      </c>
      <c r="D4431" s="3" t="s">
        <v>138</v>
      </c>
      <c r="E4431" t="s">
        <v>89</v>
      </c>
      <c r="F4431">
        <v>4</v>
      </c>
      <c r="G4431">
        <v>3</v>
      </c>
      <c r="H4431" t="s">
        <v>172</v>
      </c>
      <c r="I4431" t="s">
        <v>35</v>
      </c>
      <c r="J4431">
        <v>10006552534</v>
      </c>
      <c r="K4431" s="10">
        <f>(C4431-VLOOKUP(H4431,Riders!$A$2:$E$8001,4,FALSE))/365</f>
        <v>21.772602739726029</v>
      </c>
    </row>
    <row r="4432" spans="1:11">
      <c r="A4432" s="3" t="s">
        <v>286</v>
      </c>
      <c r="B4432" s="3">
        <v>2012</v>
      </c>
      <c r="C4432" s="76">
        <v>40957</v>
      </c>
      <c r="D4432" s="3" t="s">
        <v>138</v>
      </c>
      <c r="E4432" t="s">
        <v>89</v>
      </c>
      <c r="F4432">
        <v>4</v>
      </c>
      <c r="G4432">
        <v>4</v>
      </c>
      <c r="H4432" t="s">
        <v>404</v>
      </c>
      <c r="I4432" t="s">
        <v>400</v>
      </c>
      <c r="J4432">
        <v>10005748747</v>
      </c>
      <c r="K4432" s="10" t="e">
        <f>(C4432-VLOOKUP(H4432,Riders!$A$2:$E$8001,4,FALSE))/365</f>
        <v>#N/A</v>
      </c>
    </row>
    <row r="4433" spans="1:11">
      <c r="A4433" s="3" t="s">
        <v>286</v>
      </c>
      <c r="B4433" s="3">
        <v>2012</v>
      </c>
      <c r="C4433" s="76">
        <v>40957</v>
      </c>
      <c r="D4433" s="3" t="s">
        <v>138</v>
      </c>
      <c r="E4433" t="s">
        <v>89</v>
      </c>
      <c r="F4433">
        <v>4</v>
      </c>
      <c r="G4433">
        <v>5</v>
      </c>
      <c r="H4433" t="s">
        <v>328</v>
      </c>
      <c r="I4433" t="s">
        <v>176</v>
      </c>
      <c r="J4433">
        <v>10007782616</v>
      </c>
      <c r="K4433" s="10">
        <f>(C4433-VLOOKUP(H4433,Riders!$A$2:$E$8001,4,FALSE))/365</f>
        <v>18.547945205479451</v>
      </c>
    </row>
    <row r="4434" spans="1:11">
      <c r="A4434" s="3" t="s">
        <v>286</v>
      </c>
      <c r="B4434" s="3">
        <v>2012</v>
      </c>
      <c r="C4434" s="76">
        <v>40957</v>
      </c>
      <c r="D4434" s="3" t="s">
        <v>138</v>
      </c>
      <c r="E4434" t="s">
        <v>89</v>
      </c>
      <c r="F4434">
        <v>4</v>
      </c>
      <c r="G4434">
        <v>6</v>
      </c>
      <c r="H4434" t="s">
        <v>348</v>
      </c>
      <c r="I4434" t="s">
        <v>222</v>
      </c>
      <c r="J4434">
        <v>10007165755</v>
      </c>
      <c r="K4434" s="10">
        <f>(C4434-VLOOKUP(H4434,Riders!$A$2:$E$8001,4,FALSE))/365</f>
        <v>22.082191780821919</v>
      </c>
    </row>
    <row r="4435" spans="1:11">
      <c r="A4435" s="3" t="s">
        <v>286</v>
      </c>
      <c r="B4435" s="3">
        <v>2012</v>
      </c>
      <c r="C4435" s="76">
        <v>40957</v>
      </c>
      <c r="D4435" s="3" t="s">
        <v>138</v>
      </c>
      <c r="E4435" t="s">
        <v>89</v>
      </c>
      <c r="F4435">
        <v>5</v>
      </c>
      <c r="G4435">
        <v>1</v>
      </c>
      <c r="H4435" t="s">
        <v>428</v>
      </c>
      <c r="I4435" t="s">
        <v>357</v>
      </c>
      <c r="J4435">
        <v>10000959674</v>
      </c>
      <c r="K4435" s="10" t="e">
        <f>(C4435-VLOOKUP(H4435,Riders!$A$2:$E$8001,4,FALSE))/365</f>
        <v>#N/A</v>
      </c>
    </row>
    <row r="4436" spans="1:11">
      <c r="A4436" s="3" t="s">
        <v>286</v>
      </c>
      <c r="B4436" s="3">
        <v>2012</v>
      </c>
      <c r="C4436" s="76">
        <v>40957</v>
      </c>
      <c r="D4436" s="3" t="s">
        <v>138</v>
      </c>
      <c r="E4436" t="s">
        <v>89</v>
      </c>
      <c r="F4436">
        <v>5</v>
      </c>
      <c r="G4436">
        <v>2</v>
      </c>
      <c r="H4436" t="s">
        <v>194</v>
      </c>
      <c r="I4436" t="s">
        <v>50</v>
      </c>
      <c r="J4436">
        <v>10004868370</v>
      </c>
      <c r="K4436" s="10">
        <f>(C4436-VLOOKUP(H4436,Riders!$A$2:$E$8001,4,FALSE))/365</f>
        <v>24.136986301369863</v>
      </c>
    </row>
    <row r="4437" spans="1:11">
      <c r="A4437" s="3" t="s">
        <v>286</v>
      </c>
      <c r="B4437" s="3">
        <v>2012</v>
      </c>
      <c r="C4437" s="76">
        <v>40957</v>
      </c>
      <c r="D4437" s="3" t="s">
        <v>138</v>
      </c>
      <c r="E4437" t="s">
        <v>89</v>
      </c>
      <c r="F4437">
        <v>5</v>
      </c>
      <c r="G4437">
        <v>3</v>
      </c>
      <c r="H4437" t="s">
        <v>181</v>
      </c>
      <c r="I4437" t="s">
        <v>32</v>
      </c>
      <c r="J4437">
        <v>10007212639</v>
      </c>
      <c r="K4437" s="10">
        <f>(C4437-VLOOKUP(H4437,Riders!$A$2:$E$8001,4,FALSE))/365</f>
        <v>20.641095890410959</v>
      </c>
    </row>
    <row r="4438" spans="1:11">
      <c r="A4438" s="3" t="s">
        <v>286</v>
      </c>
      <c r="B4438" s="3">
        <v>2012</v>
      </c>
      <c r="C4438" s="76">
        <v>40957</v>
      </c>
      <c r="D4438" s="3" t="s">
        <v>138</v>
      </c>
      <c r="E4438" t="s">
        <v>89</v>
      </c>
      <c r="F4438">
        <v>5</v>
      </c>
      <c r="G4438">
        <v>4</v>
      </c>
      <c r="H4438" t="s">
        <v>185</v>
      </c>
      <c r="I4438" t="s">
        <v>186</v>
      </c>
      <c r="J4438">
        <v>10009017243</v>
      </c>
      <c r="K4438" s="10">
        <f>(C4438-VLOOKUP(H4438,Riders!$A$2:$E$8001,4,FALSE))/365</f>
        <v>16.780821917808218</v>
      </c>
    </row>
    <row r="4439" spans="1:11">
      <c r="A4439" s="3" t="s">
        <v>286</v>
      </c>
      <c r="B4439" s="3">
        <v>2012</v>
      </c>
      <c r="C4439" s="76">
        <v>40957</v>
      </c>
      <c r="D4439" s="3" t="s">
        <v>138</v>
      </c>
      <c r="E4439" t="s">
        <v>89</v>
      </c>
      <c r="F4439">
        <v>5</v>
      </c>
      <c r="G4439">
        <v>5</v>
      </c>
      <c r="H4439" t="s">
        <v>66</v>
      </c>
      <c r="I4439" t="s">
        <v>28</v>
      </c>
      <c r="J4439">
        <v>10006379247</v>
      </c>
      <c r="K4439" s="10">
        <f>(C4439-VLOOKUP(H4439,Riders!$A$2:$E$8001,4,FALSE))/365</f>
        <v>21.895890410958906</v>
      </c>
    </row>
    <row r="4440" spans="1:11">
      <c r="A4440" s="3" t="s">
        <v>286</v>
      </c>
      <c r="B4440" s="3">
        <v>2012</v>
      </c>
      <c r="C4440" s="76">
        <v>40957</v>
      </c>
      <c r="D4440" s="3" t="s">
        <v>138</v>
      </c>
      <c r="E4440" t="s">
        <v>89</v>
      </c>
      <c r="F4440">
        <v>5</v>
      </c>
      <c r="G4440">
        <v>6</v>
      </c>
      <c r="H4440" t="s">
        <v>368</v>
      </c>
      <c r="I4440" t="s">
        <v>44</v>
      </c>
      <c r="J4440">
        <v>10003095795</v>
      </c>
      <c r="K4440" s="10">
        <f>(C4440-VLOOKUP(H4440,Riders!$A$2:$E$8001,4,FALSE))/365</f>
        <v>26.926027397260274</v>
      </c>
    </row>
    <row r="4441" spans="1:11">
      <c r="A4441" s="3" t="s">
        <v>286</v>
      </c>
      <c r="B4441" s="3">
        <v>2012</v>
      </c>
      <c r="C4441" s="76">
        <v>40957</v>
      </c>
      <c r="D4441" s="3" t="s">
        <v>138</v>
      </c>
      <c r="E4441" t="s">
        <v>89</v>
      </c>
      <c r="F4441">
        <v>6</v>
      </c>
      <c r="G4441">
        <v>1</v>
      </c>
      <c r="H4441" t="s">
        <v>431</v>
      </c>
      <c r="I4441" t="s">
        <v>432</v>
      </c>
      <c r="J4441">
        <v>10002269073</v>
      </c>
      <c r="K4441" s="10" t="e">
        <f>(C4441-VLOOKUP(H4441,Riders!$A$2:$E$8001,4,FALSE))/365</f>
        <v>#N/A</v>
      </c>
    </row>
    <row r="4442" spans="1:11">
      <c r="A4442" s="3" t="s">
        <v>286</v>
      </c>
      <c r="B4442" s="3">
        <v>2012</v>
      </c>
      <c r="C4442" s="76">
        <v>40957</v>
      </c>
      <c r="D4442" s="3" t="s">
        <v>138</v>
      </c>
      <c r="E4442" t="s">
        <v>89</v>
      </c>
      <c r="F4442">
        <v>6</v>
      </c>
      <c r="G4442">
        <v>2</v>
      </c>
      <c r="H4442" t="s">
        <v>104</v>
      </c>
      <c r="I4442" t="s">
        <v>100</v>
      </c>
      <c r="J4442">
        <v>10006894559</v>
      </c>
      <c r="K4442" s="10">
        <f>(C4442-VLOOKUP(H4442,Riders!$A$2:$E$8001,4,FALSE))/365</f>
        <v>19.4986301369863</v>
      </c>
    </row>
    <row r="4443" spans="1:11">
      <c r="A4443" s="3" t="s">
        <v>286</v>
      </c>
      <c r="B4443" s="3">
        <v>2012</v>
      </c>
      <c r="C4443" s="76">
        <v>40957</v>
      </c>
      <c r="D4443" s="3" t="s">
        <v>138</v>
      </c>
      <c r="E4443" t="s">
        <v>89</v>
      </c>
      <c r="F4443">
        <v>6</v>
      </c>
      <c r="G4443">
        <v>3</v>
      </c>
      <c r="H4443" t="s">
        <v>370</v>
      </c>
      <c r="I4443" t="s">
        <v>371</v>
      </c>
      <c r="J4443">
        <v>10055651813</v>
      </c>
      <c r="K4443" s="10" t="e">
        <f>(C4443-VLOOKUP(H4443,Riders!$A$2:$E$8001,4,FALSE))/365</f>
        <v>#N/A</v>
      </c>
    </row>
    <row r="4444" spans="1:11">
      <c r="A4444" s="3" t="s">
        <v>286</v>
      </c>
      <c r="B4444" s="3">
        <v>2012</v>
      </c>
      <c r="C4444" s="76">
        <v>40957</v>
      </c>
      <c r="D4444" s="3" t="s">
        <v>138</v>
      </c>
      <c r="E4444" t="s">
        <v>89</v>
      </c>
      <c r="F4444">
        <v>6</v>
      </c>
      <c r="G4444">
        <v>4</v>
      </c>
      <c r="H4444" t="s">
        <v>372</v>
      </c>
      <c r="I4444" t="s">
        <v>445</v>
      </c>
      <c r="J4444">
        <v>10004613039</v>
      </c>
      <c r="K4444" s="10">
        <f>(C4444-VLOOKUP(H4444,Riders!$A$2:$E$8001,4,FALSE))/365</f>
        <v>23.18904109589041</v>
      </c>
    </row>
    <row r="4445" spans="1:11">
      <c r="A4445" s="3" t="s">
        <v>286</v>
      </c>
      <c r="B4445" s="3">
        <v>2012</v>
      </c>
      <c r="C4445" s="76">
        <v>40957</v>
      </c>
      <c r="D4445" s="3" t="s">
        <v>138</v>
      </c>
      <c r="E4445" t="s">
        <v>89</v>
      </c>
      <c r="F4445">
        <v>6</v>
      </c>
      <c r="G4445">
        <v>5</v>
      </c>
      <c r="H4445" t="s">
        <v>386</v>
      </c>
      <c r="I4445" t="s">
        <v>387</v>
      </c>
      <c r="J4445">
        <v>10006893852</v>
      </c>
      <c r="K4445" s="10">
        <f>(C4445-VLOOKUP(H4445,Riders!$A$2:$E$8001,4,FALSE))/365</f>
        <v>19.386301369863013</v>
      </c>
    </row>
    <row r="4446" spans="1:11">
      <c r="A4446" s="3" t="s">
        <v>286</v>
      </c>
      <c r="B4446" s="3">
        <v>2012</v>
      </c>
      <c r="C4446" s="76">
        <v>40957</v>
      </c>
      <c r="D4446" s="3" t="s">
        <v>138</v>
      </c>
      <c r="E4446" t="s">
        <v>89</v>
      </c>
      <c r="F4446">
        <v>6</v>
      </c>
      <c r="G4446">
        <v>6</v>
      </c>
      <c r="H4446" t="s">
        <v>287</v>
      </c>
      <c r="I4446" t="s">
        <v>205</v>
      </c>
      <c r="J4446">
        <v>10002418415</v>
      </c>
      <c r="K4446" s="10">
        <f>(C4446-VLOOKUP(H4446,Riders!$A$2:$E$8001,4,FALSE))/365</f>
        <v>29.534246575342465</v>
      </c>
    </row>
    <row r="4447" spans="1:11">
      <c r="A4447" s="3" t="s">
        <v>286</v>
      </c>
      <c r="B4447" s="3">
        <v>2012</v>
      </c>
      <c r="C4447" s="76">
        <v>40957</v>
      </c>
      <c r="D4447" s="3" t="s">
        <v>138</v>
      </c>
      <c r="E4447" t="s">
        <v>115</v>
      </c>
      <c r="F4447">
        <v>1</v>
      </c>
      <c r="G4447">
        <v>1</v>
      </c>
      <c r="H4447" t="s">
        <v>350</v>
      </c>
      <c r="I4447" t="s">
        <v>436</v>
      </c>
      <c r="J4447">
        <v>10003292122</v>
      </c>
      <c r="K4447" s="10">
        <f>(C4447-VLOOKUP(H4447,Riders!$A$2:$E$8001,4,FALSE))/365</f>
        <v>25.758904109589039</v>
      </c>
    </row>
    <row r="4448" spans="1:11">
      <c r="A4448" s="3" t="s">
        <v>286</v>
      </c>
      <c r="B4448" s="3">
        <v>2012</v>
      </c>
      <c r="C4448" s="76">
        <v>40957</v>
      </c>
      <c r="D4448" s="3" t="s">
        <v>138</v>
      </c>
      <c r="E4448" t="s">
        <v>115</v>
      </c>
      <c r="F4448">
        <v>1</v>
      </c>
      <c r="G4448">
        <v>2</v>
      </c>
      <c r="H4448" t="s">
        <v>185</v>
      </c>
      <c r="I4448" t="s">
        <v>186</v>
      </c>
      <c r="J4448">
        <v>10009017243</v>
      </c>
      <c r="K4448" s="10">
        <f>(C4448-VLOOKUP(H4448,Riders!$A$2:$E$8001,4,FALSE))/365</f>
        <v>16.780821917808218</v>
      </c>
    </row>
    <row r="4449" spans="1:11">
      <c r="A4449" s="3" t="s">
        <v>286</v>
      </c>
      <c r="B4449" s="3">
        <v>2012</v>
      </c>
      <c r="C4449" s="76">
        <v>40957</v>
      </c>
      <c r="D4449" s="3" t="s">
        <v>138</v>
      </c>
      <c r="E4449" t="s">
        <v>115</v>
      </c>
      <c r="F4449">
        <v>1</v>
      </c>
      <c r="G4449">
        <v>3</v>
      </c>
      <c r="H4449" t="s">
        <v>312</v>
      </c>
      <c r="I4449" t="s">
        <v>42</v>
      </c>
      <c r="J4449">
        <v>10006904360</v>
      </c>
      <c r="K4449" s="10">
        <f>(C4449-VLOOKUP(H4449,Riders!$A$2:$E$8001,4,FALSE))/365</f>
        <v>20.61917808219178</v>
      </c>
    </row>
    <row r="4450" spans="1:11">
      <c r="A4450" s="3" t="s">
        <v>286</v>
      </c>
      <c r="B4450" s="3">
        <v>2012</v>
      </c>
      <c r="C4450" s="76">
        <v>40957</v>
      </c>
      <c r="D4450" s="3" t="s">
        <v>138</v>
      </c>
      <c r="E4450" t="s">
        <v>115</v>
      </c>
      <c r="F4450">
        <v>1</v>
      </c>
      <c r="G4450">
        <v>4</v>
      </c>
      <c r="H4450" t="s">
        <v>370</v>
      </c>
      <c r="I4450" t="s">
        <v>371</v>
      </c>
      <c r="J4450">
        <v>10055651813</v>
      </c>
      <c r="K4450" s="10" t="e">
        <f>(C4450-VLOOKUP(H4450,Riders!$A$2:$E$8001,4,FALSE))/365</f>
        <v>#N/A</v>
      </c>
    </row>
    <row r="4451" spans="1:11">
      <c r="A4451" s="3" t="s">
        <v>286</v>
      </c>
      <c r="B4451" s="3">
        <v>2012</v>
      </c>
      <c r="C4451" s="76">
        <v>40957</v>
      </c>
      <c r="D4451" s="3" t="s">
        <v>138</v>
      </c>
      <c r="E4451" t="s">
        <v>115</v>
      </c>
      <c r="F4451">
        <v>1</v>
      </c>
      <c r="G4451">
        <v>5</v>
      </c>
      <c r="H4451" t="s">
        <v>328</v>
      </c>
      <c r="I4451" t="s">
        <v>176</v>
      </c>
      <c r="J4451">
        <v>10007782616</v>
      </c>
      <c r="K4451" s="10">
        <f>(C4451-VLOOKUP(H4451,Riders!$A$2:$E$8001,4,FALSE))/365</f>
        <v>18.547945205479451</v>
      </c>
    </row>
    <row r="4452" spans="1:11">
      <c r="A4452" s="3" t="s">
        <v>286</v>
      </c>
      <c r="B4452" s="3">
        <v>2012</v>
      </c>
      <c r="C4452" s="76">
        <v>40957</v>
      </c>
      <c r="D4452" s="3" t="s">
        <v>138</v>
      </c>
      <c r="E4452" t="s">
        <v>115</v>
      </c>
      <c r="F4452">
        <v>2</v>
      </c>
      <c r="G4452">
        <v>1</v>
      </c>
      <c r="H4452" t="s">
        <v>404</v>
      </c>
      <c r="I4452" t="s">
        <v>400</v>
      </c>
      <c r="J4452">
        <v>10005748747</v>
      </c>
      <c r="K4452" s="10" t="e">
        <f>(C4452-VLOOKUP(H4452,Riders!$A$2:$E$8001,4,FALSE))/365</f>
        <v>#N/A</v>
      </c>
    </row>
    <row r="4453" spans="1:11">
      <c r="A4453" s="3" t="s">
        <v>286</v>
      </c>
      <c r="B4453" s="3">
        <v>2012</v>
      </c>
      <c r="C4453" s="76">
        <v>40957</v>
      </c>
      <c r="D4453" s="3" t="s">
        <v>138</v>
      </c>
      <c r="E4453" t="s">
        <v>115</v>
      </c>
      <c r="F4453">
        <v>2</v>
      </c>
      <c r="G4453">
        <v>2</v>
      </c>
      <c r="H4453" t="s">
        <v>426</v>
      </c>
      <c r="I4453" t="s">
        <v>196</v>
      </c>
      <c r="J4453">
        <v>10002558558</v>
      </c>
      <c r="K4453" s="10" t="e">
        <f>(C4453-VLOOKUP(H4453,Riders!$A$2:$E$8001,4,FALSE))/365</f>
        <v>#N/A</v>
      </c>
    </row>
    <row r="4454" spans="1:11">
      <c r="A4454" s="3" t="s">
        <v>286</v>
      </c>
      <c r="B4454" s="3">
        <v>2012</v>
      </c>
      <c r="C4454" s="76">
        <v>40957</v>
      </c>
      <c r="D4454" s="3" t="s">
        <v>138</v>
      </c>
      <c r="E4454" t="s">
        <v>115</v>
      </c>
      <c r="F4454">
        <v>2</v>
      </c>
      <c r="G4454">
        <v>3</v>
      </c>
      <c r="H4454" t="s">
        <v>443</v>
      </c>
      <c r="I4454" t="s">
        <v>162</v>
      </c>
      <c r="J4454">
        <v>10002260484</v>
      </c>
      <c r="K4454" s="10">
        <f>(C4454-VLOOKUP(H4454,Riders!$A$2:$E$8001,4,FALSE))/365</f>
        <v>30.4986301369863</v>
      </c>
    </row>
    <row r="4455" spans="1:11">
      <c r="A4455" s="3" t="s">
        <v>286</v>
      </c>
      <c r="B4455" s="3">
        <v>2012</v>
      </c>
      <c r="C4455" s="76">
        <v>40957</v>
      </c>
      <c r="D4455" s="3" t="s">
        <v>138</v>
      </c>
      <c r="E4455" t="s">
        <v>115</v>
      </c>
      <c r="F4455">
        <v>2</v>
      </c>
      <c r="G4455">
        <v>4</v>
      </c>
      <c r="H4455" t="s">
        <v>181</v>
      </c>
      <c r="I4455" t="s">
        <v>32</v>
      </c>
      <c r="J4455">
        <v>10007212639</v>
      </c>
      <c r="K4455" s="10">
        <f>(C4455-VLOOKUP(H4455,Riders!$A$2:$E$8001,4,FALSE))/365</f>
        <v>20.641095890410959</v>
      </c>
    </row>
    <row r="4456" spans="1:11">
      <c r="A4456" s="3" t="s">
        <v>286</v>
      </c>
      <c r="B4456" s="3">
        <v>2012</v>
      </c>
      <c r="C4456" s="76">
        <v>40957</v>
      </c>
      <c r="D4456" s="3" t="s">
        <v>138</v>
      </c>
      <c r="E4456" t="s">
        <v>115</v>
      </c>
      <c r="F4456">
        <v>3</v>
      </c>
      <c r="G4456">
        <v>1</v>
      </c>
      <c r="H4456" t="s">
        <v>310</v>
      </c>
      <c r="I4456" t="s">
        <v>102</v>
      </c>
      <c r="J4456">
        <v>10006898401</v>
      </c>
      <c r="K4456" s="10">
        <f>(C4456-VLOOKUP(H4456,Riders!$A$2:$E$8001,4,FALSE))/365</f>
        <v>20.739726027397261</v>
      </c>
    </row>
    <row r="4457" spans="1:11">
      <c r="A4457" s="3" t="s">
        <v>286</v>
      </c>
      <c r="B4457" s="3">
        <v>2012</v>
      </c>
      <c r="C4457" s="76">
        <v>40957</v>
      </c>
      <c r="D4457" s="3" t="s">
        <v>138</v>
      </c>
      <c r="E4457" t="s">
        <v>115</v>
      </c>
      <c r="F4457">
        <v>3</v>
      </c>
      <c r="G4457">
        <v>2</v>
      </c>
      <c r="H4457" t="s">
        <v>172</v>
      </c>
      <c r="I4457" t="s">
        <v>35</v>
      </c>
      <c r="J4457">
        <v>10006552534</v>
      </c>
      <c r="K4457" s="10">
        <f>(C4457-VLOOKUP(H4457,Riders!$A$2:$E$8001,4,FALSE))/365</f>
        <v>21.772602739726029</v>
      </c>
    </row>
    <row r="4458" spans="1:11">
      <c r="A4458" s="3" t="s">
        <v>286</v>
      </c>
      <c r="B4458" s="3">
        <v>2012</v>
      </c>
      <c r="C4458" s="76">
        <v>40957</v>
      </c>
      <c r="D4458" s="3" t="s">
        <v>138</v>
      </c>
      <c r="E4458" t="s">
        <v>115</v>
      </c>
      <c r="F4458">
        <v>3</v>
      </c>
      <c r="G4458">
        <v>3</v>
      </c>
      <c r="H4458" t="s">
        <v>429</v>
      </c>
      <c r="I4458" t="s">
        <v>346</v>
      </c>
      <c r="J4458">
        <v>10004723476</v>
      </c>
      <c r="K4458" s="10" t="e">
        <f>(C4458-VLOOKUP(H4458,Riders!$A$2:$E$8001,4,FALSE))/365</f>
        <v>#N/A</v>
      </c>
    </row>
    <row r="4459" spans="1:11">
      <c r="A4459" s="3" t="s">
        <v>286</v>
      </c>
      <c r="B4459" s="3">
        <v>2012</v>
      </c>
      <c r="C4459" s="76">
        <v>40957</v>
      </c>
      <c r="D4459" s="3" t="s">
        <v>138</v>
      </c>
      <c r="E4459" t="s">
        <v>115</v>
      </c>
      <c r="F4459">
        <v>3</v>
      </c>
      <c r="G4459">
        <v>4</v>
      </c>
      <c r="H4459" t="s">
        <v>440</v>
      </c>
      <c r="I4459" t="s">
        <v>441</v>
      </c>
      <c r="J4459">
        <v>10007257095</v>
      </c>
      <c r="K4459" s="10" t="e">
        <f>(C4459-VLOOKUP(H4459,Riders!$A$2:$E$8001,4,FALSE))/365</f>
        <v>#N/A</v>
      </c>
    </row>
    <row r="4460" spans="1:11">
      <c r="A4460" s="3" t="s">
        <v>286</v>
      </c>
      <c r="B4460" s="3">
        <v>2012</v>
      </c>
      <c r="C4460" s="76">
        <v>40957</v>
      </c>
      <c r="D4460" s="3" t="s">
        <v>138</v>
      </c>
      <c r="E4460" t="s">
        <v>115</v>
      </c>
      <c r="F4460">
        <v>4</v>
      </c>
      <c r="G4460">
        <v>1</v>
      </c>
      <c r="H4460" t="s">
        <v>444</v>
      </c>
      <c r="I4460" t="s">
        <v>28</v>
      </c>
      <c r="J4460">
        <v>10004601824</v>
      </c>
      <c r="K4460" s="10">
        <f>(C4460-VLOOKUP(H4460,Riders!$A$2:$E$8001,4,FALSE))/365</f>
        <v>25.030136986301368</v>
      </c>
    </row>
    <row r="4461" spans="1:11">
      <c r="A4461" s="3" t="s">
        <v>286</v>
      </c>
      <c r="B4461" s="3">
        <v>2012</v>
      </c>
      <c r="C4461" s="76">
        <v>40957</v>
      </c>
      <c r="D4461" s="3" t="s">
        <v>138</v>
      </c>
      <c r="E4461" t="s">
        <v>115</v>
      </c>
      <c r="F4461">
        <v>4</v>
      </c>
      <c r="G4461">
        <v>2</v>
      </c>
      <c r="H4461" t="s">
        <v>442</v>
      </c>
      <c r="I4461" t="s">
        <v>379</v>
      </c>
      <c r="J4461">
        <v>10005510085</v>
      </c>
      <c r="K4461" s="10" t="e">
        <f>(C4461-VLOOKUP(H4461,Riders!$A$2:$E$8001,4,FALSE))/365</f>
        <v>#N/A</v>
      </c>
    </row>
    <row r="4462" spans="1:11">
      <c r="A4462" s="3" t="s">
        <v>286</v>
      </c>
      <c r="B4462" s="3">
        <v>2012</v>
      </c>
      <c r="C4462" s="76">
        <v>40957</v>
      </c>
      <c r="D4462" s="3" t="s">
        <v>138</v>
      </c>
      <c r="E4462" t="s">
        <v>115</v>
      </c>
      <c r="F4462">
        <v>4</v>
      </c>
      <c r="G4462">
        <v>3</v>
      </c>
      <c r="H4462" t="s">
        <v>287</v>
      </c>
      <c r="I4462" t="s">
        <v>205</v>
      </c>
      <c r="J4462">
        <v>10002418415</v>
      </c>
      <c r="K4462" s="10">
        <f>(C4462-VLOOKUP(H4462,Riders!$A$2:$E$8001,4,FALSE))/365</f>
        <v>29.534246575342465</v>
      </c>
    </row>
    <row r="4463" spans="1:11">
      <c r="A4463" s="3" t="s">
        <v>286</v>
      </c>
      <c r="B4463" s="3">
        <v>2012</v>
      </c>
      <c r="C4463" s="76">
        <v>40957</v>
      </c>
      <c r="D4463" s="3" t="s">
        <v>138</v>
      </c>
      <c r="E4463" t="s">
        <v>115</v>
      </c>
      <c r="F4463">
        <v>4</v>
      </c>
      <c r="G4463">
        <v>4</v>
      </c>
      <c r="H4463" t="s">
        <v>439</v>
      </c>
      <c r="I4463" t="s">
        <v>35</v>
      </c>
      <c r="J4463">
        <v>10004737119</v>
      </c>
      <c r="K4463" s="10">
        <f>(C4463-VLOOKUP(H4463,Riders!$A$2:$E$8001,4,FALSE))/365</f>
        <v>28.268493150684932</v>
      </c>
    </row>
    <row r="4464" spans="1:11">
      <c r="A4464" s="3" t="s">
        <v>286</v>
      </c>
      <c r="B4464" s="3">
        <v>2012</v>
      </c>
      <c r="C4464" s="76">
        <v>40957</v>
      </c>
      <c r="D4464" s="3" t="s">
        <v>138</v>
      </c>
      <c r="E4464" t="s">
        <v>115</v>
      </c>
      <c r="F4464">
        <v>4</v>
      </c>
      <c r="G4464">
        <v>5</v>
      </c>
      <c r="H4464" t="s">
        <v>437</v>
      </c>
      <c r="I4464" t="s">
        <v>438</v>
      </c>
      <c r="J4464">
        <v>10006107748</v>
      </c>
      <c r="K4464" s="10" t="e">
        <f>(C4464-VLOOKUP(H4464,Riders!$A$2:$E$8001,4,FALSE))/365</f>
        <v>#N/A</v>
      </c>
    </row>
    <row r="4465" spans="1:11">
      <c r="A4465" s="3" t="s">
        <v>286</v>
      </c>
      <c r="B4465" s="3">
        <v>2012</v>
      </c>
      <c r="C4465" s="76">
        <v>40957</v>
      </c>
      <c r="D4465" s="3" t="s">
        <v>138</v>
      </c>
      <c r="E4465" t="s">
        <v>115</v>
      </c>
      <c r="F4465">
        <v>5</v>
      </c>
      <c r="G4465">
        <v>1</v>
      </c>
      <c r="H4465" t="s">
        <v>194</v>
      </c>
      <c r="I4465" t="s">
        <v>50</v>
      </c>
      <c r="J4465">
        <v>10004868370</v>
      </c>
      <c r="K4465" s="10">
        <f>(C4465-VLOOKUP(H4465,Riders!$A$2:$E$8001,4,FALSE))/365</f>
        <v>24.136986301369863</v>
      </c>
    </row>
    <row r="4466" spans="1:11">
      <c r="A4466" s="3" t="s">
        <v>286</v>
      </c>
      <c r="B4466" s="3">
        <v>2012</v>
      </c>
      <c r="C4466" s="76">
        <v>40957</v>
      </c>
      <c r="D4466" s="3" t="s">
        <v>138</v>
      </c>
      <c r="E4466" t="s">
        <v>115</v>
      </c>
      <c r="F4466">
        <v>5</v>
      </c>
      <c r="G4466">
        <v>2</v>
      </c>
      <c r="H4466" t="s">
        <v>191</v>
      </c>
      <c r="I4466" t="s">
        <v>30</v>
      </c>
      <c r="J4466">
        <v>10005727327</v>
      </c>
      <c r="K4466" s="10">
        <f>(C4466-VLOOKUP(H4466,Riders!$A$2:$E$8001,4,FALSE))/365</f>
        <v>26.082191780821919</v>
      </c>
    </row>
    <row r="4467" spans="1:11">
      <c r="A4467" s="3" t="s">
        <v>286</v>
      </c>
      <c r="B4467" s="3">
        <v>2012</v>
      </c>
      <c r="C4467" s="76">
        <v>40957</v>
      </c>
      <c r="D4467" s="3" t="s">
        <v>138</v>
      </c>
      <c r="E4467" t="s">
        <v>115</v>
      </c>
      <c r="F4467">
        <v>5</v>
      </c>
      <c r="G4467">
        <v>3</v>
      </c>
      <c r="H4467" t="s">
        <v>365</v>
      </c>
      <c r="I4467" t="s">
        <v>35</v>
      </c>
      <c r="J4467">
        <v>10006553039</v>
      </c>
      <c r="K4467" s="10">
        <f>(C4467-VLOOKUP(H4467,Riders!$A$2:$E$8001,4,FALSE))/365</f>
        <v>20.328767123287673</v>
      </c>
    </row>
    <row r="4468" spans="1:11">
      <c r="A4468" s="3" t="s">
        <v>286</v>
      </c>
      <c r="B4468" s="3">
        <v>2012</v>
      </c>
      <c r="C4468" s="76">
        <v>40957</v>
      </c>
      <c r="D4468" s="3" t="s">
        <v>138</v>
      </c>
      <c r="E4468" t="s">
        <v>115</v>
      </c>
      <c r="F4468">
        <v>5</v>
      </c>
      <c r="G4468">
        <v>4</v>
      </c>
      <c r="H4468" t="s">
        <v>386</v>
      </c>
      <c r="I4468" t="s">
        <v>387</v>
      </c>
      <c r="J4468">
        <v>10006893852</v>
      </c>
      <c r="K4468" s="10">
        <f>(C4468-VLOOKUP(H4468,Riders!$A$2:$E$8001,4,FALSE))/365</f>
        <v>19.386301369863013</v>
      </c>
    </row>
    <row r="4469" spans="1:11">
      <c r="A4469" s="3" t="s">
        <v>286</v>
      </c>
      <c r="B4469" s="3">
        <v>2012</v>
      </c>
      <c r="C4469" s="76">
        <v>40957</v>
      </c>
      <c r="D4469" s="3" t="s">
        <v>138</v>
      </c>
      <c r="E4469" t="s">
        <v>115</v>
      </c>
      <c r="F4469">
        <v>6</v>
      </c>
      <c r="G4469">
        <v>1</v>
      </c>
      <c r="H4469" t="s">
        <v>66</v>
      </c>
      <c r="I4469" t="s">
        <v>28</v>
      </c>
      <c r="J4469">
        <v>10006379247</v>
      </c>
      <c r="K4469" s="10">
        <f>(C4469-VLOOKUP(H4469,Riders!$A$2:$E$8001,4,FALSE))/365</f>
        <v>21.895890410958906</v>
      </c>
    </row>
    <row r="4470" spans="1:11">
      <c r="A4470" s="3" t="s">
        <v>286</v>
      </c>
      <c r="B4470" s="3">
        <v>2012</v>
      </c>
      <c r="C4470" s="76">
        <v>40957</v>
      </c>
      <c r="D4470" s="3" t="s">
        <v>138</v>
      </c>
      <c r="E4470" t="s">
        <v>115</v>
      </c>
      <c r="F4470">
        <v>6</v>
      </c>
      <c r="G4470">
        <v>2</v>
      </c>
      <c r="H4470" t="s">
        <v>104</v>
      </c>
      <c r="I4470" t="s">
        <v>100</v>
      </c>
      <c r="J4470">
        <v>10006894559</v>
      </c>
      <c r="K4470" s="10">
        <f>(C4470-VLOOKUP(H4470,Riders!$A$2:$E$8001,4,FALSE))/365</f>
        <v>19.4986301369863</v>
      </c>
    </row>
    <row r="4471" spans="1:11">
      <c r="A4471" s="3" t="s">
        <v>286</v>
      </c>
      <c r="B4471" s="3">
        <v>2012</v>
      </c>
      <c r="C4471" s="76">
        <v>40957</v>
      </c>
      <c r="D4471" s="3" t="s">
        <v>138</v>
      </c>
      <c r="E4471" t="s">
        <v>115</v>
      </c>
      <c r="F4471">
        <v>6</v>
      </c>
      <c r="G4471">
        <v>3</v>
      </c>
      <c r="H4471" t="s">
        <v>348</v>
      </c>
      <c r="I4471" t="s">
        <v>222</v>
      </c>
      <c r="J4471">
        <v>10007165755</v>
      </c>
      <c r="K4471" s="10">
        <f>(C4471-VLOOKUP(H4471,Riders!$A$2:$E$8001,4,FALSE))/365</f>
        <v>22.082191780821919</v>
      </c>
    </row>
    <row r="4472" spans="1:11">
      <c r="A4472" s="3" t="s">
        <v>286</v>
      </c>
      <c r="B4472" s="3">
        <v>2012</v>
      </c>
      <c r="C4472" s="76">
        <v>40957</v>
      </c>
      <c r="D4472" s="3" t="s">
        <v>138</v>
      </c>
      <c r="E4472" t="s">
        <v>115</v>
      </c>
      <c r="F4472">
        <v>6</v>
      </c>
      <c r="G4472">
        <v>4</v>
      </c>
      <c r="H4472" t="s">
        <v>232</v>
      </c>
      <c r="I4472" t="s">
        <v>24</v>
      </c>
      <c r="J4472">
        <v>10006073493</v>
      </c>
      <c r="K4472" s="10">
        <f>(C4472-VLOOKUP(H4472,Riders!$A$2:$E$8001,4,FALSE))/365</f>
        <v>22.183561643835617</v>
      </c>
    </row>
    <row r="4473" spans="1:11">
      <c r="A4473" s="3" t="s">
        <v>286</v>
      </c>
      <c r="B4473" s="3">
        <v>2012</v>
      </c>
      <c r="C4473" s="76">
        <v>40957</v>
      </c>
      <c r="D4473" s="3" t="s">
        <v>138</v>
      </c>
      <c r="E4473" t="s">
        <v>115</v>
      </c>
      <c r="F4473">
        <v>6</v>
      </c>
      <c r="G4473">
        <v>5</v>
      </c>
      <c r="H4473" t="s">
        <v>372</v>
      </c>
      <c r="I4473" t="s">
        <v>445</v>
      </c>
      <c r="J4473">
        <v>10004613039</v>
      </c>
      <c r="K4473" s="10">
        <f>(C4473-VLOOKUP(H4473,Riders!$A$2:$E$8001,4,FALSE))/365</f>
        <v>23.18904109589041</v>
      </c>
    </row>
    <row r="4474" spans="1:11">
      <c r="A4474" s="3" t="s">
        <v>286</v>
      </c>
      <c r="B4474" s="3">
        <v>2012</v>
      </c>
      <c r="C4474" s="76">
        <v>40957</v>
      </c>
      <c r="D4474" s="3" t="s">
        <v>138</v>
      </c>
      <c r="E4474" t="s">
        <v>117</v>
      </c>
      <c r="F4474">
        <v>1</v>
      </c>
      <c r="G4474">
        <v>1</v>
      </c>
      <c r="H4474" t="s">
        <v>427</v>
      </c>
      <c r="I4474" t="s">
        <v>351</v>
      </c>
      <c r="J4474">
        <v>10001564310</v>
      </c>
      <c r="K4474" s="10" t="e">
        <f>(C4474-VLOOKUP(H4474,Riders!$A$2:$E$8001,4,FALSE))/365</f>
        <v>#N/A</v>
      </c>
    </row>
    <row r="4475" spans="1:11">
      <c r="A4475" s="3" t="s">
        <v>286</v>
      </c>
      <c r="B4475" s="3">
        <v>2012</v>
      </c>
      <c r="C4475" s="76">
        <v>40957</v>
      </c>
      <c r="D4475" s="3" t="s">
        <v>138</v>
      </c>
      <c r="E4475" t="s">
        <v>117</v>
      </c>
      <c r="F4475">
        <v>1</v>
      </c>
      <c r="G4475">
        <v>2</v>
      </c>
      <c r="H4475" t="s">
        <v>428</v>
      </c>
      <c r="I4475" t="s">
        <v>357</v>
      </c>
      <c r="J4475">
        <v>10000959674</v>
      </c>
      <c r="K4475" s="10" t="e">
        <f>(C4475-VLOOKUP(H4475,Riders!$A$2:$E$8001,4,FALSE))/365</f>
        <v>#N/A</v>
      </c>
    </row>
    <row r="4476" spans="1:11">
      <c r="A4476" s="3" t="s">
        <v>286</v>
      </c>
      <c r="B4476" s="3">
        <v>2012</v>
      </c>
      <c r="C4476" s="76">
        <v>40957</v>
      </c>
      <c r="D4476" s="3" t="s">
        <v>138</v>
      </c>
      <c r="E4476" t="s">
        <v>117</v>
      </c>
      <c r="F4476">
        <v>1</v>
      </c>
      <c r="G4476">
        <v>3</v>
      </c>
      <c r="H4476" t="s">
        <v>444</v>
      </c>
      <c r="I4476" t="s">
        <v>28</v>
      </c>
      <c r="J4476">
        <v>10004601824</v>
      </c>
      <c r="K4476" s="10">
        <f>(C4476-VLOOKUP(H4476,Riders!$A$2:$E$8001,4,FALSE))/365</f>
        <v>25.030136986301368</v>
      </c>
    </row>
    <row r="4477" spans="1:11">
      <c r="A4477" s="3" t="s">
        <v>286</v>
      </c>
      <c r="B4477" s="3">
        <v>2012</v>
      </c>
      <c r="C4477" s="76">
        <v>40957</v>
      </c>
      <c r="D4477" s="3" t="s">
        <v>138</v>
      </c>
      <c r="E4477" t="s">
        <v>117</v>
      </c>
      <c r="F4477">
        <v>1</v>
      </c>
      <c r="G4477">
        <v>4</v>
      </c>
      <c r="H4477" t="s">
        <v>194</v>
      </c>
      <c r="I4477" t="s">
        <v>50</v>
      </c>
      <c r="J4477">
        <v>10004868370</v>
      </c>
      <c r="K4477" s="10">
        <f>(C4477-VLOOKUP(H4477,Riders!$A$2:$E$8001,4,FALSE))/365</f>
        <v>24.136986301369863</v>
      </c>
    </row>
    <row r="4478" spans="1:11">
      <c r="A4478" s="3" t="s">
        <v>286</v>
      </c>
      <c r="B4478" s="3">
        <v>2012</v>
      </c>
      <c r="C4478" s="76">
        <v>40957</v>
      </c>
      <c r="D4478" s="3" t="s">
        <v>138</v>
      </c>
      <c r="E4478" t="s">
        <v>117</v>
      </c>
      <c r="F4478">
        <v>1</v>
      </c>
      <c r="G4478">
        <v>5</v>
      </c>
      <c r="H4478" t="s">
        <v>338</v>
      </c>
      <c r="I4478" t="s">
        <v>140</v>
      </c>
      <c r="J4478">
        <v>10004633247</v>
      </c>
      <c r="K4478" s="10">
        <f>(C4478-VLOOKUP(H4478,Riders!$A$2:$E$8001,4,FALSE))/365</f>
        <v>23.917808219178081</v>
      </c>
    </row>
    <row r="4479" spans="1:11">
      <c r="A4479" s="3" t="s">
        <v>286</v>
      </c>
      <c r="B4479" s="3">
        <v>2012</v>
      </c>
      <c r="C4479" s="76">
        <v>40957</v>
      </c>
      <c r="D4479" s="3" t="s">
        <v>138</v>
      </c>
      <c r="E4479" t="s">
        <v>117</v>
      </c>
      <c r="F4479">
        <v>1</v>
      </c>
      <c r="G4479">
        <v>6</v>
      </c>
      <c r="H4479" t="s">
        <v>350</v>
      </c>
      <c r="I4479" t="s">
        <v>436</v>
      </c>
      <c r="J4479">
        <v>10003292122</v>
      </c>
      <c r="K4479" s="10">
        <f>(C4479-VLOOKUP(H4479,Riders!$A$2:$E$8001,4,FALSE))/365</f>
        <v>25.758904109589039</v>
      </c>
    </row>
    <row r="4480" spans="1:11">
      <c r="A4480" s="3" t="s">
        <v>286</v>
      </c>
      <c r="B4480" s="3">
        <v>2012</v>
      </c>
      <c r="C4480" s="76">
        <v>40957</v>
      </c>
      <c r="D4480" s="3" t="s">
        <v>138</v>
      </c>
      <c r="E4480" t="s">
        <v>117</v>
      </c>
      <c r="F4480">
        <v>2</v>
      </c>
      <c r="G4480">
        <v>1</v>
      </c>
      <c r="H4480" t="s">
        <v>431</v>
      </c>
      <c r="I4480" t="s">
        <v>432</v>
      </c>
      <c r="J4480">
        <v>10002269073</v>
      </c>
      <c r="K4480" s="10" t="e">
        <f>(C4480-VLOOKUP(H4480,Riders!$A$2:$E$8001,4,FALSE))/365</f>
        <v>#N/A</v>
      </c>
    </row>
    <row r="4481" spans="1:11">
      <c r="A4481" s="3" t="s">
        <v>286</v>
      </c>
      <c r="B4481" s="3">
        <v>2012</v>
      </c>
      <c r="C4481" s="76">
        <v>40957</v>
      </c>
      <c r="D4481" s="3" t="s">
        <v>138</v>
      </c>
      <c r="E4481" t="s">
        <v>117</v>
      </c>
      <c r="F4481">
        <v>2</v>
      </c>
      <c r="G4481">
        <v>2</v>
      </c>
      <c r="H4481" t="s">
        <v>334</v>
      </c>
      <c r="I4481" t="s">
        <v>335</v>
      </c>
      <c r="J4481">
        <v>10005506954</v>
      </c>
      <c r="K4481" s="10">
        <f>(C4481-VLOOKUP(H4481,Riders!$A$2:$E$8001,4,FALSE))/365</f>
        <v>23.210958904109589</v>
      </c>
    </row>
    <row r="4482" spans="1:11">
      <c r="A4482" s="3" t="s">
        <v>286</v>
      </c>
      <c r="B4482" s="3">
        <v>2012</v>
      </c>
      <c r="C4482" s="76">
        <v>40957</v>
      </c>
      <c r="D4482" s="3" t="s">
        <v>138</v>
      </c>
      <c r="E4482" t="s">
        <v>117</v>
      </c>
      <c r="F4482">
        <v>2</v>
      </c>
      <c r="G4482">
        <v>3</v>
      </c>
      <c r="H4482" t="s">
        <v>285</v>
      </c>
      <c r="I4482" t="s">
        <v>30</v>
      </c>
      <c r="J4482">
        <v>10003349716</v>
      </c>
      <c r="K4482" s="10">
        <f>(C4482-VLOOKUP(H4482,Riders!$A$2:$E$8001,4,FALSE))/365</f>
        <v>28.539726027397261</v>
      </c>
    </row>
    <row r="4483" spans="1:11">
      <c r="A4483" s="3" t="s">
        <v>286</v>
      </c>
      <c r="B4483" s="3">
        <v>2012</v>
      </c>
      <c r="C4483" s="76">
        <v>40957</v>
      </c>
      <c r="D4483" s="3" t="s">
        <v>138</v>
      </c>
      <c r="E4483" t="s">
        <v>117</v>
      </c>
      <c r="F4483">
        <v>2</v>
      </c>
      <c r="G4483">
        <v>4</v>
      </c>
      <c r="H4483" t="s">
        <v>66</v>
      </c>
      <c r="I4483" t="s">
        <v>28</v>
      </c>
      <c r="J4483">
        <v>10006379247</v>
      </c>
      <c r="K4483" s="10">
        <f>(C4483-VLOOKUP(H4483,Riders!$A$2:$E$8001,4,FALSE))/365</f>
        <v>21.895890410958906</v>
      </c>
    </row>
    <row r="4484" spans="1:11">
      <c r="A4484" s="3" t="s">
        <v>286</v>
      </c>
      <c r="B4484" s="3">
        <v>2012</v>
      </c>
      <c r="C4484" s="76">
        <v>40957</v>
      </c>
      <c r="D4484" s="3" t="s">
        <v>138</v>
      </c>
      <c r="E4484" t="s">
        <v>117</v>
      </c>
      <c r="F4484">
        <v>2</v>
      </c>
      <c r="G4484">
        <v>5</v>
      </c>
      <c r="H4484" t="s">
        <v>310</v>
      </c>
      <c r="I4484" t="s">
        <v>102</v>
      </c>
      <c r="J4484">
        <v>10006898401</v>
      </c>
      <c r="K4484" s="10">
        <f>(C4484-VLOOKUP(H4484,Riders!$A$2:$E$8001,4,FALSE))/365</f>
        <v>20.739726027397261</v>
      </c>
    </row>
    <row r="4485" spans="1:11">
      <c r="A4485" s="3" t="s">
        <v>286</v>
      </c>
      <c r="B4485" s="3">
        <v>2012</v>
      </c>
      <c r="C4485" s="76">
        <v>40957</v>
      </c>
      <c r="D4485" s="3" t="s">
        <v>138</v>
      </c>
      <c r="E4485" t="s">
        <v>117</v>
      </c>
      <c r="F4485">
        <v>2</v>
      </c>
      <c r="G4485">
        <v>6</v>
      </c>
      <c r="H4485" t="s">
        <v>404</v>
      </c>
      <c r="I4485" t="s">
        <v>400</v>
      </c>
      <c r="J4485">
        <v>10005748747</v>
      </c>
      <c r="K4485" s="10" t="e">
        <f>(C4485-VLOOKUP(H4485,Riders!$A$2:$E$8001,4,FALSE))/365</f>
        <v>#N/A</v>
      </c>
    </row>
    <row r="4486" spans="1:11">
      <c r="A4486" s="3" t="s">
        <v>286</v>
      </c>
      <c r="B4486" s="3">
        <v>2012</v>
      </c>
      <c r="C4486" s="76">
        <v>40957</v>
      </c>
      <c r="D4486" s="3" t="s">
        <v>138</v>
      </c>
      <c r="E4486" t="s">
        <v>119</v>
      </c>
      <c r="F4486">
        <v>1</v>
      </c>
      <c r="G4486">
        <v>1</v>
      </c>
      <c r="H4486" t="s">
        <v>427</v>
      </c>
      <c r="I4486" t="s">
        <v>351</v>
      </c>
      <c r="J4486">
        <v>10001564310</v>
      </c>
      <c r="K4486" s="10" t="e">
        <f>(C4486-VLOOKUP(H4486,Riders!$A$2:$E$8001,4,FALSE))/365</f>
        <v>#N/A</v>
      </c>
    </row>
    <row r="4487" spans="1:11">
      <c r="A4487" s="3" t="s">
        <v>286</v>
      </c>
      <c r="B4487" s="3">
        <v>2012</v>
      </c>
      <c r="C4487" s="76">
        <v>40957</v>
      </c>
      <c r="D4487" s="3" t="s">
        <v>138</v>
      </c>
      <c r="E4487" t="s">
        <v>119</v>
      </c>
      <c r="F4487">
        <v>1</v>
      </c>
      <c r="G4487">
        <v>2</v>
      </c>
      <c r="H4487" t="s">
        <v>444</v>
      </c>
      <c r="I4487" t="s">
        <v>28</v>
      </c>
      <c r="J4487">
        <v>10004601824</v>
      </c>
      <c r="K4487" s="10">
        <f>(C4487-VLOOKUP(H4487,Riders!$A$2:$E$8001,4,FALSE))/365</f>
        <v>25.030136986301368</v>
      </c>
    </row>
    <row r="4488" spans="1:11">
      <c r="A4488" s="3" t="s">
        <v>286</v>
      </c>
      <c r="B4488" s="3">
        <v>2012</v>
      </c>
      <c r="C4488" s="76">
        <v>40957</v>
      </c>
      <c r="D4488" s="3" t="s">
        <v>138</v>
      </c>
      <c r="E4488" t="s">
        <v>119</v>
      </c>
      <c r="F4488">
        <v>1</v>
      </c>
      <c r="G4488">
        <v>3</v>
      </c>
      <c r="H4488" t="s">
        <v>431</v>
      </c>
      <c r="I4488" t="s">
        <v>432</v>
      </c>
      <c r="J4488">
        <v>10002269073</v>
      </c>
      <c r="K4488" s="10" t="e">
        <f>(C4488-VLOOKUP(H4488,Riders!$A$2:$E$8001,4,FALSE))/365</f>
        <v>#N/A</v>
      </c>
    </row>
    <row r="4489" spans="1:11">
      <c r="A4489" s="3" t="s">
        <v>286</v>
      </c>
      <c r="B4489" s="3">
        <v>2012</v>
      </c>
      <c r="C4489" s="76">
        <v>40957</v>
      </c>
      <c r="D4489" s="3" t="s">
        <v>138</v>
      </c>
      <c r="E4489" t="s">
        <v>119</v>
      </c>
      <c r="F4489">
        <v>1</v>
      </c>
      <c r="G4489">
        <v>4</v>
      </c>
      <c r="H4489" t="s">
        <v>428</v>
      </c>
      <c r="I4489" t="s">
        <v>357</v>
      </c>
      <c r="J4489">
        <v>10000959674</v>
      </c>
      <c r="K4489" s="10" t="e">
        <f>(C4489-VLOOKUP(H4489,Riders!$A$2:$E$8001,4,FALSE))/365</f>
        <v>#N/A</v>
      </c>
    </row>
    <row r="4490" spans="1:11">
      <c r="A4490" s="3" t="s">
        <v>286</v>
      </c>
      <c r="B4490" s="3">
        <v>2012</v>
      </c>
      <c r="C4490" s="76">
        <v>40957</v>
      </c>
      <c r="D4490" s="3" t="s">
        <v>138</v>
      </c>
      <c r="E4490" t="s">
        <v>119</v>
      </c>
      <c r="F4490">
        <v>1</v>
      </c>
      <c r="G4490">
        <v>5</v>
      </c>
      <c r="H4490" t="s">
        <v>285</v>
      </c>
      <c r="I4490" t="s">
        <v>30</v>
      </c>
      <c r="J4490">
        <v>10003349716</v>
      </c>
      <c r="K4490" s="10">
        <f>(C4490-VLOOKUP(H4490,Riders!$A$2:$E$8001,4,FALSE))/365</f>
        <v>28.539726027397261</v>
      </c>
    </row>
    <row r="4491" spans="1:11">
      <c r="A4491" s="3" t="s">
        <v>286</v>
      </c>
      <c r="B4491" s="3">
        <v>2012</v>
      </c>
      <c r="C4491" s="76">
        <v>40957</v>
      </c>
      <c r="D4491" s="3" t="s">
        <v>138</v>
      </c>
      <c r="E4491" t="s">
        <v>119</v>
      </c>
      <c r="F4491">
        <v>1</v>
      </c>
      <c r="G4491">
        <v>6</v>
      </c>
      <c r="H4491" t="s">
        <v>334</v>
      </c>
      <c r="I4491" t="s">
        <v>335</v>
      </c>
      <c r="J4491">
        <v>10005506954</v>
      </c>
      <c r="K4491" s="10">
        <f>(C4491-VLOOKUP(H4491,Riders!$A$2:$E$8001,4,FALSE))/365</f>
        <v>23.210958904109589</v>
      </c>
    </row>
    <row r="4492" spans="1:11">
      <c r="A4492" s="3" t="s">
        <v>286</v>
      </c>
      <c r="B4492" s="3">
        <v>2012</v>
      </c>
      <c r="C4492" s="76">
        <v>40957</v>
      </c>
      <c r="D4492" s="3" t="s">
        <v>138</v>
      </c>
      <c r="E4492" t="s">
        <v>119</v>
      </c>
      <c r="F4492">
        <v>2</v>
      </c>
      <c r="G4492">
        <v>1</v>
      </c>
      <c r="H4492" t="s">
        <v>66</v>
      </c>
      <c r="I4492" t="s">
        <v>28</v>
      </c>
      <c r="J4492">
        <v>10006379247</v>
      </c>
      <c r="K4492" s="10">
        <f>(C4492-VLOOKUP(H4492,Riders!$A$2:$E$8001,4,FALSE))/365</f>
        <v>21.895890410958906</v>
      </c>
    </row>
    <row r="4493" spans="1:11">
      <c r="A4493" s="3" t="s">
        <v>286</v>
      </c>
      <c r="B4493" s="3">
        <v>2012</v>
      </c>
      <c r="C4493" s="76">
        <v>40957</v>
      </c>
      <c r="D4493" s="3" t="s">
        <v>138</v>
      </c>
      <c r="E4493" t="s">
        <v>119</v>
      </c>
      <c r="F4493">
        <v>2</v>
      </c>
      <c r="G4493">
        <v>2</v>
      </c>
      <c r="H4493" t="s">
        <v>194</v>
      </c>
      <c r="I4493" t="s">
        <v>50</v>
      </c>
      <c r="J4493">
        <v>10004868370</v>
      </c>
      <c r="K4493" s="10">
        <f>(C4493-VLOOKUP(H4493,Riders!$A$2:$E$8001,4,FALSE))/365</f>
        <v>24.136986301369863</v>
      </c>
    </row>
    <row r="4494" spans="1:11">
      <c r="A4494" s="3" t="s">
        <v>286</v>
      </c>
      <c r="B4494" s="3">
        <v>2012</v>
      </c>
      <c r="C4494" s="76">
        <v>40957</v>
      </c>
      <c r="D4494" s="3" t="s">
        <v>138</v>
      </c>
      <c r="E4494" t="s">
        <v>119</v>
      </c>
      <c r="F4494">
        <v>2</v>
      </c>
      <c r="G4494">
        <v>3</v>
      </c>
      <c r="H4494" t="s">
        <v>338</v>
      </c>
      <c r="I4494" t="s">
        <v>140</v>
      </c>
      <c r="J4494">
        <v>10004633247</v>
      </c>
      <c r="K4494" s="10">
        <f>(C4494-VLOOKUP(H4494,Riders!$A$2:$E$8001,4,FALSE))/365</f>
        <v>23.917808219178081</v>
      </c>
    </row>
    <row r="4495" spans="1:11">
      <c r="A4495" s="3" t="s">
        <v>286</v>
      </c>
      <c r="B4495" s="3">
        <v>2012</v>
      </c>
      <c r="C4495" s="76">
        <v>40957</v>
      </c>
      <c r="D4495" s="3" t="s">
        <v>138</v>
      </c>
      <c r="E4495" t="s">
        <v>119</v>
      </c>
      <c r="F4495">
        <v>2</v>
      </c>
      <c r="G4495">
        <v>4</v>
      </c>
      <c r="H4495" t="s">
        <v>310</v>
      </c>
      <c r="I4495" t="s">
        <v>102</v>
      </c>
      <c r="J4495">
        <v>10006898401</v>
      </c>
      <c r="K4495" s="10">
        <f>(C4495-VLOOKUP(H4495,Riders!$A$2:$E$8001,4,FALSE))/365</f>
        <v>20.739726027397261</v>
      </c>
    </row>
    <row r="4496" spans="1:11">
      <c r="A4496" s="3" t="s">
        <v>286</v>
      </c>
      <c r="B4496" s="3">
        <v>2012</v>
      </c>
      <c r="C4496" s="76">
        <v>40957</v>
      </c>
      <c r="D4496" s="3" t="s">
        <v>138</v>
      </c>
      <c r="E4496" t="s">
        <v>119</v>
      </c>
      <c r="F4496">
        <v>2</v>
      </c>
      <c r="G4496">
        <v>5</v>
      </c>
      <c r="H4496" t="s">
        <v>350</v>
      </c>
      <c r="I4496" t="s">
        <v>436</v>
      </c>
      <c r="J4496">
        <v>10003292122</v>
      </c>
      <c r="K4496" s="10">
        <f>(C4496-VLOOKUP(H4496,Riders!$A$2:$E$8001,4,FALSE))/365</f>
        <v>25.758904109589039</v>
      </c>
    </row>
    <row r="4497" spans="1:11">
      <c r="A4497" s="3" t="s">
        <v>286</v>
      </c>
      <c r="B4497" s="3">
        <v>2012</v>
      </c>
      <c r="C4497" s="76">
        <v>40957</v>
      </c>
      <c r="D4497" s="3" t="s">
        <v>138</v>
      </c>
      <c r="E4497" t="s">
        <v>119</v>
      </c>
      <c r="F4497">
        <v>2</v>
      </c>
      <c r="G4497">
        <v>6</v>
      </c>
      <c r="H4497" t="s">
        <v>404</v>
      </c>
      <c r="I4497" t="s">
        <v>400</v>
      </c>
      <c r="J4497">
        <v>10005748747</v>
      </c>
      <c r="K4497" s="10" t="e">
        <f>(C4497-VLOOKUP(H4497,Riders!$A$2:$E$8001,4,FALSE))/365</f>
        <v>#N/A</v>
      </c>
    </row>
    <row r="4498" spans="1:11">
      <c r="A4498" s="3" t="s">
        <v>446</v>
      </c>
      <c r="B4498" s="3">
        <v>2012</v>
      </c>
      <c r="C4498" s="76">
        <v>40922</v>
      </c>
      <c r="D4498" s="3" t="s">
        <v>138</v>
      </c>
      <c r="E4498" t="s">
        <v>89</v>
      </c>
      <c r="F4498">
        <v>1</v>
      </c>
      <c r="G4498">
        <v>1</v>
      </c>
      <c r="H4498" t="s">
        <v>388</v>
      </c>
      <c r="I4498" t="s">
        <v>267</v>
      </c>
      <c r="J4498">
        <v>10003030424</v>
      </c>
      <c r="K4498" s="10" t="e">
        <f>(C4498-VLOOKUP(H4498,Riders!$A$2:$E$8001,4,FALSE))/365</f>
        <v>#N/A</v>
      </c>
    </row>
    <row r="4499" spans="1:11">
      <c r="A4499" s="3" t="s">
        <v>446</v>
      </c>
      <c r="B4499" s="3">
        <v>2012</v>
      </c>
      <c r="C4499" s="76">
        <v>40922</v>
      </c>
      <c r="D4499" s="3" t="s">
        <v>138</v>
      </c>
      <c r="E4499" t="s">
        <v>89</v>
      </c>
      <c r="F4499">
        <v>1</v>
      </c>
      <c r="G4499">
        <v>2</v>
      </c>
      <c r="H4499" t="s">
        <v>447</v>
      </c>
      <c r="I4499" t="s">
        <v>398</v>
      </c>
      <c r="J4499">
        <v>10006148467</v>
      </c>
      <c r="K4499" s="10" t="e">
        <f>(C4499-VLOOKUP(H4499,Riders!$A$2:$E$8001,4,FALSE))/365</f>
        <v>#N/A</v>
      </c>
    </row>
    <row r="4500" spans="1:11">
      <c r="A4500" s="3" t="s">
        <v>446</v>
      </c>
      <c r="B4500" s="3">
        <v>2012</v>
      </c>
      <c r="C4500" s="76">
        <v>40922</v>
      </c>
      <c r="D4500" s="3" t="s">
        <v>138</v>
      </c>
      <c r="E4500" t="s">
        <v>89</v>
      </c>
      <c r="F4500">
        <v>1</v>
      </c>
      <c r="G4500">
        <v>3</v>
      </c>
      <c r="H4500" t="s">
        <v>172</v>
      </c>
      <c r="I4500" t="s">
        <v>35</v>
      </c>
      <c r="J4500">
        <v>10006552534</v>
      </c>
      <c r="K4500" s="10">
        <f>(C4500-VLOOKUP(H4500,Riders!$A$2:$E$8001,4,FALSE))/365</f>
        <v>21.676712328767124</v>
      </c>
    </row>
    <row r="4501" spans="1:11">
      <c r="A4501" s="3" t="s">
        <v>446</v>
      </c>
      <c r="B4501" s="3">
        <v>2012</v>
      </c>
      <c r="C4501" s="76">
        <v>40922</v>
      </c>
      <c r="D4501" s="3" t="s">
        <v>138</v>
      </c>
      <c r="E4501" t="s">
        <v>89</v>
      </c>
      <c r="F4501">
        <v>1</v>
      </c>
      <c r="G4501">
        <v>4</v>
      </c>
      <c r="H4501" t="s">
        <v>391</v>
      </c>
      <c r="I4501" t="s">
        <v>392</v>
      </c>
      <c r="J4501">
        <v>10002830360</v>
      </c>
      <c r="K4501" s="10">
        <f>(C4501-VLOOKUP(H4501,Riders!$A$2:$E$8001,4,FALSE))/365</f>
        <v>32.627397260273973</v>
      </c>
    </row>
    <row r="4502" spans="1:11">
      <c r="A4502" s="3" t="s">
        <v>446</v>
      </c>
      <c r="B4502" s="3">
        <v>2012</v>
      </c>
      <c r="C4502" s="76">
        <v>40922</v>
      </c>
      <c r="D4502" s="3" t="s">
        <v>138</v>
      </c>
      <c r="E4502" t="s">
        <v>89</v>
      </c>
      <c r="F4502">
        <v>1</v>
      </c>
      <c r="G4502">
        <v>5</v>
      </c>
      <c r="H4502" t="s">
        <v>151</v>
      </c>
      <c r="I4502" t="s">
        <v>152</v>
      </c>
      <c r="J4502">
        <v>10004717719</v>
      </c>
      <c r="K4502" s="10">
        <f>(C4502-VLOOKUP(H4502,Riders!$A$2:$E$8001,4,FALSE))/365</f>
        <v>23.115068493150684</v>
      </c>
    </row>
    <row r="4503" spans="1:11">
      <c r="A4503" s="3" t="s">
        <v>446</v>
      </c>
      <c r="B4503" s="3">
        <v>2012</v>
      </c>
      <c r="C4503" s="76">
        <v>40922</v>
      </c>
      <c r="D4503" s="3" t="s">
        <v>138</v>
      </c>
      <c r="E4503" t="s">
        <v>89</v>
      </c>
      <c r="F4503">
        <v>1</v>
      </c>
      <c r="G4503">
        <v>6</v>
      </c>
      <c r="H4503" t="s">
        <v>448</v>
      </c>
      <c r="I4503" t="s">
        <v>341</v>
      </c>
      <c r="J4503">
        <v>10006643066</v>
      </c>
      <c r="K4503" s="10">
        <f>(C4503-VLOOKUP(H4503,Riders!$A$2:$E$8001,4,FALSE))/365</f>
        <v>23.030136986301368</v>
      </c>
    </row>
    <row r="4504" spans="1:11">
      <c r="A4504" s="3" t="s">
        <v>446</v>
      </c>
      <c r="B4504" s="3">
        <v>2012</v>
      </c>
      <c r="C4504" s="76">
        <v>40922</v>
      </c>
      <c r="D4504" s="3" t="s">
        <v>138</v>
      </c>
      <c r="E4504" t="s">
        <v>89</v>
      </c>
      <c r="F4504">
        <v>2</v>
      </c>
      <c r="G4504">
        <v>1</v>
      </c>
      <c r="H4504" t="s">
        <v>292</v>
      </c>
      <c r="I4504" t="s">
        <v>26</v>
      </c>
      <c r="J4504">
        <v>10003011125</v>
      </c>
      <c r="K4504" s="10">
        <f>(C4504-VLOOKUP(H4504,Riders!$A$2:$E$8001,4,FALSE))/365</f>
        <v>27.263013698630136</v>
      </c>
    </row>
    <row r="4505" spans="1:11">
      <c r="A4505" s="3" t="s">
        <v>446</v>
      </c>
      <c r="B4505" s="3">
        <v>2012</v>
      </c>
      <c r="C4505" s="76">
        <v>40922</v>
      </c>
      <c r="D4505" s="3" t="s">
        <v>138</v>
      </c>
      <c r="E4505" t="s">
        <v>89</v>
      </c>
      <c r="F4505">
        <v>2</v>
      </c>
      <c r="G4505">
        <v>2</v>
      </c>
      <c r="H4505" t="s">
        <v>443</v>
      </c>
      <c r="I4505" t="s">
        <v>162</v>
      </c>
      <c r="J4505">
        <v>10002260484</v>
      </c>
      <c r="K4505" s="10">
        <f>(C4505-VLOOKUP(H4505,Riders!$A$2:$E$8001,4,FALSE))/365</f>
        <v>30.402739726027399</v>
      </c>
    </row>
    <row r="4506" spans="1:11">
      <c r="A4506" s="3" t="s">
        <v>446</v>
      </c>
      <c r="B4506" s="3">
        <v>2012</v>
      </c>
      <c r="C4506" s="76">
        <v>40922</v>
      </c>
      <c r="D4506" s="3" t="s">
        <v>138</v>
      </c>
      <c r="E4506" t="s">
        <v>89</v>
      </c>
      <c r="F4506">
        <v>2</v>
      </c>
      <c r="G4506">
        <v>3</v>
      </c>
      <c r="H4506" t="s">
        <v>359</v>
      </c>
      <c r="I4506" t="s">
        <v>140</v>
      </c>
      <c r="J4506">
        <v>10005505439</v>
      </c>
      <c r="K4506" s="10">
        <f>(C4506-VLOOKUP(H4506,Riders!$A$2:$E$8001,4,FALSE))/365</f>
        <v>22.583561643835615</v>
      </c>
    </row>
    <row r="4507" spans="1:11">
      <c r="A4507" s="3" t="s">
        <v>446</v>
      </c>
      <c r="B4507" s="3">
        <v>2012</v>
      </c>
      <c r="C4507" s="76">
        <v>40922</v>
      </c>
      <c r="D4507" s="3" t="s">
        <v>138</v>
      </c>
      <c r="E4507" t="s">
        <v>89</v>
      </c>
      <c r="F4507">
        <v>2</v>
      </c>
      <c r="G4507">
        <v>4</v>
      </c>
      <c r="H4507" t="s">
        <v>348</v>
      </c>
      <c r="I4507" t="s">
        <v>222</v>
      </c>
      <c r="J4507">
        <v>10007165755</v>
      </c>
      <c r="K4507" s="10">
        <f>(C4507-VLOOKUP(H4507,Riders!$A$2:$E$8001,4,FALSE))/365</f>
        <v>21.986301369863014</v>
      </c>
    </row>
    <row r="4508" spans="1:11">
      <c r="A4508" s="3" t="s">
        <v>446</v>
      </c>
      <c r="B4508" s="3">
        <v>2012</v>
      </c>
      <c r="C4508" s="76">
        <v>40922</v>
      </c>
      <c r="D4508" s="3" t="s">
        <v>138</v>
      </c>
      <c r="E4508" t="s">
        <v>89</v>
      </c>
      <c r="F4508">
        <v>2</v>
      </c>
      <c r="G4508">
        <v>5</v>
      </c>
      <c r="H4508" t="s">
        <v>449</v>
      </c>
      <c r="I4508" t="s">
        <v>450</v>
      </c>
      <c r="J4508">
        <v>10006278914</v>
      </c>
      <c r="K4508" s="10" t="e">
        <f>(C4508-VLOOKUP(H4508,Riders!$A$2:$E$8001,4,FALSE))/365</f>
        <v>#N/A</v>
      </c>
    </row>
    <row r="4509" spans="1:11">
      <c r="A4509" s="3" t="s">
        <v>446</v>
      </c>
      <c r="B4509" s="3">
        <v>2012</v>
      </c>
      <c r="C4509" s="76">
        <v>40922</v>
      </c>
      <c r="D4509" s="3" t="s">
        <v>138</v>
      </c>
      <c r="E4509" t="s">
        <v>89</v>
      </c>
      <c r="F4509">
        <v>2</v>
      </c>
      <c r="G4509">
        <v>6</v>
      </c>
      <c r="H4509" t="s">
        <v>451</v>
      </c>
      <c r="I4509" t="s">
        <v>400</v>
      </c>
      <c r="J4509">
        <v>10005748545</v>
      </c>
      <c r="K4509" s="10" t="e">
        <f>(C4509-VLOOKUP(H4509,Riders!$A$2:$E$8001,4,FALSE))/365</f>
        <v>#N/A</v>
      </c>
    </row>
    <row r="4510" spans="1:11">
      <c r="A4510" s="3" t="s">
        <v>446</v>
      </c>
      <c r="B4510" s="3">
        <v>2012</v>
      </c>
      <c r="C4510" s="76">
        <v>40922</v>
      </c>
      <c r="D4510" s="3" t="s">
        <v>138</v>
      </c>
      <c r="E4510" t="s">
        <v>89</v>
      </c>
      <c r="F4510">
        <v>3</v>
      </c>
      <c r="G4510">
        <v>1</v>
      </c>
      <c r="H4510" t="s">
        <v>312</v>
      </c>
      <c r="I4510" t="s">
        <v>42</v>
      </c>
      <c r="J4510">
        <v>10006904360</v>
      </c>
      <c r="K4510" s="10">
        <f>(C4510-VLOOKUP(H4510,Riders!$A$2:$E$8001,4,FALSE))/365</f>
        <v>20.523287671232875</v>
      </c>
    </row>
    <row r="4511" spans="1:11">
      <c r="A4511" s="3" t="s">
        <v>446</v>
      </c>
      <c r="B4511" s="3">
        <v>2012</v>
      </c>
      <c r="C4511" s="76">
        <v>40922</v>
      </c>
      <c r="D4511" s="3" t="s">
        <v>138</v>
      </c>
      <c r="E4511" t="s">
        <v>89</v>
      </c>
      <c r="F4511">
        <v>3</v>
      </c>
      <c r="G4511">
        <v>2</v>
      </c>
      <c r="H4511" t="s">
        <v>452</v>
      </c>
      <c r="I4511" t="s">
        <v>44</v>
      </c>
      <c r="J4511">
        <v>10005364585</v>
      </c>
      <c r="K4511" s="10">
        <f>(C4511-VLOOKUP(H4511,Riders!$A$2:$E$8001,4,FALSE))/365</f>
        <v>22.210958904109589</v>
      </c>
    </row>
    <row r="4512" spans="1:11">
      <c r="A4512" s="3" t="s">
        <v>446</v>
      </c>
      <c r="B4512" s="3">
        <v>2012</v>
      </c>
      <c r="C4512" s="76">
        <v>40922</v>
      </c>
      <c r="D4512" s="3" t="s">
        <v>138</v>
      </c>
      <c r="E4512" t="s">
        <v>89</v>
      </c>
      <c r="F4512">
        <v>3</v>
      </c>
      <c r="G4512">
        <v>3</v>
      </c>
      <c r="H4512" t="s">
        <v>301</v>
      </c>
      <c r="I4512" t="s">
        <v>111</v>
      </c>
      <c r="J4512">
        <v>10006898296</v>
      </c>
      <c r="K4512" s="10">
        <f>(C4512-VLOOKUP(H4512,Riders!$A$2:$E$8001,4,FALSE))/365</f>
        <v>19.413698630136988</v>
      </c>
    </row>
    <row r="4513" spans="1:11">
      <c r="A4513" s="3" t="s">
        <v>446</v>
      </c>
      <c r="B4513" s="3">
        <v>2012</v>
      </c>
      <c r="C4513" s="76">
        <v>40922</v>
      </c>
      <c r="D4513" s="3" t="s">
        <v>138</v>
      </c>
      <c r="E4513" t="s">
        <v>89</v>
      </c>
      <c r="F4513">
        <v>3</v>
      </c>
      <c r="G4513">
        <v>4</v>
      </c>
      <c r="H4513" t="s">
        <v>218</v>
      </c>
      <c r="I4513" t="s">
        <v>33</v>
      </c>
      <c r="J4513">
        <v>10005782695</v>
      </c>
      <c r="K4513" s="10">
        <f>(C4513-VLOOKUP(H4513,Riders!$A$2:$E$8001,4,FALSE))/365</f>
        <v>22.526027397260275</v>
      </c>
    </row>
    <row r="4514" spans="1:11">
      <c r="A4514" s="3" t="s">
        <v>446</v>
      </c>
      <c r="B4514" s="3">
        <v>2012</v>
      </c>
      <c r="C4514" s="76">
        <v>40922</v>
      </c>
      <c r="D4514" s="3" t="s">
        <v>138</v>
      </c>
      <c r="E4514" t="s">
        <v>89</v>
      </c>
      <c r="F4514">
        <v>3</v>
      </c>
      <c r="G4514">
        <v>5</v>
      </c>
      <c r="H4514" t="s">
        <v>453</v>
      </c>
      <c r="I4514" t="s">
        <v>308</v>
      </c>
      <c r="J4514">
        <v>10003302327</v>
      </c>
      <c r="K4514" s="10" t="e">
        <f>(C4514-VLOOKUP(H4514,Riders!$A$2:$E$8001,4,FALSE))/365</f>
        <v>#N/A</v>
      </c>
    </row>
    <row r="4515" spans="1:11">
      <c r="A4515" s="3" t="s">
        <v>446</v>
      </c>
      <c r="B4515" s="3">
        <v>2012</v>
      </c>
      <c r="C4515" s="76">
        <v>40922</v>
      </c>
      <c r="D4515" s="3" t="s">
        <v>138</v>
      </c>
      <c r="E4515" t="s">
        <v>89</v>
      </c>
      <c r="F4515">
        <v>3</v>
      </c>
      <c r="G4515">
        <v>6</v>
      </c>
      <c r="H4515" t="s">
        <v>454</v>
      </c>
      <c r="I4515" t="s">
        <v>455</v>
      </c>
      <c r="J4515">
        <v>10004792588</v>
      </c>
      <c r="K4515" s="10" t="e">
        <f>(C4515-VLOOKUP(H4515,Riders!$A$2:$E$8001,4,FALSE))/365</f>
        <v>#N/A</v>
      </c>
    </row>
    <row r="4516" spans="1:11">
      <c r="A4516" s="3" t="s">
        <v>446</v>
      </c>
      <c r="B4516" s="3">
        <v>2012</v>
      </c>
      <c r="C4516" s="76">
        <v>40922</v>
      </c>
      <c r="D4516" s="3" t="s">
        <v>138</v>
      </c>
      <c r="E4516" t="s">
        <v>89</v>
      </c>
      <c r="F4516">
        <v>4</v>
      </c>
      <c r="G4516">
        <v>1</v>
      </c>
      <c r="H4516" t="s">
        <v>425</v>
      </c>
      <c r="I4516" t="s">
        <v>421</v>
      </c>
      <c r="J4516">
        <v>10006737945</v>
      </c>
      <c r="K4516" s="10">
        <f>(C4516-VLOOKUP(H4516,Riders!$A$2:$E$8001,4,FALSE))/365</f>
        <v>23.438356164383563</v>
      </c>
    </row>
    <row r="4517" spans="1:11">
      <c r="A4517" s="3" t="s">
        <v>446</v>
      </c>
      <c r="B4517" s="3">
        <v>2012</v>
      </c>
      <c r="C4517" s="76">
        <v>40922</v>
      </c>
      <c r="D4517" s="3" t="s">
        <v>138</v>
      </c>
      <c r="E4517" t="s">
        <v>89</v>
      </c>
      <c r="F4517">
        <v>4</v>
      </c>
      <c r="G4517">
        <v>2</v>
      </c>
      <c r="H4517" t="s">
        <v>198</v>
      </c>
      <c r="I4517" t="s">
        <v>22</v>
      </c>
      <c r="J4517">
        <v>10006900421</v>
      </c>
      <c r="K4517" s="10">
        <f>(C4517-VLOOKUP(H4517,Riders!$A$2:$E$8001,4,FALSE))/365</f>
        <v>19.098630136986301</v>
      </c>
    </row>
    <row r="4518" spans="1:11">
      <c r="A4518" s="3" t="s">
        <v>446</v>
      </c>
      <c r="B4518" s="3">
        <v>2012</v>
      </c>
      <c r="C4518" s="76">
        <v>40922</v>
      </c>
      <c r="D4518" s="3" t="s">
        <v>138</v>
      </c>
      <c r="E4518" t="s">
        <v>89</v>
      </c>
      <c r="F4518">
        <v>4</v>
      </c>
      <c r="G4518">
        <v>3</v>
      </c>
      <c r="H4518" t="s">
        <v>442</v>
      </c>
      <c r="I4518" t="s">
        <v>379</v>
      </c>
      <c r="J4518">
        <v>10005510085</v>
      </c>
      <c r="K4518" s="10" t="e">
        <f>(C4518-VLOOKUP(H4518,Riders!$A$2:$E$8001,4,FALSE))/365</f>
        <v>#N/A</v>
      </c>
    </row>
    <row r="4519" spans="1:11">
      <c r="A4519" s="3" t="s">
        <v>446</v>
      </c>
      <c r="B4519" s="3">
        <v>2012</v>
      </c>
      <c r="C4519" s="76">
        <v>40922</v>
      </c>
      <c r="D4519" s="3" t="s">
        <v>138</v>
      </c>
      <c r="E4519" t="s">
        <v>89</v>
      </c>
      <c r="F4519">
        <v>4</v>
      </c>
      <c r="G4519">
        <v>4</v>
      </c>
      <c r="H4519" t="s">
        <v>435</v>
      </c>
      <c r="I4519" t="s">
        <v>50</v>
      </c>
      <c r="J4519">
        <v>10004868269</v>
      </c>
      <c r="K4519" s="10" t="e">
        <f>(C4519-VLOOKUP(H4519,Riders!$A$2:$E$8001,4,FALSE))/365</f>
        <v>#N/A</v>
      </c>
    </row>
    <row r="4520" spans="1:11">
      <c r="A4520" s="3" t="s">
        <v>446</v>
      </c>
      <c r="B4520" s="3">
        <v>2012</v>
      </c>
      <c r="C4520" s="76">
        <v>40922</v>
      </c>
      <c r="D4520" s="3" t="s">
        <v>138</v>
      </c>
      <c r="E4520" t="s">
        <v>89</v>
      </c>
      <c r="F4520">
        <v>4</v>
      </c>
      <c r="G4520">
        <v>5</v>
      </c>
      <c r="H4520" t="s">
        <v>437</v>
      </c>
      <c r="I4520" t="s">
        <v>438</v>
      </c>
      <c r="J4520">
        <v>10006107748</v>
      </c>
      <c r="K4520" s="10" t="e">
        <f>(C4520-VLOOKUP(H4520,Riders!$A$2:$E$8001,4,FALSE))/365</f>
        <v>#N/A</v>
      </c>
    </row>
    <row r="4521" spans="1:11">
      <c r="A4521" s="3" t="s">
        <v>446</v>
      </c>
      <c r="B4521" s="3">
        <v>2012</v>
      </c>
      <c r="C4521" s="76">
        <v>40922</v>
      </c>
      <c r="D4521" s="3" t="s">
        <v>138</v>
      </c>
      <c r="E4521" t="s">
        <v>89</v>
      </c>
      <c r="F4521">
        <v>4</v>
      </c>
      <c r="G4521">
        <v>6</v>
      </c>
      <c r="H4521" t="s">
        <v>456</v>
      </c>
      <c r="I4521" t="s">
        <v>24</v>
      </c>
      <c r="J4521">
        <v>10002209661</v>
      </c>
      <c r="K4521" s="10" t="e">
        <f>(C4521-VLOOKUP(H4521,Riders!$A$2:$E$8001,4,FALSE))/365</f>
        <v>#N/A</v>
      </c>
    </row>
    <row r="4522" spans="1:11">
      <c r="A4522" s="3" t="s">
        <v>446</v>
      </c>
      <c r="B4522" s="3">
        <v>2012</v>
      </c>
      <c r="C4522" s="76">
        <v>40922</v>
      </c>
      <c r="D4522" s="3" t="s">
        <v>138</v>
      </c>
      <c r="E4522" t="s">
        <v>89</v>
      </c>
      <c r="F4522">
        <v>5</v>
      </c>
      <c r="G4522">
        <v>1</v>
      </c>
      <c r="H4522" t="s">
        <v>287</v>
      </c>
      <c r="I4522" t="s">
        <v>205</v>
      </c>
      <c r="J4522">
        <v>10002418415</v>
      </c>
      <c r="K4522" s="10">
        <f>(C4522-VLOOKUP(H4522,Riders!$A$2:$E$8001,4,FALSE))/365</f>
        <v>29.438356164383563</v>
      </c>
    </row>
    <row r="4523" spans="1:11">
      <c r="A4523" s="3" t="s">
        <v>446</v>
      </c>
      <c r="B4523" s="3">
        <v>2012</v>
      </c>
      <c r="C4523" s="76">
        <v>40922</v>
      </c>
      <c r="D4523" s="3" t="s">
        <v>138</v>
      </c>
      <c r="E4523" t="s">
        <v>89</v>
      </c>
      <c r="F4523">
        <v>5</v>
      </c>
      <c r="G4523">
        <v>2</v>
      </c>
      <c r="H4523" t="s">
        <v>426</v>
      </c>
      <c r="I4523" t="s">
        <v>196</v>
      </c>
      <c r="J4523">
        <v>10002558558</v>
      </c>
      <c r="K4523" s="10" t="e">
        <f>(C4523-VLOOKUP(H4523,Riders!$A$2:$E$8001,4,FALSE))/365</f>
        <v>#N/A</v>
      </c>
    </row>
    <row r="4524" spans="1:11">
      <c r="A4524" s="3" t="s">
        <v>446</v>
      </c>
      <c r="B4524" s="3">
        <v>2012</v>
      </c>
      <c r="C4524" s="76">
        <v>40922</v>
      </c>
      <c r="D4524" s="3" t="s">
        <v>138</v>
      </c>
      <c r="E4524" t="s">
        <v>89</v>
      </c>
      <c r="F4524">
        <v>5</v>
      </c>
      <c r="G4524">
        <v>3</v>
      </c>
      <c r="H4524" t="s">
        <v>372</v>
      </c>
      <c r="I4524" t="s">
        <v>373</v>
      </c>
      <c r="J4524">
        <v>10004613039</v>
      </c>
      <c r="K4524" s="10">
        <f>(C4524-VLOOKUP(H4524,Riders!$A$2:$E$8001,4,FALSE))/365</f>
        <v>23.093150684931508</v>
      </c>
    </row>
    <row r="4525" spans="1:11">
      <c r="A4525" s="3" t="s">
        <v>446</v>
      </c>
      <c r="B4525" s="3">
        <v>2012</v>
      </c>
      <c r="C4525" s="76">
        <v>40922</v>
      </c>
      <c r="D4525" s="3" t="s">
        <v>138</v>
      </c>
      <c r="E4525" t="s">
        <v>89</v>
      </c>
      <c r="F4525">
        <v>5</v>
      </c>
      <c r="G4525">
        <v>4</v>
      </c>
      <c r="H4525" t="s">
        <v>397</v>
      </c>
      <c r="I4525" t="s">
        <v>457</v>
      </c>
      <c r="J4525">
        <v>10004792184</v>
      </c>
      <c r="K4525" s="10">
        <f>(C4525-VLOOKUP(H4525,Riders!$A$2:$E$8001,4,FALSE))/365</f>
        <v>26.087671232876712</v>
      </c>
    </row>
    <row r="4526" spans="1:11">
      <c r="A4526" s="3" t="s">
        <v>446</v>
      </c>
      <c r="B4526" s="3">
        <v>2012</v>
      </c>
      <c r="C4526" s="76">
        <v>40922</v>
      </c>
      <c r="D4526" s="3" t="s">
        <v>138</v>
      </c>
      <c r="E4526" t="s">
        <v>89</v>
      </c>
      <c r="F4526">
        <v>5</v>
      </c>
      <c r="G4526">
        <v>5</v>
      </c>
      <c r="H4526" t="s">
        <v>458</v>
      </c>
      <c r="I4526" t="s">
        <v>346</v>
      </c>
      <c r="J4526">
        <v>10006600933</v>
      </c>
      <c r="K4526" s="10" t="e">
        <f>(C4526-VLOOKUP(H4526,Riders!$A$2:$E$8001,4,FALSE))/365</f>
        <v>#N/A</v>
      </c>
    </row>
    <row r="4527" spans="1:11">
      <c r="A4527" s="3" t="s">
        <v>446</v>
      </c>
      <c r="B4527" s="3">
        <v>2012</v>
      </c>
      <c r="C4527" s="76">
        <v>40922</v>
      </c>
      <c r="D4527" s="3" t="s">
        <v>138</v>
      </c>
      <c r="E4527" t="s">
        <v>89</v>
      </c>
      <c r="F4527">
        <v>6</v>
      </c>
      <c r="G4527">
        <v>1</v>
      </c>
      <c r="H4527" t="s">
        <v>285</v>
      </c>
      <c r="I4527" t="s">
        <v>30</v>
      </c>
      <c r="J4527">
        <v>10003349716</v>
      </c>
      <c r="K4527" s="10">
        <f>(C4527-VLOOKUP(H4527,Riders!$A$2:$E$8001,4,FALSE))/365</f>
        <v>28.443835616438356</v>
      </c>
    </row>
    <row r="4528" spans="1:11">
      <c r="A4528" s="3" t="s">
        <v>446</v>
      </c>
      <c r="B4528" s="3">
        <v>2012</v>
      </c>
      <c r="C4528" s="76">
        <v>40922</v>
      </c>
      <c r="D4528" s="3" t="s">
        <v>138</v>
      </c>
      <c r="E4528" t="s">
        <v>89</v>
      </c>
      <c r="F4528">
        <v>6</v>
      </c>
      <c r="G4528">
        <v>2</v>
      </c>
      <c r="H4528" t="s">
        <v>310</v>
      </c>
      <c r="I4528" t="s">
        <v>102</v>
      </c>
      <c r="J4528">
        <v>10006898401</v>
      </c>
      <c r="K4528" s="10">
        <f>(C4528-VLOOKUP(H4528,Riders!$A$2:$E$8001,4,FALSE))/365</f>
        <v>20.643835616438356</v>
      </c>
    </row>
    <row r="4529" spans="1:11">
      <c r="A4529" s="3" t="s">
        <v>446</v>
      </c>
      <c r="B4529" s="3">
        <v>2012</v>
      </c>
      <c r="C4529" s="76">
        <v>40922</v>
      </c>
      <c r="D4529" s="3" t="s">
        <v>138</v>
      </c>
      <c r="E4529" t="s">
        <v>89</v>
      </c>
      <c r="F4529">
        <v>6</v>
      </c>
      <c r="G4529">
        <v>3</v>
      </c>
      <c r="H4529" t="s">
        <v>288</v>
      </c>
      <c r="I4529" t="s">
        <v>210</v>
      </c>
      <c r="J4529">
        <v>10006137252</v>
      </c>
      <c r="K4529" s="10">
        <f>(C4529-VLOOKUP(H4529,Riders!$A$2:$E$8001,4,FALSE))/365</f>
        <v>21.797260273972604</v>
      </c>
    </row>
    <row r="4530" spans="1:11">
      <c r="A4530" s="3" t="s">
        <v>446</v>
      </c>
      <c r="B4530" s="3">
        <v>2012</v>
      </c>
      <c r="C4530" s="76">
        <v>40922</v>
      </c>
      <c r="D4530" s="3" t="s">
        <v>138</v>
      </c>
      <c r="E4530" t="s">
        <v>89</v>
      </c>
      <c r="F4530">
        <v>6</v>
      </c>
      <c r="G4530">
        <v>4</v>
      </c>
      <c r="H4530" t="s">
        <v>402</v>
      </c>
      <c r="I4530" t="s">
        <v>403</v>
      </c>
      <c r="J4530">
        <v>10005763400</v>
      </c>
      <c r="K4530" s="10" t="e">
        <f>(C4530-VLOOKUP(H4530,Riders!$A$2:$E$8001,4,FALSE))/365</f>
        <v>#N/A</v>
      </c>
    </row>
    <row r="4531" spans="1:11">
      <c r="A4531" s="3" t="s">
        <v>446</v>
      </c>
      <c r="B4531" s="3">
        <v>2012</v>
      </c>
      <c r="C4531" s="76">
        <v>40922</v>
      </c>
      <c r="D4531" s="3" t="s">
        <v>138</v>
      </c>
      <c r="E4531" t="s">
        <v>89</v>
      </c>
      <c r="F4531">
        <v>6</v>
      </c>
      <c r="G4531">
        <v>5</v>
      </c>
      <c r="H4531" t="s">
        <v>232</v>
      </c>
      <c r="I4531" t="s">
        <v>24</v>
      </c>
      <c r="J4531">
        <v>10006073493</v>
      </c>
      <c r="K4531" s="10">
        <f>(C4531-VLOOKUP(H4531,Riders!$A$2:$E$8001,4,FALSE))/365</f>
        <v>22.087671232876712</v>
      </c>
    </row>
    <row r="4532" spans="1:11">
      <c r="A4532" s="3" t="s">
        <v>446</v>
      </c>
      <c r="B4532" s="3">
        <v>2012</v>
      </c>
      <c r="C4532" s="76">
        <v>40922</v>
      </c>
      <c r="D4532" s="3" t="s">
        <v>138</v>
      </c>
      <c r="E4532" t="s">
        <v>89</v>
      </c>
      <c r="F4532">
        <v>6</v>
      </c>
      <c r="G4532">
        <v>6</v>
      </c>
      <c r="H4532" t="s">
        <v>386</v>
      </c>
      <c r="I4532" t="s">
        <v>387</v>
      </c>
      <c r="J4532">
        <v>10006893852</v>
      </c>
      <c r="K4532" s="10">
        <f>(C4532-VLOOKUP(H4532,Riders!$A$2:$E$8001,4,FALSE))/365</f>
        <v>19.290410958904111</v>
      </c>
    </row>
    <row r="4533" spans="1:11">
      <c r="A4533" s="3" t="s">
        <v>446</v>
      </c>
      <c r="B4533" s="3">
        <v>2012</v>
      </c>
      <c r="C4533" s="76">
        <v>40922</v>
      </c>
      <c r="D4533" s="3" t="s">
        <v>138</v>
      </c>
      <c r="E4533" t="s">
        <v>89</v>
      </c>
      <c r="F4533">
        <v>6</v>
      </c>
      <c r="G4533">
        <v>7</v>
      </c>
      <c r="H4533" t="s">
        <v>459</v>
      </c>
      <c r="I4533" t="s">
        <v>371</v>
      </c>
      <c r="J4533">
        <v>10007210417</v>
      </c>
      <c r="K4533" s="10" t="e">
        <f>(C4533-VLOOKUP(H4533,Riders!$A$2:$E$8001,4,FALSE))/365</f>
        <v>#N/A</v>
      </c>
    </row>
    <row r="4534" spans="1:11">
      <c r="A4534" s="3" t="s">
        <v>446</v>
      </c>
      <c r="B4534" s="3">
        <v>2012</v>
      </c>
      <c r="C4534" s="76">
        <v>40922</v>
      </c>
      <c r="D4534" s="3" t="s">
        <v>138</v>
      </c>
      <c r="E4534" t="s">
        <v>115</v>
      </c>
      <c r="F4534">
        <v>1</v>
      </c>
      <c r="G4534">
        <v>1</v>
      </c>
      <c r="H4534" t="s">
        <v>397</v>
      </c>
      <c r="I4534" t="s">
        <v>457</v>
      </c>
      <c r="J4534">
        <v>10004792184</v>
      </c>
      <c r="K4534" s="10">
        <f>(C4534-VLOOKUP(H4534,Riders!$A$2:$E$8001,4,FALSE))/365</f>
        <v>26.087671232876712</v>
      </c>
    </row>
    <row r="4535" spans="1:11">
      <c r="A4535" s="3" t="s">
        <v>446</v>
      </c>
      <c r="B4535" s="3">
        <v>2012</v>
      </c>
      <c r="C4535" s="76">
        <v>40922</v>
      </c>
      <c r="D4535" s="3" t="s">
        <v>138</v>
      </c>
      <c r="E4535" t="s">
        <v>115</v>
      </c>
      <c r="F4535">
        <v>1</v>
      </c>
      <c r="G4535">
        <v>2</v>
      </c>
      <c r="H4535" t="s">
        <v>447</v>
      </c>
      <c r="I4535" t="s">
        <v>398</v>
      </c>
      <c r="J4535">
        <v>10006148467</v>
      </c>
      <c r="K4535" s="10" t="e">
        <f>(C4535-VLOOKUP(H4535,Riders!$A$2:$E$8001,4,FALSE))/365</f>
        <v>#N/A</v>
      </c>
    </row>
    <row r="4536" spans="1:11">
      <c r="A4536" s="3" t="s">
        <v>446</v>
      </c>
      <c r="B4536" s="3">
        <v>2012</v>
      </c>
      <c r="C4536" s="76">
        <v>40922</v>
      </c>
      <c r="D4536" s="3" t="s">
        <v>138</v>
      </c>
      <c r="E4536" t="s">
        <v>115</v>
      </c>
      <c r="F4536">
        <v>1</v>
      </c>
      <c r="G4536">
        <v>3</v>
      </c>
      <c r="H4536" t="s">
        <v>451</v>
      </c>
      <c r="I4536" t="s">
        <v>400</v>
      </c>
      <c r="J4536">
        <v>10005748545</v>
      </c>
      <c r="K4536" s="10" t="e">
        <f>(C4536-VLOOKUP(H4536,Riders!$A$2:$E$8001,4,FALSE))/365</f>
        <v>#N/A</v>
      </c>
    </row>
    <row r="4537" spans="1:11">
      <c r="A4537" s="3" t="s">
        <v>446</v>
      </c>
      <c r="B4537" s="3">
        <v>2012</v>
      </c>
      <c r="C4537" s="76">
        <v>40922</v>
      </c>
      <c r="D4537" s="3" t="s">
        <v>138</v>
      </c>
      <c r="E4537" t="s">
        <v>115</v>
      </c>
      <c r="F4537">
        <v>1</v>
      </c>
      <c r="G4537">
        <v>4</v>
      </c>
      <c r="H4537" t="s">
        <v>288</v>
      </c>
      <c r="I4537" t="s">
        <v>210</v>
      </c>
      <c r="J4537">
        <v>10006137252</v>
      </c>
      <c r="K4537" s="10">
        <f>(C4537-VLOOKUP(H4537,Riders!$A$2:$E$8001,4,FALSE))/365</f>
        <v>21.797260273972604</v>
      </c>
    </row>
    <row r="4538" spans="1:11">
      <c r="A4538" s="3" t="s">
        <v>446</v>
      </c>
      <c r="B4538" s="3">
        <v>2012</v>
      </c>
      <c r="C4538" s="76">
        <v>40922</v>
      </c>
      <c r="D4538" s="3" t="s">
        <v>138</v>
      </c>
      <c r="E4538" t="s">
        <v>115</v>
      </c>
      <c r="F4538">
        <v>1</v>
      </c>
      <c r="G4538">
        <v>5</v>
      </c>
      <c r="H4538" t="s">
        <v>437</v>
      </c>
      <c r="I4538" t="s">
        <v>438</v>
      </c>
      <c r="J4538">
        <v>10006107748</v>
      </c>
      <c r="K4538" s="10" t="e">
        <f>(C4538-VLOOKUP(H4538,Riders!$A$2:$E$8001,4,FALSE))/365</f>
        <v>#N/A</v>
      </c>
    </row>
    <row r="4539" spans="1:11">
      <c r="A4539" s="3" t="s">
        <v>446</v>
      </c>
      <c r="B4539" s="3">
        <v>2012</v>
      </c>
      <c r="C4539" s="76">
        <v>40922</v>
      </c>
      <c r="D4539" s="3" t="s">
        <v>138</v>
      </c>
      <c r="E4539" t="s">
        <v>115</v>
      </c>
      <c r="F4539">
        <v>2</v>
      </c>
      <c r="G4539">
        <v>1</v>
      </c>
      <c r="H4539" t="s">
        <v>372</v>
      </c>
      <c r="I4539" t="s">
        <v>373</v>
      </c>
      <c r="J4539">
        <v>10004613039</v>
      </c>
      <c r="K4539" s="10">
        <f>(C4539-VLOOKUP(H4539,Riders!$A$2:$E$8001,4,FALSE))/365</f>
        <v>23.093150684931508</v>
      </c>
    </row>
    <row r="4540" spans="1:11">
      <c r="A4540" s="3" t="s">
        <v>446</v>
      </c>
      <c r="B4540" s="3">
        <v>2012</v>
      </c>
      <c r="C4540" s="76">
        <v>40922</v>
      </c>
      <c r="D4540" s="3" t="s">
        <v>138</v>
      </c>
      <c r="E4540" t="s">
        <v>115</v>
      </c>
      <c r="F4540">
        <v>2</v>
      </c>
      <c r="G4540">
        <v>2</v>
      </c>
      <c r="H4540" t="s">
        <v>443</v>
      </c>
      <c r="I4540" t="s">
        <v>162</v>
      </c>
      <c r="J4540">
        <v>10002260484</v>
      </c>
      <c r="K4540" s="10">
        <f>(C4540-VLOOKUP(H4540,Riders!$A$2:$E$8001,4,FALSE))/365</f>
        <v>30.402739726027399</v>
      </c>
    </row>
    <row r="4541" spans="1:11">
      <c r="A4541" s="3" t="s">
        <v>446</v>
      </c>
      <c r="B4541" s="3">
        <v>2012</v>
      </c>
      <c r="C4541" s="76">
        <v>40922</v>
      </c>
      <c r="D4541" s="3" t="s">
        <v>138</v>
      </c>
      <c r="E4541" t="s">
        <v>115</v>
      </c>
      <c r="F4541">
        <v>2</v>
      </c>
      <c r="G4541">
        <v>3</v>
      </c>
      <c r="H4541" t="s">
        <v>448</v>
      </c>
      <c r="I4541" t="s">
        <v>341</v>
      </c>
      <c r="J4541">
        <v>10006643066</v>
      </c>
      <c r="K4541" s="10">
        <f>(C4541-VLOOKUP(H4541,Riders!$A$2:$E$8001,4,FALSE))/365</f>
        <v>23.030136986301368</v>
      </c>
    </row>
    <row r="4542" spans="1:11">
      <c r="A4542" s="3" t="s">
        <v>446</v>
      </c>
      <c r="B4542" s="3">
        <v>2012</v>
      </c>
      <c r="C4542" s="76">
        <v>40922</v>
      </c>
      <c r="D4542" s="3" t="s">
        <v>138</v>
      </c>
      <c r="E4542" t="s">
        <v>115</v>
      </c>
      <c r="F4542">
        <v>2</v>
      </c>
      <c r="G4542">
        <v>4</v>
      </c>
      <c r="H4542" t="s">
        <v>435</v>
      </c>
      <c r="I4542" t="s">
        <v>50</v>
      </c>
      <c r="J4542">
        <v>10004868269</v>
      </c>
      <c r="K4542" s="10" t="e">
        <f>(C4542-VLOOKUP(H4542,Riders!$A$2:$E$8001,4,FALSE))/365</f>
        <v>#N/A</v>
      </c>
    </row>
    <row r="4543" spans="1:11">
      <c r="A4543" s="3" t="s">
        <v>446</v>
      </c>
      <c r="B4543" s="3">
        <v>2012</v>
      </c>
      <c r="C4543" s="76">
        <v>40922</v>
      </c>
      <c r="D4543" s="3" t="s">
        <v>138</v>
      </c>
      <c r="E4543" t="s">
        <v>115</v>
      </c>
      <c r="F4543">
        <v>2</v>
      </c>
      <c r="G4543">
        <v>5</v>
      </c>
      <c r="H4543" t="s">
        <v>453</v>
      </c>
      <c r="I4543" t="s">
        <v>308</v>
      </c>
      <c r="J4543">
        <v>10003302327</v>
      </c>
      <c r="K4543" s="10" t="e">
        <f>(C4543-VLOOKUP(H4543,Riders!$A$2:$E$8001,4,FALSE))/365</f>
        <v>#N/A</v>
      </c>
    </row>
    <row r="4544" spans="1:11">
      <c r="A4544" s="3" t="s">
        <v>446</v>
      </c>
      <c r="B4544" s="3">
        <v>2012</v>
      </c>
      <c r="C4544" s="76">
        <v>40922</v>
      </c>
      <c r="D4544" s="3" t="s">
        <v>138</v>
      </c>
      <c r="E4544" t="s">
        <v>115</v>
      </c>
      <c r="F4544">
        <v>3</v>
      </c>
      <c r="G4544">
        <v>1</v>
      </c>
      <c r="H4544" t="s">
        <v>218</v>
      </c>
      <c r="I4544" t="s">
        <v>33</v>
      </c>
      <c r="J4544">
        <v>10005782695</v>
      </c>
      <c r="K4544" s="10">
        <f>(C4544-VLOOKUP(H4544,Riders!$A$2:$E$8001,4,FALSE))/365</f>
        <v>22.526027397260275</v>
      </c>
    </row>
    <row r="4545" spans="1:11">
      <c r="A4545" s="3" t="s">
        <v>446</v>
      </c>
      <c r="B4545" s="3">
        <v>2012</v>
      </c>
      <c r="C4545" s="76">
        <v>40922</v>
      </c>
      <c r="D4545" s="3" t="s">
        <v>138</v>
      </c>
      <c r="E4545" t="s">
        <v>115</v>
      </c>
      <c r="F4545">
        <v>3</v>
      </c>
      <c r="G4545">
        <v>2</v>
      </c>
      <c r="H4545" t="s">
        <v>442</v>
      </c>
      <c r="I4545" t="s">
        <v>379</v>
      </c>
      <c r="J4545">
        <v>10005510085</v>
      </c>
      <c r="K4545" s="10" t="e">
        <f>(C4545-VLOOKUP(H4545,Riders!$A$2:$E$8001,4,FALSE))/365</f>
        <v>#N/A</v>
      </c>
    </row>
    <row r="4546" spans="1:11">
      <c r="A4546" s="3" t="s">
        <v>446</v>
      </c>
      <c r="B4546" s="3">
        <v>2012</v>
      </c>
      <c r="C4546" s="76">
        <v>40922</v>
      </c>
      <c r="D4546" s="3" t="s">
        <v>138</v>
      </c>
      <c r="E4546" t="s">
        <v>115</v>
      </c>
      <c r="F4546">
        <v>3</v>
      </c>
      <c r="G4546">
        <v>3</v>
      </c>
      <c r="H4546" t="s">
        <v>449</v>
      </c>
      <c r="I4546" t="s">
        <v>450</v>
      </c>
      <c r="J4546">
        <v>10006278914</v>
      </c>
      <c r="K4546" s="10" t="e">
        <f>(C4546-VLOOKUP(H4546,Riders!$A$2:$E$8001,4,FALSE))/365</f>
        <v>#N/A</v>
      </c>
    </row>
    <row r="4547" spans="1:11">
      <c r="A4547" s="3" t="s">
        <v>446</v>
      </c>
      <c r="B4547" s="3">
        <v>2012</v>
      </c>
      <c r="C4547" s="76">
        <v>40922</v>
      </c>
      <c r="D4547" s="3" t="s">
        <v>138</v>
      </c>
      <c r="E4547" t="s">
        <v>115</v>
      </c>
      <c r="F4547">
        <v>3</v>
      </c>
      <c r="G4547">
        <v>4</v>
      </c>
      <c r="H4547" t="s">
        <v>452</v>
      </c>
      <c r="I4547" t="s">
        <v>44</v>
      </c>
      <c r="J4547">
        <v>10005364585</v>
      </c>
      <c r="K4547" s="10">
        <f>(C4547-VLOOKUP(H4547,Riders!$A$2:$E$8001,4,FALSE))/365</f>
        <v>22.210958904109589</v>
      </c>
    </row>
    <row r="4548" spans="1:11">
      <c r="A4548" s="3" t="s">
        <v>446</v>
      </c>
      <c r="B4548" s="3">
        <v>2012</v>
      </c>
      <c r="C4548" s="76">
        <v>40922</v>
      </c>
      <c r="D4548" s="3" t="s">
        <v>138</v>
      </c>
      <c r="E4548" t="s">
        <v>115</v>
      </c>
      <c r="F4548">
        <v>3</v>
      </c>
      <c r="G4548">
        <v>5</v>
      </c>
      <c r="H4548" t="s">
        <v>386</v>
      </c>
      <c r="I4548" t="s">
        <v>387</v>
      </c>
      <c r="J4548">
        <v>10006893852</v>
      </c>
      <c r="K4548" s="10">
        <f>(C4548-VLOOKUP(H4548,Riders!$A$2:$E$8001,4,FALSE))/365</f>
        <v>19.290410958904111</v>
      </c>
    </row>
    <row r="4549" spans="1:11">
      <c r="A4549" s="3" t="s">
        <v>446</v>
      </c>
      <c r="B4549" s="3">
        <v>2012</v>
      </c>
      <c r="C4549" s="76">
        <v>40922</v>
      </c>
      <c r="D4549" s="3" t="s">
        <v>138</v>
      </c>
      <c r="E4549" t="s">
        <v>115</v>
      </c>
      <c r="F4549">
        <v>4</v>
      </c>
      <c r="G4549">
        <v>1</v>
      </c>
      <c r="H4549" t="s">
        <v>198</v>
      </c>
      <c r="I4549" t="s">
        <v>22</v>
      </c>
      <c r="J4549">
        <v>10006900421</v>
      </c>
      <c r="K4549" s="10">
        <f>(C4549-VLOOKUP(H4549,Riders!$A$2:$E$8001,4,FALSE))/365</f>
        <v>19.098630136986301</v>
      </c>
    </row>
    <row r="4550" spans="1:11">
      <c r="A4550" s="3" t="s">
        <v>446</v>
      </c>
      <c r="B4550" s="3">
        <v>2012</v>
      </c>
      <c r="C4550" s="76">
        <v>40922</v>
      </c>
      <c r="D4550" s="3" t="s">
        <v>138</v>
      </c>
      <c r="E4550" t="s">
        <v>115</v>
      </c>
      <c r="F4550">
        <v>4</v>
      </c>
      <c r="G4550">
        <v>2</v>
      </c>
      <c r="H4550" t="s">
        <v>348</v>
      </c>
      <c r="I4550" t="s">
        <v>222</v>
      </c>
      <c r="J4550">
        <v>10007165755</v>
      </c>
      <c r="K4550" s="10">
        <f>(C4550-VLOOKUP(H4550,Riders!$A$2:$E$8001,4,FALSE))/365</f>
        <v>21.986301369863014</v>
      </c>
    </row>
    <row r="4551" spans="1:11">
      <c r="A4551" s="3" t="s">
        <v>446</v>
      </c>
      <c r="B4551" s="3">
        <v>2012</v>
      </c>
      <c r="C4551" s="76">
        <v>40922</v>
      </c>
      <c r="D4551" s="3" t="s">
        <v>138</v>
      </c>
      <c r="E4551" t="s">
        <v>115</v>
      </c>
      <c r="F4551">
        <v>4</v>
      </c>
      <c r="G4551">
        <v>3</v>
      </c>
      <c r="H4551" t="s">
        <v>151</v>
      </c>
      <c r="I4551" t="s">
        <v>152</v>
      </c>
      <c r="J4551">
        <v>10004717719</v>
      </c>
      <c r="K4551" s="10">
        <f>(C4551-VLOOKUP(H4551,Riders!$A$2:$E$8001,4,FALSE))/365</f>
        <v>23.115068493150684</v>
      </c>
    </row>
    <row r="4552" spans="1:11">
      <c r="A4552" s="3" t="s">
        <v>446</v>
      </c>
      <c r="B4552" s="3">
        <v>2012</v>
      </c>
      <c r="C4552" s="76">
        <v>40922</v>
      </c>
      <c r="D4552" s="3" t="s">
        <v>138</v>
      </c>
      <c r="E4552" t="s">
        <v>115</v>
      </c>
      <c r="F4552">
        <v>4</v>
      </c>
      <c r="G4552">
        <v>4</v>
      </c>
      <c r="H4552" t="s">
        <v>301</v>
      </c>
      <c r="I4552" t="s">
        <v>111</v>
      </c>
      <c r="J4552">
        <v>10006898296</v>
      </c>
      <c r="K4552" s="10">
        <f>(C4552-VLOOKUP(H4552,Riders!$A$2:$E$8001,4,FALSE))/365</f>
        <v>19.413698630136988</v>
      </c>
    </row>
    <row r="4553" spans="1:11">
      <c r="A4553" s="3" t="s">
        <v>446</v>
      </c>
      <c r="B4553" s="3">
        <v>2012</v>
      </c>
      <c r="C4553" s="76">
        <v>40922</v>
      </c>
      <c r="D4553" s="3" t="s">
        <v>138</v>
      </c>
      <c r="E4553" t="s">
        <v>115</v>
      </c>
      <c r="F4553">
        <v>4</v>
      </c>
      <c r="G4553">
        <v>5</v>
      </c>
      <c r="H4553" t="s">
        <v>459</v>
      </c>
      <c r="I4553" t="s">
        <v>371</v>
      </c>
      <c r="J4553">
        <v>10007210417</v>
      </c>
      <c r="K4553" s="10" t="e">
        <f>(C4553-VLOOKUP(H4553,Riders!$A$2:$E$8001,4,FALSE))/365</f>
        <v>#N/A</v>
      </c>
    </row>
    <row r="4554" spans="1:11">
      <c r="A4554" s="3" t="s">
        <v>446</v>
      </c>
      <c r="B4554" s="3">
        <v>2012</v>
      </c>
      <c r="C4554" s="76">
        <v>40922</v>
      </c>
      <c r="D4554" s="3" t="s">
        <v>138</v>
      </c>
      <c r="E4554" t="s">
        <v>115</v>
      </c>
      <c r="F4554">
        <v>5</v>
      </c>
      <c r="G4554">
        <v>1</v>
      </c>
      <c r="H4554" t="s">
        <v>426</v>
      </c>
      <c r="I4554" t="s">
        <v>196</v>
      </c>
      <c r="J4554">
        <v>10002558558</v>
      </c>
      <c r="K4554" s="10" t="e">
        <f>(C4554-VLOOKUP(H4554,Riders!$A$2:$E$8001,4,FALSE))/365</f>
        <v>#N/A</v>
      </c>
    </row>
    <row r="4555" spans="1:11">
      <c r="A4555" s="3" t="s">
        <v>446</v>
      </c>
      <c r="B4555" s="3">
        <v>2012</v>
      </c>
      <c r="C4555" s="76">
        <v>40922</v>
      </c>
      <c r="D4555" s="3" t="s">
        <v>138</v>
      </c>
      <c r="E4555" t="s">
        <v>115</v>
      </c>
      <c r="F4555">
        <v>5</v>
      </c>
      <c r="G4555">
        <v>2</v>
      </c>
      <c r="H4555" t="s">
        <v>391</v>
      </c>
      <c r="I4555" t="s">
        <v>392</v>
      </c>
      <c r="J4555">
        <v>10002830360</v>
      </c>
      <c r="K4555" s="10">
        <f>(C4555-VLOOKUP(H4555,Riders!$A$2:$E$8001,4,FALSE))/365</f>
        <v>32.627397260273973</v>
      </c>
    </row>
    <row r="4556" spans="1:11">
      <c r="A4556" s="3" t="s">
        <v>446</v>
      </c>
      <c r="B4556" s="3">
        <v>2012</v>
      </c>
      <c r="C4556" s="76">
        <v>40922</v>
      </c>
      <c r="D4556" s="3" t="s">
        <v>138</v>
      </c>
      <c r="E4556" t="s">
        <v>115</v>
      </c>
      <c r="F4556">
        <v>5</v>
      </c>
      <c r="G4556">
        <v>3</v>
      </c>
      <c r="H4556" t="s">
        <v>359</v>
      </c>
      <c r="I4556" t="s">
        <v>140</v>
      </c>
      <c r="J4556">
        <v>10005505439</v>
      </c>
      <c r="K4556" s="10">
        <f>(C4556-VLOOKUP(H4556,Riders!$A$2:$E$8001,4,FALSE))/365</f>
        <v>22.583561643835615</v>
      </c>
    </row>
    <row r="4557" spans="1:11">
      <c r="A4557" s="3" t="s">
        <v>446</v>
      </c>
      <c r="B4557" s="3">
        <v>2012</v>
      </c>
      <c r="C4557" s="76">
        <v>40922</v>
      </c>
      <c r="D4557" s="3" t="s">
        <v>138</v>
      </c>
      <c r="E4557" t="s">
        <v>115</v>
      </c>
      <c r="F4557">
        <v>5</v>
      </c>
      <c r="G4557">
        <v>4</v>
      </c>
      <c r="H4557" t="s">
        <v>232</v>
      </c>
      <c r="I4557" t="s">
        <v>24</v>
      </c>
      <c r="J4557">
        <v>10006073493</v>
      </c>
      <c r="K4557" s="10">
        <f>(C4557-VLOOKUP(H4557,Riders!$A$2:$E$8001,4,FALSE))/365</f>
        <v>22.087671232876712</v>
      </c>
    </row>
    <row r="4558" spans="1:11">
      <c r="A4558" s="3" t="s">
        <v>446</v>
      </c>
      <c r="B4558" s="3">
        <v>2012</v>
      </c>
      <c r="C4558" s="76">
        <v>40922</v>
      </c>
      <c r="D4558" s="3" t="s">
        <v>138</v>
      </c>
      <c r="E4558" t="s">
        <v>115</v>
      </c>
      <c r="F4558">
        <v>5</v>
      </c>
      <c r="G4558">
        <v>5</v>
      </c>
      <c r="H4558" t="s">
        <v>456</v>
      </c>
      <c r="I4558" t="s">
        <v>24</v>
      </c>
      <c r="J4558">
        <v>10002209661</v>
      </c>
      <c r="K4558" s="10" t="e">
        <f>(C4558-VLOOKUP(H4558,Riders!$A$2:$E$8001,4,FALSE))/365</f>
        <v>#N/A</v>
      </c>
    </row>
    <row r="4559" spans="1:11">
      <c r="A4559" s="3" t="s">
        <v>446</v>
      </c>
      <c r="B4559" s="3">
        <v>2012</v>
      </c>
      <c r="C4559" s="76">
        <v>40922</v>
      </c>
      <c r="D4559" s="3" t="s">
        <v>138</v>
      </c>
      <c r="E4559" t="s">
        <v>115</v>
      </c>
      <c r="F4559">
        <v>6</v>
      </c>
      <c r="G4559">
        <v>1</v>
      </c>
      <c r="H4559" t="s">
        <v>172</v>
      </c>
      <c r="I4559" t="s">
        <v>35</v>
      </c>
      <c r="J4559">
        <v>10006552534</v>
      </c>
      <c r="K4559" s="10">
        <f>(C4559-VLOOKUP(H4559,Riders!$A$2:$E$8001,4,FALSE))/365</f>
        <v>21.676712328767124</v>
      </c>
    </row>
    <row r="4560" spans="1:11">
      <c r="A4560" s="3" t="s">
        <v>446</v>
      </c>
      <c r="B4560" s="3">
        <v>2012</v>
      </c>
      <c r="C4560" s="76">
        <v>40922</v>
      </c>
      <c r="D4560" s="3" t="s">
        <v>138</v>
      </c>
      <c r="E4560" t="s">
        <v>115</v>
      </c>
      <c r="F4560">
        <v>6</v>
      </c>
      <c r="G4560">
        <v>2</v>
      </c>
      <c r="H4560" t="s">
        <v>402</v>
      </c>
      <c r="I4560" t="s">
        <v>403</v>
      </c>
      <c r="J4560">
        <v>10005763400</v>
      </c>
      <c r="K4560" s="10" t="e">
        <f>(C4560-VLOOKUP(H4560,Riders!$A$2:$E$8001,4,FALSE))/365</f>
        <v>#N/A</v>
      </c>
    </row>
    <row r="4561" spans="1:11">
      <c r="A4561" s="3" t="s">
        <v>446</v>
      </c>
      <c r="B4561" s="3">
        <v>2012</v>
      </c>
      <c r="C4561" s="76">
        <v>40922</v>
      </c>
      <c r="D4561" s="3" t="s">
        <v>138</v>
      </c>
      <c r="E4561" t="s">
        <v>115</v>
      </c>
      <c r="F4561">
        <v>6</v>
      </c>
      <c r="G4561">
        <v>3</v>
      </c>
      <c r="H4561" t="s">
        <v>458</v>
      </c>
      <c r="I4561" t="s">
        <v>346</v>
      </c>
      <c r="J4561">
        <v>10006600933</v>
      </c>
      <c r="K4561" s="10" t="e">
        <f>(C4561-VLOOKUP(H4561,Riders!$A$2:$E$8001,4,FALSE))/365</f>
        <v>#N/A</v>
      </c>
    </row>
    <row r="4562" spans="1:11">
      <c r="A4562" s="3" t="s">
        <v>446</v>
      </c>
      <c r="B4562" s="3">
        <v>2012</v>
      </c>
      <c r="C4562" s="76">
        <v>40922</v>
      </c>
      <c r="D4562" s="3" t="s">
        <v>138</v>
      </c>
      <c r="E4562" t="s">
        <v>115</v>
      </c>
      <c r="F4562">
        <v>6</v>
      </c>
      <c r="G4562">
        <v>4</v>
      </c>
      <c r="H4562" t="s">
        <v>454</v>
      </c>
      <c r="I4562" t="s">
        <v>455</v>
      </c>
      <c r="J4562">
        <v>10004792588</v>
      </c>
      <c r="K4562" s="10" t="e">
        <f>(C4562-VLOOKUP(H4562,Riders!$A$2:$E$8001,4,FALSE))/365</f>
        <v>#N/A</v>
      </c>
    </row>
    <row r="4563" spans="1:11">
      <c r="A4563" s="3" t="s">
        <v>446</v>
      </c>
      <c r="B4563" s="3">
        <v>2012</v>
      </c>
      <c r="C4563" s="76">
        <v>40922</v>
      </c>
      <c r="D4563" s="3" t="s">
        <v>138</v>
      </c>
      <c r="E4563" t="s">
        <v>115</v>
      </c>
      <c r="F4563">
        <v>6</v>
      </c>
      <c r="G4563">
        <v>5</v>
      </c>
      <c r="H4563" t="s">
        <v>310</v>
      </c>
      <c r="I4563" t="s">
        <v>102</v>
      </c>
      <c r="J4563">
        <v>10006898401</v>
      </c>
      <c r="K4563" s="10">
        <f>(C4563-VLOOKUP(H4563,Riders!$A$2:$E$8001,4,FALSE))/365</f>
        <v>20.643835616438356</v>
      </c>
    </row>
    <row r="4564" spans="1:11">
      <c r="A4564" s="3" t="s">
        <v>446</v>
      </c>
      <c r="B4564" s="3">
        <v>2012</v>
      </c>
      <c r="C4564" s="76">
        <v>40922</v>
      </c>
      <c r="D4564" s="3" t="s">
        <v>138</v>
      </c>
      <c r="E4564" t="s">
        <v>117</v>
      </c>
      <c r="F4564">
        <v>1</v>
      </c>
      <c r="G4564">
        <v>1</v>
      </c>
      <c r="H4564" t="s">
        <v>425</v>
      </c>
      <c r="I4564" t="s">
        <v>421</v>
      </c>
      <c r="J4564">
        <v>10006737945</v>
      </c>
      <c r="K4564" s="10">
        <f>(C4564-VLOOKUP(H4564,Riders!$A$2:$E$8001,4,FALSE))/365</f>
        <v>23.438356164383563</v>
      </c>
    </row>
    <row r="4565" spans="1:11">
      <c r="A4565" s="3" t="s">
        <v>446</v>
      </c>
      <c r="B4565" s="3">
        <v>2012</v>
      </c>
      <c r="C4565" s="76">
        <v>40922</v>
      </c>
      <c r="D4565" s="3" t="s">
        <v>138</v>
      </c>
      <c r="E4565" t="s">
        <v>117</v>
      </c>
      <c r="F4565">
        <v>1</v>
      </c>
      <c r="G4565">
        <v>2</v>
      </c>
      <c r="H4565" t="s">
        <v>426</v>
      </c>
      <c r="I4565" t="s">
        <v>196</v>
      </c>
      <c r="J4565">
        <v>10002558558</v>
      </c>
      <c r="K4565" s="10" t="e">
        <f>(C4565-VLOOKUP(H4565,Riders!$A$2:$E$8001,4,FALSE))/365</f>
        <v>#N/A</v>
      </c>
    </row>
    <row r="4566" spans="1:11">
      <c r="A4566" s="3" t="s">
        <v>446</v>
      </c>
      <c r="B4566" s="3">
        <v>2012</v>
      </c>
      <c r="C4566" s="76">
        <v>40922</v>
      </c>
      <c r="D4566" s="3" t="s">
        <v>138</v>
      </c>
      <c r="E4566" t="s">
        <v>117</v>
      </c>
      <c r="F4566">
        <v>1</v>
      </c>
      <c r="G4566">
        <v>3</v>
      </c>
      <c r="H4566" t="s">
        <v>388</v>
      </c>
      <c r="I4566" t="s">
        <v>267</v>
      </c>
      <c r="J4566">
        <v>10003030424</v>
      </c>
      <c r="K4566" s="10" t="e">
        <f>(C4566-VLOOKUP(H4566,Riders!$A$2:$E$8001,4,FALSE))/365</f>
        <v>#N/A</v>
      </c>
    </row>
    <row r="4567" spans="1:11">
      <c r="A4567" s="3" t="s">
        <v>446</v>
      </c>
      <c r="B4567" s="3">
        <v>2012</v>
      </c>
      <c r="C4567" s="76">
        <v>40922</v>
      </c>
      <c r="D4567" s="3" t="s">
        <v>138</v>
      </c>
      <c r="E4567" t="s">
        <v>117</v>
      </c>
      <c r="F4567">
        <v>1</v>
      </c>
      <c r="G4567">
        <v>4</v>
      </c>
      <c r="H4567" t="s">
        <v>285</v>
      </c>
      <c r="I4567" t="s">
        <v>30</v>
      </c>
      <c r="J4567">
        <v>10003349716</v>
      </c>
      <c r="K4567" s="10">
        <f>(C4567-VLOOKUP(H4567,Riders!$A$2:$E$8001,4,FALSE))/365</f>
        <v>28.443835616438356</v>
      </c>
    </row>
    <row r="4568" spans="1:11">
      <c r="A4568" s="3" t="s">
        <v>446</v>
      </c>
      <c r="B4568" s="3">
        <v>2012</v>
      </c>
      <c r="C4568" s="76">
        <v>40922</v>
      </c>
      <c r="D4568" s="3" t="s">
        <v>138</v>
      </c>
      <c r="E4568" t="s">
        <v>117</v>
      </c>
      <c r="F4568">
        <v>1</v>
      </c>
      <c r="G4568">
        <v>5</v>
      </c>
      <c r="H4568" t="s">
        <v>372</v>
      </c>
      <c r="I4568" t="s">
        <v>373</v>
      </c>
      <c r="J4568">
        <v>10004613039</v>
      </c>
      <c r="K4568" s="10">
        <f>(C4568-VLOOKUP(H4568,Riders!$A$2:$E$8001,4,FALSE))/365</f>
        <v>23.093150684931508</v>
      </c>
    </row>
    <row r="4569" spans="1:11">
      <c r="A4569" s="3" t="s">
        <v>446</v>
      </c>
      <c r="B4569" s="3">
        <v>2012</v>
      </c>
      <c r="C4569" s="76">
        <v>40922</v>
      </c>
      <c r="D4569" s="3" t="s">
        <v>138</v>
      </c>
      <c r="E4569" t="s">
        <v>117</v>
      </c>
      <c r="F4569">
        <v>1</v>
      </c>
      <c r="G4569">
        <v>6</v>
      </c>
      <c r="H4569" t="s">
        <v>218</v>
      </c>
      <c r="I4569" t="s">
        <v>33</v>
      </c>
      <c r="J4569">
        <v>10005782695</v>
      </c>
      <c r="K4569" s="10">
        <f>(C4569-VLOOKUP(H4569,Riders!$A$2:$E$8001,4,FALSE))/365</f>
        <v>22.526027397260275</v>
      </c>
    </row>
    <row r="4570" spans="1:11">
      <c r="A4570" s="3" t="s">
        <v>446</v>
      </c>
      <c r="B4570" s="3">
        <v>2012</v>
      </c>
      <c r="C4570" s="76">
        <v>40922</v>
      </c>
      <c r="D4570" s="3" t="s">
        <v>138</v>
      </c>
      <c r="E4570" t="s">
        <v>117</v>
      </c>
      <c r="F4570">
        <v>2</v>
      </c>
      <c r="G4570">
        <v>1</v>
      </c>
      <c r="H4570" t="s">
        <v>292</v>
      </c>
      <c r="I4570" t="s">
        <v>26</v>
      </c>
      <c r="J4570">
        <v>10003011125</v>
      </c>
      <c r="K4570" s="10">
        <f>(C4570-VLOOKUP(H4570,Riders!$A$2:$E$8001,4,FALSE))/365</f>
        <v>27.263013698630136</v>
      </c>
    </row>
    <row r="4571" spans="1:11">
      <c r="A4571" s="3" t="s">
        <v>446</v>
      </c>
      <c r="B4571" s="3">
        <v>2012</v>
      </c>
      <c r="C4571" s="76">
        <v>40922</v>
      </c>
      <c r="D4571" s="3" t="s">
        <v>138</v>
      </c>
      <c r="E4571" t="s">
        <v>117</v>
      </c>
      <c r="F4571">
        <v>2</v>
      </c>
      <c r="G4571">
        <v>2</v>
      </c>
      <c r="H4571" t="s">
        <v>172</v>
      </c>
      <c r="I4571" t="s">
        <v>35</v>
      </c>
      <c r="J4571">
        <v>10006552534</v>
      </c>
      <c r="K4571" s="10">
        <f>(C4571-VLOOKUP(H4571,Riders!$A$2:$E$8001,4,FALSE))/365</f>
        <v>21.676712328767124</v>
      </c>
    </row>
    <row r="4572" spans="1:11">
      <c r="A4572" s="3" t="s">
        <v>446</v>
      </c>
      <c r="B4572" s="3">
        <v>2012</v>
      </c>
      <c r="C4572" s="76">
        <v>40922</v>
      </c>
      <c r="D4572" s="3" t="s">
        <v>138</v>
      </c>
      <c r="E4572" t="s">
        <v>117</v>
      </c>
      <c r="F4572">
        <v>2</v>
      </c>
      <c r="G4572">
        <v>3</v>
      </c>
      <c r="H4572" t="s">
        <v>312</v>
      </c>
      <c r="I4572" t="s">
        <v>42</v>
      </c>
      <c r="J4572">
        <v>10006904360</v>
      </c>
      <c r="K4572" s="10">
        <f>(C4572-VLOOKUP(H4572,Riders!$A$2:$E$8001,4,FALSE))/365</f>
        <v>20.523287671232875</v>
      </c>
    </row>
    <row r="4573" spans="1:11">
      <c r="A4573" s="3" t="s">
        <v>446</v>
      </c>
      <c r="B4573" s="3">
        <v>2012</v>
      </c>
      <c r="C4573" s="76">
        <v>40922</v>
      </c>
      <c r="D4573" s="3" t="s">
        <v>138</v>
      </c>
      <c r="E4573" t="s">
        <v>117</v>
      </c>
      <c r="F4573">
        <v>2</v>
      </c>
      <c r="G4573">
        <v>4</v>
      </c>
      <c r="H4573" t="s">
        <v>198</v>
      </c>
      <c r="I4573" t="s">
        <v>22</v>
      </c>
      <c r="J4573">
        <v>10006900421</v>
      </c>
      <c r="K4573" s="10">
        <f>(C4573-VLOOKUP(H4573,Riders!$A$2:$E$8001,4,FALSE))/365</f>
        <v>19.098630136986301</v>
      </c>
    </row>
    <row r="4574" spans="1:11">
      <c r="A4574" s="3" t="s">
        <v>446</v>
      </c>
      <c r="B4574" s="3">
        <v>2012</v>
      </c>
      <c r="C4574" s="76">
        <v>40922</v>
      </c>
      <c r="D4574" s="3" t="s">
        <v>138</v>
      </c>
      <c r="E4574" t="s">
        <v>117</v>
      </c>
      <c r="F4574">
        <v>2</v>
      </c>
      <c r="G4574">
        <v>5</v>
      </c>
      <c r="H4574" t="s">
        <v>287</v>
      </c>
      <c r="I4574" t="s">
        <v>205</v>
      </c>
      <c r="J4574">
        <v>10002418415</v>
      </c>
      <c r="K4574" s="10">
        <f>(C4574-VLOOKUP(H4574,Riders!$A$2:$E$8001,4,FALSE))/365</f>
        <v>29.438356164383563</v>
      </c>
    </row>
    <row r="4575" spans="1:11">
      <c r="A4575" s="3" t="s">
        <v>446</v>
      </c>
      <c r="B4575" s="3">
        <v>2012</v>
      </c>
      <c r="C4575" s="76">
        <v>40922</v>
      </c>
      <c r="D4575" s="3" t="s">
        <v>138</v>
      </c>
      <c r="E4575" t="s">
        <v>117</v>
      </c>
      <c r="F4575">
        <v>2</v>
      </c>
      <c r="G4575">
        <v>6</v>
      </c>
      <c r="H4575" t="s">
        <v>397</v>
      </c>
      <c r="I4575" t="s">
        <v>457</v>
      </c>
      <c r="J4575">
        <v>10004792184</v>
      </c>
      <c r="K4575" s="10">
        <f>(C4575-VLOOKUP(H4575,Riders!$A$2:$E$8001,4,FALSE))/365</f>
        <v>26.087671232876712</v>
      </c>
    </row>
    <row r="4576" spans="1:11">
      <c r="A4576" s="3" t="s">
        <v>446</v>
      </c>
      <c r="B4576" s="3">
        <v>2012</v>
      </c>
      <c r="C4576" s="76">
        <v>40922</v>
      </c>
      <c r="D4576" s="3" t="s">
        <v>138</v>
      </c>
      <c r="E4576" t="s">
        <v>119</v>
      </c>
      <c r="F4576">
        <v>1</v>
      </c>
      <c r="G4576">
        <v>1</v>
      </c>
      <c r="H4576" t="s">
        <v>292</v>
      </c>
      <c r="I4576" t="s">
        <v>26</v>
      </c>
      <c r="J4576">
        <v>10003011125</v>
      </c>
      <c r="K4576" s="10">
        <f>(C4576-VLOOKUP(H4576,Riders!$A$2:$E$8001,4,FALSE))/365</f>
        <v>27.263013698630136</v>
      </c>
    </row>
    <row r="4577" spans="1:11">
      <c r="A4577" s="3" t="s">
        <v>446</v>
      </c>
      <c r="B4577" s="3">
        <v>2012</v>
      </c>
      <c r="C4577" s="76">
        <v>40922</v>
      </c>
      <c r="D4577" s="3" t="s">
        <v>138</v>
      </c>
      <c r="E4577" t="s">
        <v>119</v>
      </c>
      <c r="F4577">
        <v>1</v>
      </c>
      <c r="G4577">
        <v>2</v>
      </c>
      <c r="H4577" t="s">
        <v>426</v>
      </c>
      <c r="I4577" t="s">
        <v>196</v>
      </c>
      <c r="J4577">
        <v>10002558558</v>
      </c>
      <c r="K4577" s="10" t="e">
        <f>(C4577-VLOOKUP(H4577,Riders!$A$2:$E$8001,4,FALSE))/365</f>
        <v>#N/A</v>
      </c>
    </row>
    <row r="4578" spans="1:11">
      <c r="A4578" s="3" t="s">
        <v>446</v>
      </c>
      <c r="B4578" s="3">
        <v>2012</v>
      </c>
      <c r="C4578" s="76">
        <v>40922</v>
      </c>
      <c r="D4578" s="3" t="s">
        <v>138</v>
      </c>
      <c r="E4578" t="s">
        <v>119</v>
      </c>
      <c r="F4578">
        <v>1</v>
      </c>
      <c r="G4578">
        <v>3</v>
      </c>
      <c r="H4578" t="s">
        <v>388</v>
      </c>
      <c r="I4578" t="s">
        <v>267</v>
      </c>
      <c r="J4578">
        <v>10003030424</v>
      </c>
      <c r="K4578" s="10" t="e">
        <f>(C4578-VLOOKUP(H4578,Riders!$A$2:$E$8001,4,FALSE))/365</f>
        <v>#N/A</v>
      </c>
    </row>
    <row r="4579" spans="1:11">
      <c r="A4579" s="3" t="s">
        <v>446</v>
      </c>
      <c r="B4579" s="3">
        <v>2012</v>
      </c>
      <c r="C4579" s="76">
        <v>40922</v>
      </c>
      <c r="D4579" s="3" t="s">
        <v>138</v>
      </c>
      <c r="E4579" t="s">
        <v>119</v>
      </c>
      <c r="F4579">
        <v>1</v>
      </c>
      <c r="G4579">
        <v>4</v>
      </c>
      <c r="H4579" t="s">
        <v>172</v>
      </c>
      <c r="I4579" t="s">
        <v>35</v>
      </c>
      <c r="J4579">
        <v>10006552534</v>
      </c>
      <c r="K4579" s="10">
        <f>(C4579-VLOOKUP(H4579,Riders!$A$2:$E$8001,4,FALSE))/365</f>
        <v>21.676712328767124</v>
      </c>
    </row>
    <row r="4580" spans="1:11">
      <c r="A4580" s="3" t="s">
        <v>446</v>
      </c>
      <c r="B4580" s="3">
        <v>2012</v>
      </c>
      <c r="C4580" s="76">
        <v>40922</v>
      </c>
      <c r="D4580" s="3" t="s">
        <v>138</v>
      </c>
      <c r="E4580" t="s">
        <v>119</v>
      </c>
      <c r="F4580">
        <v>1</v>
      </c>
      <c r="G4580">
        <v>5</v>
      </c>
      <c r="H4580" t="s">
        <v>425</v>
      </c>
      <c r="I4580" t="s">
        <v>421</v>
      </c>
      <c r="J4580">
        <v>10006737945</v>
      </c>
      <c r="K4580" s="10">
        <f>(C4580-VLOOKUP(H4580,Riders!$A$2:$E$8001,4,FALSE))/365</f>
        <v>23.438356164383563</v>
      </c>
    </row>
    <row r="4581" spans="1:11">
      <c r="A4581" s="25" t="s">
        <v>446</v>
      </c>
      <c r="B4581" s="25">
        <v>2012</v>
      </c>
      <c r="C4581" s="9">
        <v>40922</v>
      </c>
      <c r="D4581" s="25" t="s">
        <v>138</v>
      </c>
      <c r="E4581" t="s">
        <v>119</v>
      </c>
      <c r="F4581">
        <v>1</v>
      </c>
      <c r="G4581">
        <v>6</v>
      </c>
      <c r="H4581" t="s">
        <v>312</v>
      </c>
      <c r="I4581" t="s">
        <v>42</v>
      </c>
      <c r="J4581">
        <v>10006904360</v>
      </c>
      <c r="K4581" s="130">
        <f>(C4581-VLOOKUP(H4581,Riders!$A$2:$E$8001,4,FALSE))/365</f>
        <v>20.523287671232875</v>
      </c>
    </row>
    <row r="4582" spans="1:11">
      <c r="A4582" s="25" t="s">
        <v>446</v>
      </c>
      <c r="B4582" s="25">
        <v>2012</v>
      </c>
      <c r="C4582" s="9">
        <v>40922</v>
      </c>
      <c r="D4582" s="25" t="s">
        <v>138</v>
      </c>
      <c r="E4582" t="s">
        <v>119</v>
      </c>
      <c r="F4582">
        <v>2</v>
      </c>
      <c r="G4582">
        <v>1</v>
      </c>
      <c r="H4582" t="s">
        <v>287</v>
      </c>
      <c r="I4582" t="s">
        <v>205</v>
      </c>
      <c r="J4582">
        <v>10002418415</v>
      </c>
      <c r="K4582" s="130">
        <f>(C4582-VLOOKUP(H4582,Riders!$A$2:$E$8001,4,FALSE))/365</f>
        <v>29.438356164383563</v>
      </c>
    </row>
    <row r="4583" spans="1:11">
      <c r="A4583" s="25" t="s">
        <v>446</v>
      </c>
      <c r="B4583" s="25">
        <v>2012</v>
      </c>
      <c r="C4583" s="9">
        <v>40922</v>
      </c>
      <c r="D4583" s="25" t="s">
        <v>138</v>
      </c>
      <c r="E4583" t="s">
        <v>119</v>
      </c>
      <c r="F4583">
        <v>2</v>
      </c>
      <c r="G4583">
        <v>2</v>
      </c>
      <c r="H4583" t="s">
        <v>285</v>
      </c>
      <c r="I4583" t="s">
        <v>30</v>
      </c>
      <c r="J4583">
        <v>10003349716</v>
      </c>
      <c r="K4583" s="130">
        <f>(C4583-VLOOKUP(H4583,Riders!$A$2:$E$8001,4,FALSE))/365</f>
        <v>28.443835616438356</v>
      </c>
    </row>
    <row r="4584" spans="1:11">
      <c r="A4584" s="25" t="s">
        <v>446</v>
      </c>
      <c r="B4584" s="25">
        <v>2012</v>
      </c>
      <c r="C4584" s="9">
        <v>40922</v>
      </c>
      <c r="D4584" s="25" t="s">
        <v>138</v>
      </c>
      <c r="E4584" t="s">
        <v>119</v>
      </c>
      <c r="F4584">
        <v>2</v>
      </c>
      <c r="G4584">
        <v>3</v>
      </c>
      <c r="H4584" t="s">
        <v>198</v>
      </c>
      <c r="I4584" t="s">
        <v>22</v>
      </c>
      <c r="J4584">
        <v>10006900421</v>
      </c>
      <c r="K4584" s="130">
        <f>(C4584-VLOOKUP(H4584,Riders!$A$2:$E$8001,4,FALSE))/365</f>
        <v>19.098630136986301</v>
      </c>
    </row>
    <row r="4585" spans="1:11">
      <c r="A4585" s="25" t="s">
        <v>446</v>
      </c>
      <c r="B4585" s="25">
        <v>2012</v>
      </c>
      <c r="C4585" s="9">
        <v>40922</v>
      </c>
      <c r="D4585" s="25" t="s">
        <v>138</v>
      </c>
      <c r="E4585" t="s">
        <v>119</v>
      </c>
      <c r="F4585">
        <v>2</v>
      </c>
      <c r="G4585">
        <v>4</v>
      </c>
      <c r="H4585" t="s">
        <v>218</v>
      </c>
      <c r="I4585" t="s">
        <v>33</v>
      </c>
      <c r="J4585">
        <v>10005782695</v>
      </c>
      <c r="K4585" s="130">
        <f>(C4585-VLOOKUP(H4585,Riders!$A$2:$E$8001,4,FALSE))/365</f>
        <v>22.526027397260275</v>
      </c>
    </row>
    <row r="4586" spans="1:11">
      <c r="A4586" s="25" t="s">
        <v>446</v>
      </c>
      <c r="B4586" s="25">
        <v>2012</v>
      </c>
      <c r="C4586" s="9">
        <v>40922</v>
      </c>
      <c r="D4586" s="25" t="s">
        <v>138</v>
      </c>
      <c r="E4586" t="s">
        <v>119</v>
      </c>
      <c r="F4586">
        <v>2</v>
      </c>
      <c r="G4586">
        <v>5</v>
      </c>
      <c r="H4586" t="s">
        <v>397</v>
      </c>
      <c r="I4586" t="s">
        <v>457</v>
      </c>
      <c r="J4586">
        <v>10004792184</v>
      </c>
      <c r="K4586" s="130">
        <f>(C4586-VLOOKUP(H4586,Riders!$A$2:$E$8001,4,FALSE))/365</f>
        <v>26.087671232876712</v>
      </c>
    </row>
    <row r="4587" spans="1:11">
      <c r="A4587" s="25" t="s">
        <v>446</v>
      </c>
      <c r="B4587" s="25">
        <v>2012</v>
      </c>
      <c r="C4587" s="9">
        <v>40922</v>
      </c>
      <c r="D4587" s="25" t="s">
        <v>138</v>
      </c>
      <c r="E4587" t="s">
        <v>119</v>
      </c>
      <c r="F4587">
        <v>2</v>
      </c>
      <c r="G4587">
        <v>6</v>
      </c>
      <c r="H4587" t="s">
        <v>372</v>
      </c>
      <c r="I4587" t="s">
        <v>373</v>
      </c>
      <c r="J4587">
        <v>10004613039</v>
      </c>
      <c r="K4587" s="130">
        <f>(C4587-VLOOKUP(H4587,Riders!$A$2:$E$8001,4,FALSE))/365</f>
        <v>23.093150684931508</v>
      </c>
    </row>
    <row r="4588" spans="1:11">
      <c r="A4588" s="25" t="s">
        <v>460</v>
      </c>
      <c r="B4588" s="25">
        <v>2012</v>
      </c>
      <c r="C4588" s="9">
        <v>40852</v>
      </c>
      <c r="D4588" s="25" t="s">
        <v>138</v>
      </c>
      <c r="E4588" t="s">
        <v>89</v>
      </c>
      <c r="F4588">
        <v>1</v>
      </c>
      <c r="G4588">
        <v>1</v>
      </c>
      <c r="H4588" t="s">
        <v>95</v>
      </c>
      <c r="I4588" t="s">
        <v>28</v>
      </c>
      <c r="J4588">
        <v>10048325582</v>
      </c>
      <c r="K4588" s="130">
        <f>(C4588-VLOOKUP(H4588,Riders!$A$2:$E$8001,4,FALSE))/365</f>
        <v>19.772602739726029</v>
      </c>
    </row>
    <row r="4589" spans="1:11">
      <c r="A4589" s="25" t="s">
        <v>460</v>
      </c>
      <c r="B4589" s="25">
        <v>2012</v>
      </c>
      <c r="C4589" s="9">
        <v>40852</v>
      </c>
      <c r="D4589" s="25" t="s">
        <v>138</v>
      </c>
      <c r="E4589" t="s">
        <v>89</v>
      </c>
      <c r="F4589">
        <v>1</v>
      </c>
      <c r="G4589">
        <v>2</v>
      </c>
      <c r="H4589" t="s">
        <v>425</v>
      </c>
      <c r="I4589" t="s">
        <v>421</v>
      </c>
      <c r="J4589">
        <v>10006737945</v>
      </c>
      <c r="K4589" s="130">
        <f>(C4589-VLOOKUP(H4589,Riders!$A$2:$E$8001,4,FALSE))/365</f>
        <v>23.246575342465754</v>
      </c>
    </row>
    <row r="4590" spans="1:11">
      <c r="A4590" s="25" t="s">
        <v>460</v>
      </c>
      <c r="B4590" s="25">
        <v>2012</v>
      </c>
      <c r="C4590" s="9">
        <v>40852</v>
      </c>
      <c r="D4590" s="25" t="s">
        <v>138</v>
      </c>
      <c r="E4590" t="s">
        <v>89</v>
      </c>
      <c r="F4590">
        <v>1</v>
      </c>
      <c r="G4590">
        <v>3</v>
      </c>
      <c r="H4590" t="s">
        <v>310</v>
      </c>
      <c r="I4590" t="s">
        <v>102</v>
      </c>
      <c r="J4590">
        <v>10006898401</v>
      </c>
      <c r="K4590" s="130">
        <f>(C4590-VLOOKUP(H4590,Riders!$A$2:$E$8001,4,FALSE))/365</f>
        <v>20.452054794520549</v>
      </c>
    </row>
    <row r="4591" spans="1:11">
      <c r="A4591" s="25" t="s">
        <v>460</v>
      </c>
      <c r="B4591" s="25">
        <v>2012</v>
      </c>
      <c r="C4591" s="9">
        <v>40852</v>
      </c>
      <c r="D4591" s="25" t="s">
        <v>138</v>
      </c>
      <c r="E4591" t="s">
        <v>89</v>
      </c>
      <c r="F4591">
        <v>1</v>
      </c>
      <c r="G4591">
        <v>4</v>
      </c>
      <c r="H4591" t="s">
        <v>337</v>
      </c>
      <c r="I4591" t="s">
        <v>26</v>
      </c>
      <c r="J4591">
        <v>10004618796</v>
      </c>
      <c r="K4591" s="130">
        <f>(C4591-VLOOKUP(H4591,Riders!$A$2:$E$8001,4,FALSE))/365</f>
        <v>24.18904109589041</v>
      </c>
    </row>
    <row r="4592" spans="1:11">
      <c r="A4592" s="25" t="s">
        <v>460</v>
      </c>
      <c r="B4592" s="25">
        <v>2012</v>
      </c>
      <c r="C4592" s="9">
        <v>40852</v>
      </c>
      <c r="D4592" s="25" t="s">
        <v>138</v>
      </c>
      <c r="E4592" t="s">
        <v>89</v>
      </c>
      <c r="F4592">
        <v>1</v>
      </c>
      <c r="G4592">
        <v>5</v>
      </c>
      <c r="H4592" t="s">
        <v>452</v>
      </c>
      <c r="I4592" t="s">
        <v>44</v>
      </c>
      <c r="J4592">
        <v>10005364585</v>
      </c>
      <c r="K4592" s="130">
        <f>(C4592-VLOOKUP(H4592,Riders!$A$2:$E$8001,4,FALSE))/365</f>
        <v>22.019178082191782</v>
      </c>
    </row>
    <row r="4593" spans="1:11">
      <c r="A4593" s="25" t="s">
        <v>460</v>
      </c>
      <c r="B4593" s="25">
        <v>2012</v>
      </c>
      <c r="C4593" s="9">
        <v>40852</v>
      </c>
      <c r="D4593" s="25" t="s">
        <v>138</v>
      </c>
      <c r="E4593" t="s">
        <v>89</v>
      </c>
      <c r="F4593">
        <v>2</v>
      </c>
      <c r="G4593">
        <v>1</v>
      </c>
      <c r="H4593" t="s">
        <v>427</v>
      </c>
      <c r="I4593" t="s">
        <v>436</v>
      </c>
      <c r="J4593">
        <v>10001564310</v>
      </c>
      <c r="K4593" s="130" t="e">
        <f>(C4593-VLOOKUP(H4593,Riders!$A$2:$E$8001,4,FALSE))/365</f>
        <v>#N/A</v>
      </c>
    </row>
    <row r="4594" spans="1:11">
      <c r="A4594" s="25" t="s">
        <v>460</v>
      </c>
      <c r="B4594" s="25">
        <v>2012</v>
      </c>
      <c r="C4594" s="9">
        <v>40852</v>
      </c>
      <c r="D4594" s="25" t="s">
        <v>138</v>
      </c>
      <c r="E4594" t="s">
        <v>89</v>
      </c>
      <c r="F4594">
        <v>2</v>
      </c>
      <c r="G4594">
        <v>2</v>
      </c>
      <c r="H4594" t="s">
        <v>461</v>
      </c>
      <c r="I4594" t="s">
        <v>400</v>
      </c>
      <c r="J4594">
        <v>10003291718</v>
      </c>
      <c r="K4594" s="130" t="e">
        <f>(C4594-VLOOKUP(H4594,Riders!$A$2:$E$8001,4,FALSE))/365</f>
        <v>#N/A</v>
      </c>
    </row>
    <row r="4595" spans="1:11">
      <c r="A4595" s="25" t="s">
        <v>460</v>
      </c>
      <c r="B4595" s="25">
        <v>2012</v>
      </c>
      <c r="C4595" s="9">
        <v>40852</v>
      </c>
      <c r="D4595" s="25" t="s">
        <v>138</v>
      </c>
      <c r="E4595" t="s">
        <v>89</v>
      </c>
      <c r="F4595">
        <v>2</v>
      </c>
      <c r="G4595">
        <v>3</v>
      </c>
      <c r="H4595" t="s">
        <v>355</v>
      </c>
      <c r="I4595" t="s">
        <v>308</v>
      </c>
      <c r="J4595">
        <v>10006105930</v>
      </c>
      <c r="K4595" s="130">
        <f>(C4595-VLOOKUP(H4595,Riders!$A$2:$E$8001,4,FALSE))/365</f>
        <v>22.550684931506851</v>
      </c>
    </row>
    <row r="4596" spans="1:11">
      <c r="A4596" s="25" t="s">
        <v>460</v>
      </c>
      <c r="B4596" s="25">
        <v>2012</v>
      </c>
      <c r="C4596" s="9">
        <v>40852</v>
      </c>
      <c r="D4596" s="25" t="s">
        <v>138</v>
      </c>
      <c r="E4596" t="s">
        <v>89</v>
      </c>
      <c r="F4596">
        <v>2</v>
      </c>
      <c r="G4596">
        <v>4</v>
      </c>
      <c r="H4596" t="s">
        <v>391</v>
      </c>
      <c r="I4596" t="s">
        <v>392</v>
      </c>
      <c r="J4596">
        <v>10002830360</v>
      </c>
      <c r="K4596" s="130">
        <f>(C4596-VLOOKUP(H4596,Riders!$A$2:$E$8001,4,FALSE))/365</f>
        <v>32.435616438356163</v>
      </c>
    </row>
    <row r="4597" spans="1:11">
      <c r="A4597" s="25" t="s">
        <v>460</v>
      </c>
      <c r="B4597" s="25">
        <v>2012</v>
      </c>
      <c r="C4597" s="9">
        <v>40852</v>
      </c>
      <c r="D4597" s="25" t="s">
        <v>138</v>
      </c>
      <c r="E4597" t="s">
        <v>89</v>
      </c>
      <c r="F4597">
        <v>2</v>
      </c>
      <c r="G4597">
        <v>5</v>
      </c>
      <c r="H4597" t="s">
        <v>443</v>
      </c>
      <c r="I4597" t="s">
        <v>162</v>
      </c>
      <c r="J4597">
        <v>10002260484</v>
      </c>
      <c r="K4597" s="130">
        <f>(C4597-VLOOKUP(H4597,Riders!$A$2:$E$8001,4,FALSE))/365</f>
        <v>30.210958904109589</v>
      </c>
    </row>
    <row r="4598" spans="1:11">
      <c r="A4598" s="25" t="s">
        <v>460</v>
      </c>
      <c r="B4598" s="25">
        <v>2012</v>
      </c>
      <c r="C4598" s="9">
        <v>40852</v>
      </c>
      <c r="D4598" s="25" t="s">
        <v>138</v>
      </c>
      <c r="E4598" t="s">
        <v>89</v>
      </c>
      <c r="F4598">
        <v>3</v>
      </c>
      <c r="G4598">
        <v>1</v>
      </c>
      <c r="H4598" t="s">
        <v>338</v>
      </c>
      <c r="I4598" t="s">
        <v>140</v>
      </c>
      <c r="J4598">
        <v>10004633247</v>
      </c>
      <c r="K4598" s="130">
        <f>(C4598-VLOOKUP(H4598,Riders!$A$2:$E$8001,4,FALSE))/365</f>
        <v>23.63013698630137</v>
      </c>
    </row>
    <row r="4599" spans="1:11">
      <c r="A4599" s="25" t="s">
        <v>460</v>
      </c>
      <c r="B4599" s="25">
        <v>2012</v>
      </c>
      <c r="C4599" s="9">
        <v>40852</v>
      </c>
      <c r="D4599" s="25" t="s">
        <v>138</v>
      </c>
      <c r="E4599" t="s">
        <v>89</v>
      </c>
      <c r="F4599">
        <v>3</v>
      </c>
      <c r="G4599">
        <v>2</v>
      </c>
      <c r="H4599" t="s">
        <v>372</v>
      </c>
      <c r="I4599" t="s">
        <v>373</v>
      </c>
      <c r="J4599">
        <v>10004613039</v>
      </c>
      <c r="K4599" s="130">
        <f>(C4599-VLOOKUP(H4599,Riders!$A$2:$E$8001,4,FALSE))/365</f>
        <v>22.901369863013699</v>
      </c>
    </row>
    <row r="4600" spans="1:11">
      <c r="A4600" s="25" t="s">
        <v>460</v>
      </c>
      <c r="B4600" s="25">
        <v>2012</v>
      </c>
      <c r="C4600" s="9">
        <v>40852</v>
      </c>
      <c r="D4600" s="25" t="s">
        <v>138</v>
      </c>
      <c r="E4600" t="s">
        <v>89</v>
      </c>
      <c r="F4600">
        <v>3</v>
      </c>
      <c r="G4600">
        <v>3</v>
      </c>
      <c r="H4600" t="s">
        <v>356</v>
      </c>
      <c r="I4600" t="s">
        <v>357</v>
      </c>
      <c r="J4600">
        <v>10006900320</v>
      </c>
      <c r="K4600" s="130">
        <f>(C4600-VLOOKUP(H4600,Riders!$A$2:$E$8001,4,FALSE))/365</f>
        <v>20.032876712328768</v>
      </c>
    </row>
    <row r="4601" spans="1:11">
      <c r="A4601" s="25" t="s">
        <v>460</v>
      </c>
      <c r="B4601" s="25">
        <v>2012</v>
      </c>
      <c r="C4601" s="9">
        <v>40852</v>
      </c>
      <c r="D4601" s="25" t="s">
        <v>138</v>
      </c>
      <c r="E4601" t="s">
        <v>89</v>
      </c>
      <c r="F4601">
        <v>3</v>
      </c>
      <c r="G4601">
        <v>4</v>
      </c>
      <c r="H4601" t="s">
        <v>462</v>
      </c>
      <c r="I4601" t="s">
        <v>323</v>
      </c>
      <c r="J4601">
        <v>10006115327</v>
      </c>
      <c r="K4601" s="130">
        <f>(C4601-VLOOKUP(H4601,Riders!$A$2:$E$8001,4,FALSE))/365</f>
        <v>21.646575342465752</v>
      </c>
    </row>
    <row r="4602" spans="1:11">
      <c r="A4602" s="25" t="s">
        <v>460</v>
      </c>
      <c r="B4602" s="25">
        <v>2012</v>
      </c>
      <c r="C4602" s="9">
        <v>40852</v>
      </c>
      <c r="D4602" s="25" t="s">
        <v>138</v>
      </c>
      <c r="E4602" t="s">
        <v>89</v>
      </c>
      <c r="F4602">
        <v>3</v>
      </c>
      <c r="G4602">
        <v>5</v>
      </c>
      <c r="H4602" t="s">
        <v>291</v>
      </c>
      <c r="I4602" t="s">
        <v>24</v>
      </c>
      <c r="J4602">
        <v>10006108051</v>
      </c>
      <c r="K4602" s="130">
        <f>(C4602-VLOOKUP(H4602,Riders!$A$2:$E$8001,4,FALSE))/365</f>
        <v>22.860273972602741</v>
      </c>
    </row>
    <row r="4603" spans="1:11">
      <c r="A4603" s="25" t="s">
        <v>460</v>
      </c>
      <c r="B4603" s="25">
        <v>2012</v>
      </c>
      <c r="C4603" s="9">
        <v>40852</v>
      </c>
      <c r="D4603" s="25" t="s">
        <v>138</v>
      </c>
      <c r="E4603" t="s">
        <v>89</v>
      </c>
      <c r="F4603">
        <v>4</v>
      </c>
      <c r="G4603">
        <v>1</v>
      </c>
      <c r="H4603" t="s">
        <v>201</v>
      </c>
      <c r="I4603" t="s">
        <v>196</v>
      </c>
      <c r="J4603">
        <v>10051694112</v>
      </c>
      <c r="K4603" s="130">
        <f>(C4603-VLOOKUP(H4603,Riders!$A$2:$E$8001,4,FALSE))/365</f>
        <v>24.865753424657534</v>
      </c>
    </row>
    <row r="4604" spans="1:11">
      <c r="A4604" s="25" t="s">
        <v>460</v>
      </c>
      <c r="B4604" s="25">
        <v>2012</v>
      </c>
      <c r="C4604" s="9">
        <v>40852</v>
      </c>
      <c r="D4604" s="25" t="s">
        <v>138</v>
      </c>
      <c r="E4604" t="s">
        <v>89</v>
      </c>
      <c r="F4604">
        <v>4</v>
      </c>
      <c r="G4604">
        <v>2</v>
      </c>
      <c r="H4604" t="s">
        <v>333</v>
      </c>
      <c r="I4604" t="s">
        <v>28</v>
      </c>
      <c r="J4604">
        <v>10036244537</v>
      </c>
      <c r="K4604" s="130">
        <f>(C4604-VLOOKUP(H4604,Riders!$A$2:$E$8001,4,FALSE))/365</f>
        <v>23.271232876712329</v>
      </c>
    </row>
    <row r="4605" spans="1:11">
      <c r="A4605" s="25" t="s">
        <v>460</v>
      </c>
      <c r="B4605" s="25">
        <v>2012</v>
      </c>
      <c r="C4605" s="9">
        <v>40852</v>
      </c>
      <c r="D4605" s="25" t="s">
        <v>138</v>
      </c>
      <c r="E4605" t="s">
        <v>89</v>
      </c>
      <c r="F4605">
        <v>4</v>
      </c>
      <c r="G4605">
        <v>3</v>
      </c>
      <c r="H4605" t="s">
        <v>417</v>
      </c>
      <c r="I4605" t="s">
        <v>379</v>
      </c>
      <c r="J4605">
        <v>10006173931</v>
      </c>
      <c r="K4605" s="130" t="e">
        <f>(C4605-VLOOKUP(H4605,Riders!$A$2:$E$8001,4,FALSE))/365</f>
        <v>#N/A</v>
      </c>
    </row>
    <row r="4606" spans="1:11">
      <c r="A4606" s="25" t="s">
        <v>460</v>
      </c>
      <c r="B4606" s="25">
        <v>2012</v>
      </c>
      <c r="C4606" s="9">
        <v>40852</v>
      </c>
      <c r="D4606" s="25" t="s">
        <v>138</v>
      </c>
      <c r="E4606" t="s">
        <v>89</v>
      </c>
      <c r="F4606">
        <v>4</v>
      </c>
      <c r="G4606">
        <v>4</v>
      </c>
      <c r="H4606" t="s">
        <v>191</v>
      </c>
      <c r="I4606" t="s">
        <v>30</v>
      </c>
      <c r="J4606">
        <v>10005727327</v>
      </c>
      <c r="K4606" s="130">
        <f>(C4606-VLOOKUP(H4606,Riders!$A$2:$E$8001,4,FALSE))/365</f>
        <v>25.794520547945204</v>
      </c>
    </row>
    <row r="4607" spans="1:11">
      <c r="A4607" s="25" t="s">
        <v>460</v>
      </c>
      <c r="B4607" s="25">
        <v>2012</v>
      </c>
      <c r="C4607" s="9">
        <v>40852</v>
      </c>
      <c r="D4607" s="25" t="s">
        <v>138</v>
      </c>
      <c r="E4607" t="s">
        <v>89</v>
      </c>
      <c r="F4607">
        <v>4</v>
      </c>
      <c r="G4607">
        <v>5</v>
      </c>
      <c r="H4607" t="s">
        <v>287</v>
      </c>
      <c r="I4607" t="s">
        <v>205</v>
      </c>
      <c r="J4607">
        <v>10002418415</v>
      </c>
      <c r="K4607" s="130">
        <f>(C4607-VLOOKUP(H4607,Riders!$A$2:$E$8001,4,FALSE))/365</f>
        <v>29.246575342465754</v>
      </c>
    </row>
    <row r="4608" spans="1:11">
      <c r="A4608" s="25" t="s">
        <v>460</v>
      </c>
      <c r="B4608" s="25">
        <v>2012</v>
      </c>
      <c r="C4608" s="9">
        <v>40852</v>
      </c>
      <c r="D4608" s="25" t="s">
        <v>138</v>
      </c>
      <c r="E4608" t="s">
        <v>89</v>
      </c>
      <c r="F4608">
        <v>5</v>
      </c>
      <c r="G4608">
        <v>1</v>
      </c>
      <c r="H4608" t="s">
        <v>192</v>
      </c>
      <c r="I4608" t="s">
        <v>28</v>
      </c>
      <c r="J4608">
        <v>10004601723</v>
      </c>
      <c r="K4608" s="130">
        <f>(C4608-VLOOKUP(H4608,Riders!$A$2:$E$8001,4,FALSE))/365</f>
        <v>24.378082191780823</v>
      </c>
    </row>
    <row r="4609" spans="1:11">
      <c r="A4609" s="25" t="s">
        <v>460</v>
      </c>
      <c r="B4609" s="25">
        <v>2012</v>
      </c>
      <c r="C4609" s="9">
        <v>40852</v>
      </c>
      <c r="D4609" s="25" t="s">
        <v>138</v>
      </c>
      <c r="E4609" t="s">
        <v>89</v>
      </c>
      <c r="F4609">
        <v>5</v>
      </c>
      <c r="G4609">
        <v>2</v>
      </c>
      <c r="H4609" t="s">
        <v>151</v>
      </c>
      <c r="I4609" t="s">
        <v>152</v>
      </c>
      <c r="J4609">
        <v>10004717719</v>
      </c>
      <c r="K4609" s="130">
        <f>(C4609-VLOOKUP(H4609,Riders!$A$2:$E$8001,4,FALSE))/365</f>
        <v>22.923287671232877</v>
      </c>
    </row>
    <row r="4610" spans="1:11">
      <c r="A4610" s="25" t="s">
        <v>460</v>
      </c>
      <c r="B4610" s="25">
        <v>2012</v>
      </c>
      <c r="C4610" s="9">
        <v>40852</v>
      </c>
      <c r="D4610" s="25" t="s">
        <v>138</v>
      </c>
      <c r="E4610" t="s">
        <v>89</v>
      </c>
      <c r="F4610">
        <v>5</v>
      </c>
      <c r="G4610">
        <v>3</v>
      </c>
      <c r="H4610" t="s">
        <v>232</v>
      </c>
      <c r="I4610" t="s">
        <v>24</v>
      </c>
      <c r="J4610">
        <v>10006073493</v>
      </c>
      <c r="K4610" s="130">
        <f>(C4610-VLOOKUP(H4610,Riders!$A$2:$E$8001,4,FALSE))/365</f>
        <v>21.895890410958906</v>
      </c>
    </row>
    <row r="4611" spans="1:11">
      <c r="A4611" s="25" t="s">
        <v>460</v>
      </c>
      <c r="B4611" s="25">
        <v>2012</v>
      </c>
      <c r="C4611" s="9">
        <v>40852</v>
      </c>
      <c r="D4611" s="25" t="s">
        <v>138</v>
      </c>
      <c r="E4611" t="s">
        <v>89</v>
      </c>
      <c r="F4611">
        <v>5</v>
      </c>
      <c r="G4611">
        <v>4</v>
      </c>
      <c r="H4611" t="s">
        <v>463</v>
      </c>
      <c r="I4611" t="s">
        <v>42</v>
      </c>
      <c r="J4611">
        <v>10002288069</v>
      </c>
      <c r="K4611" s="130">
        <f>(C4611-VLOOKUP(H4611,Riders!$A$2:$E$8001,4,FALSE))/365</f>
        <v>30.923287671232877</v>
      </c>
    </row>
    <row r="4612" spans="1:11">
      <c r="A4612" s="25" t="s">
        <v>460</v>
      </c>
      <c r="B4612" s="25">
        <v>2012</v>
      </c>
      <c r="C4612" s="9">
        <v>40852</v>
      </c>
      <c r="D4612" s="25" t="s">
        <v>138</v>
      </c>
      <c r="E4612" t="s">
        <v>89</v>
      </c>
      <c r="F4612">
        <v>5</v>
      </c>
      <c r="G4612">
        <v>5</v>
      </c>
      <c r="H4612" t="s">
        <v>370</v>
      </c>
      <c r="I4612" t="s">
        <v>371</v>
      </c>
      <c r="J4612">
        <v>10055651813</v>
      </c>
      <c r="K4612" s="130" t="e">
        <f>(C4612-VLOOKUP(H4612,Riders!$A$2:$E$8001,4,FALSE))/365</f>
        <v>#N/A</v>
      </c>
    </row>
    <row r="4613" spans="1:11">
      <c r="A4613" s="25" t="s">
        <v>460</v>
      </c>
      <c r="B4613" s="25">
        <v>2012</v>
      </c>
      <c r="C4613" s="9">
        <v>40852</v>
      </c>
      <c r="D4613" s="25" t="s">
        <v>138</v>
      </c>
      <c r="E4613" t="s">
        <v>89</v>
      </c>
      <c r="F4613">
        <v>5</v>
      </c>
      <c r="G4613">
        <v>6</v>
      </c>
      <c r="H4613" t="s">
        <v>348</v>
      </c>
      <c r="I4613" t="s">
        <v>222</v>
      </c>
      <c r="J4613">
        <v>10007165755</v>
      </c>
      <c r="K4613" s="130">
        <f>(C4613-VLOOKUP(H4613,Riders!$A$2:$E$8001,4,FALSE))/365</f>
        <v>21.794520547945204</v>
      </c>
    </row>
    <row r="4614" spans="1:11">
      <c r="A4614" s="25" t="s">
        <v>460</v>
      </c>
      <c r="B4614" s="25">
        <v>2012</v>
      </c>
      <c r="C4614" s="9">
        <v>40852</v>
      </c>
      <c r="D4614" s="25" t="s">
        <v>138</v>
      </c>
      <c r="E4614" t="s">
        <v>89</v>
      </c>
      <c r="F4614">
        <v>6</v>
      </c>
      <c r="G4614">
        <v>1</v>
      </c>
      <c r="H4614" t="s">
        <v>426</v>
      </c>
      <c r="I4614" t="s">
        <v>196</v>
      </c>
      <c r="J4614">
        <v>10002558558</v>
      </c>
      <c r="K4614" s="130" t="e">
        <f>(C4614-VLOOKUP(H4614,Riders!$A$2:$E$8001,4,FALSE))/365</f>
        <v>#N/A</v>
      </c>
    </row>
    <row r="4615" spans="1:11">
      <c r="A4615" s="25" t="s">
        <v>460</v>
      </c>
      <c r="B4615" s="25">
        <v>2012</v>
      </c>
      <c r="C4615" s="9">
        <v>40852</v>
      </c>
      <c r="D4615" s="25" t="s">
        <v>138</v>
      </c>
      <c r="E4615" t="s">
        <v>89</v>
      </c>
      <c r="F4615">
        <v>6</v>
      </c>
      <c r="G4615">
        <v>2</v>
      </c>
      <c r="H4615" t="s">
        <v>194</v>
      </c>
      <c r="I4615" t="s">
        <v>50</v>
      </c>
      <c r="J4615">
        <v>10004868370</v>
      </c>
      <c r="K4615" s="130">
        <f>(C4615-VLOOKUP(H4615,Riders!$A$2:$E$8001,4,FALSE))/365</f>
        <v>23.849315068493151</v>
      </c>
    </row>
    <row r="4616" spans="1:11">
      <c r="A4616" s="25" t="s">
        <v>460</v>
      </c>
      <c r="B4616" s="25">
        <v>2012</v>
      </c>
      <c r="C4616" s="9">
        <v>40852</v>
      </c>
      <c r="D4616" s="25" t="s">
        <v>138</v>
      </c>
      <c r="E4616" t="s">
        <v>89</v>
      </c>
      <c r="F4616">
        <v>6</v>
      </c>
      <c r="G4616">
        <v>3</v>
      </c>
      <c r="H4616" t="s">
        <v>386</v>
      </c>
      <c r="I4616" t="s">
        <v>387</v>
      </c>
      <c r="J4616">
        <v>10006893852</v>
      </c>
      <c r="K4616" s="130">
        <f>(C4616-VLOOKUP(H4616,Riders!$A$2:$E$8001,4,FALSE))/365</f>
        <v>19.098630136986301</v>
      </c>
    </row>
    <row r="4617" spans="1:11">
      <c r="A4617" s="25" t="s">
        <v>460</v>
      </c>
      <c r="B4617" s="25">
        <v>2012</v>
      </c>
      <c r="C4617" s="9">
        <v>40852</v>
      </c>
      <c r="D4617" s="25" t="s">
        <v>138</v>
      </c>
      <c r="E4617" t="s">
        <v>89</v>
      </c>
      <c r="F4617">
        <v>6</v>
      </c>
      <c r="G4617">
        <v>4</v>
      </c>
      <c r="H4617" t="s">
        <v>429</v>
      </c>
      <c r="I4617" t="s">
        <v>346</v>
      </c>
      <c r="J4617">
        <v>10004723476</v>
      </c>
      <c r="K4617" s="130" t="e">
        <f>(C4617-VLOOKUP(H4617,Riders!$A$2:$E$8001,4,FALSE))/365</f>
        <v>#N/A</v>
      </c>
    </row>
    <row r="4618" spans="1:11">
      <c r="A4618" s="25" t="s">
        <v>460</v>
      </c>
      <c r="B4618" s="25">
        <v>2012</v>
      </c>
      <c r="C4618" s="9">
        <v>40852</v>
      </c>
      <c r="D4618" s="25" t="s">
        <v>138</v>
      </c>
      <c r="E4618" t="s">
        <v>89</v>
      </c>
      <c r="F4618">
        <v>6</v>
      </c>
      <c r="G4618">
        <v>5</v>
      </c>
      <c r="H4618" t="s">
        <v>190</v>
      </c>
      <c r="I4618" t="s">
        <v>111</v>
      </c>
      <c r="J4618">
        <v>10004599194</v>
      </c>
      <c r="K4618" s="130">
        <f>(C4618-VLOOKUP(H4618,Riders!$A$2:$E$8001,4,FALSE))/365</f>
        <v>23.635616438356163</v>
      </c>
    </row>
    <row r="4619" spans="1:11">
      <c r="A4619" s="25" t="s">
        <v>460</v>
      </c>
      <c r="B4619" s="25">
        <v>2012</v>
      </c>
      <c r="C4619" s="9">
        <v>40852</v>
      </c>
      <c r="D4619" s="25" t="s">
        <v>138</v>
      </c>
      <c r="E4619" t="s">
        <v>89</v>
      </c>
      <c r="F4619">
        <v>6</v>
      </c>
      <c r="G4619">
        <v>6</v>
      </c>
      <c r="H4619" t="s">
        <v>437</v>
      </c>
      <c r="I4619" t="s">
        <v>438</v>
      </c>
      <c r="J4619">
        <v>10006107748</v>
      </c>
      <c r="K4619" s="130" t="e">
        <f>(C4619-VLOOKUP(H4619,Riders!$A$2:$E$8001,4,FALSE))/365</f>
        <v>#N/A</v>
      </c>
    </row>
    <row r="4620" spans="1:11">
      <c r="A4620" s="25" t="s">
        <v>460</v>
      </c>
      <c r="B4620" s="25">
        <v>2012</v>
      </c>
      <c r="C4620" s="9">
        <v>40852</v>
      </c>
      <c r="D4620" s="25" t="s">
        <v>138</v>
      </c>
      <c r="E4620" t="s">
        <v>115</v>
      </c>
      <c r="F4620">
        <v>1</v>
      </c>
      <c r="G4620">
        <v>1</v>
      </c>
      <c r="H4620" t="s">
        <v>425</v>
      </c>
      <c r="I4620" t="s">
        <v>421</v>
      </c>
      <c r="J4620">
        <v>10006737945</v>
      </c>
      <c r="K4620" s="130">
        <f>(C4620-VLOOKUP(H4620,Riders!$A$2:$E$8001,4,FALSE))/365</f>
        <v>23.246575342465754</v>
      </c>
    </row>
    <row r="4621" spans="1:11">
      <c r="A4621" s="25" t="s">
        <v>460</v>
      </c>
      <c r="B4621" s="25">
        <v>2012</v>
      </c>
      <c r="C4621" s="9">
        <v>40852</v>
      </c>
      <c r="D4621" s="25" t="s">
        <v>138</v>
      </c>
      <c r="E4621" t="s">
        <v>115</v>
      </c>
      <c r="F4621">
        <v>1</v>
      </c>
      <c r="G4621">
        <v>2</v>
      </c>
      <c r="H4621" t="s">
        <v>287</v>
      </c>
      <c r="I4621" t="s">
        <v>205</v>
      </c>
      <c r="J4621">
        <v>10002418415</v>
      </c>
      <c r="K4621" s="130">
        <f>(C4621-VLOOKUP(H4621,Riders!$A$2:$E$8001,4,FALSE))/365</f>
        <v>29.246575342465754</v>
      </c>
    </row>
    <row r="4622" spans="1:11">
      <c r="A4622" s="25" t="s">
        <v>460</v>
      </c>
      <c r="B4622" s="25">
        <v>2012</v>
      </c>
      <c r="C4622" s="9">
        <v>40852</v>
      </c>
      <c r="D4622" s="25" t="s">
        <v>138</v>
      </c>
      <c r="E4622" t="s">
        <v>115</v>
      </c>
      <c r="F4622">
        <v>1</v>
      </c>
      <c r="G4622">
        <v>3</v>
      </c>
      <c r="H4622" t="s">
        <v>386</v>
      </c>
      <c r="I4622" t="s">
        <v>387</v>
      </c>
      <c r="J4622">
        <v>10006893852</v>
      </c>
      <c r="K4622" s="130">
        <f>(C4622-VLOOKUP(H4622,Riders!$A$2:$E$8001,4,FALSE))/365</f>
        <v>19.098630136986301</v>
      </c>
    </row>
    <row r="4623" spans="1:11">
      <c r="A4623" s="25" t="s">
        <v>460</v>
      </c>
      <c r="B4623" s="25">
        <v>2012</v>
      </c>
      <c r="C4623" s="9">
        <v>40852</v>
      </c>
      <c r="D4623" s="25" t="s">
        <v>138</v>
      </c>
      <c r="E4623" t="s">
        <v>115</v>
      </c>
      <c r="F4623">
        <v>1</v>
      </c>
      <c r="G4623">
        <v>4</v>
      </c>
      <c r="H4623" t="s">
        <v>291</v>
      </c>
      <c r="I4623" t="s">
        <v>24</v>
      </c>
      <c r="J4623">
        <v>10006108051</v>
      </c>
      <c r="K4623" s="130">
        <f>(C4623-VLOOKUP(H4623,Riders!$A$2:$E$8001,4,FALSE))/365</f>
        <v>22.860273972602741</v>
      </c>
    </row>
    <row r="4624" spans="1:11">
      <c r="A4624" s="25" t="s">
        <v>460</v>
      </c>
      <c r="B4624" s="25">
        <v>2012</v>
      </c>
      <c r="C4624" s="9">
        <v>40852</v>
      </c>
      <c r="D4624" s="25" t="s">
        <v>138</v>
      </c>
      <c r="E4624" t="s">
        <v>115</v>
      </c>
      <c r="F4624">
        <v>2</v>
      </c>
      <c r="G4624">
        <v>1</v>
      </c>
      <c r="H4624" t="s">
        <v>191</v>
      </c>
      <c r="I4624" t="s">
        <v>30</v>
      </c>
      <c r="J4624">
        <v>10005727327</v>
      </c>
      <c r="K4624" s="130">
        <f>(C4624-VLOOKUP(H4624,Riders!$A$2:$E$8001,4,FALSE))/365</f>
        <v>25.794520547945204</v>
      </c>
    </row>
    <row r="4625" spans="1:11">
      <c r="A4625" s="25" t="s">
        <v>460</v>
      </c>
      <c r="B4625" s="25">
        <v>2012</v>
      </c>
      <c r="C4625" s="9">
        <v>40852</v>
      </c>
      <c r="D4625" s="25" t="s">
        <v>138</v>
      </c>
      <c r="E4625" t="s">
        <v>115</v>
      </c>
      <c r="F4625">
        <v>2</v>
      </c>
      <c r="G4625">
        <v>2</v>
      </c>
      <c r="H4625" t="s">
        <v>461</v>
      </c>
      <c r="I4625" t="s">
        <v>400</v>
      </c>
      <c r="J4625">
        <v>10003291718</v>
      </c>
      <c r="K4625" s="130" t="e">
        <f>(C4625-VLOOKUP(H4625,Riders!$A$2:$E$8001,4,FALSE))/365</f>
        <v>#N/A</v>
      </c>
    </row>
    <row r="4626" spans="1:11">
      <c r="A4626" s="25" t="s">
        <v>460</v>
      </c>
      <c r="B4626" s="25">
        <v>2012</v>
      </c>
      <c r="C4626" s="9">
        <v>40852</v>
      </c>
      <c r="D4626" s="25" t="s">
        <v>138</v>
      </c>
      <c r="E4626" t="s">
        <v>115</v>
      </c>
      <c r="F4626">
        <v>2</v>
      </c>
      <c r="G4626">
        <v>3</v>
      </c>
      <c r="H4626" t="s">
        <v>232</v>
      </c>
      <c r="I4626" t="s">
        <v>24</v>
      </c>
      <c r="J4626">
        <v>10006073493</v>
      </c>
      <c r="K4626" s="130">
        <f>(C4626-VLOOKUP(H4626,Riders!$A$2:$E$8001,4,FALSE))/365</f>
        <v>21.895890410958906</v>
      </c>
    </row>
    <row r="4627" spans="1:11">
      <c r="A4627" s="25" t="s">
        <v>460</v>
      </c>
      <c r="B4627" s="25">
        <v>2012</v>
      </c>
      <c r="C4627" s="9">
        <v>40852</v>
      </c>
      <c r="D4627" s="25" t="s">
        <v>138</v>
      </c>
      <c r="E4627" t="s">
        <v>115</v>
      </c>
      <c r="F4627">
        <v>2</v>
      </c>
      <c r="G4627">
        <v>4</v>
      </c>
      <c r="H4627" t="s">
        <v>463</v>
      </c>
      <c r="I4627" t="s">
        <v>42</v>
      </c>
      <c r="J4627">
        <v>10002288069</v>
      </c>
      <c r="K4627" s="130">
        <f>(C4627-VLOOKUP(H4627,Riders!$A$2:$E$8001,4,FALSE))/365</f>
        <v>30.923287671232877</v>
      </c>
    </row>
    <row r="4628" spans="1:11">
      <c r="A4628" s="25" t="s">
        <v>460</v>
      </c>
      <c r="B4628" s="25">
        <v>2012</v>
      </c>
      <c r="C4628" s="9">
        <v>40852</v>
      </c>
      <c r="D4628" s="25" t="s">
        <v>138</v>
      </c>
      <c r="E4628" t="s">
        <v>115</v>
      </c>
      <c r="F4628">
        <v>3</v>
      </c>
      <c r="G4628">
        <v>1</v>
      </c>
      <c r="H4628" t="s">
        <v>372</v>
      </c>
      <c r="I4628" t="s">
        <v>373</v>
      </c>
      <c r="J4628">
        <v>10004613039</v>
      </c>
      <c r="K4628" s="130">
        <f>(C4628-VLOOKUP(H4628,Riders!$A$2:$E$8001,4,FALSE))/365</f>
        <v>22.901369863013699</v>
      </c>
    </row>
    <row r="4629" spans="1:11">
      <c r="A4629" s="25" t="s">
        <v>460</v>
      </c>
      <c r="B4629" s="25">
        <v>2012</v>
      </c>
      <c r="C4629" s="9">
        <v>40852</v>
      </c>
      <c r="D4629" s="25" t="s">
        <v>138</v>
      </c>
      <c r="E4629" t="s">
        <v>115</v>
      </c>
      <c r="F4629">
        <v>3</v>
      </c>
      <c r="G4629">
        <v>2</v>
      </c>
      <c r="H4629" t="s">
        <v>417</v>
      </c>
      <c r="I4629" t="s">
        <v>379</v>
      </c>
      <c r="J4629">
        <v>10006173931</v>
      </c>
      <c r="K4629" s="130" t="e">
        <f>(C4629-VLOOKUP(H4629,Riders!$A$2:$E$8001,4,FALSE))/365</f>
        <v>#N/A</v>
      </c>
    </row>
    <row r="4630" spans="1:11">
      <c r="A4630" s="25" t="s">
        <v>460</v>
      </c>
      <c r="B4630" s="25">
        <v>2012</v>
      </c>
      <c r="C4630" s="9">
        <v>40852</v>
      </c>
      <c r="D4630" s="25" t="s">
        <v>138</v>
      </c>
      <c r="E4630" t="s">
        <v>115</v>
      </c>
      <c r="F4630">
        <v>3</v>
      </c>
      <c r="G4630">
        <v>3</v>
      </c>
      <c r="H4630" t="s">
        <v>348</v>
      </c>
      <c r="I4630" t="s">
        <v>222</v>
      </c>
      <c r="J4630">
        <v>10007165755</v>
      </c>
      <c r="K4630" s="130">
        <f>(C4630-VLOOKUP(H4630,Riders!$A$2:$E$8001,4,FALSE))/365</f>
        <v>21.794520547945204</v>
      </c>
    </row>
    <row r="4631" spans="1:11">
      <c r="A4631" s="25" t="s">
        <v>460</v>
      </c>
      <c r="B4631" s="25">
        <v>2012</v>
      </c>
      <c r="C4631" s="9">
        <v>40852</v>
      </c>
      <c r="D4631" s="25" t="s">
        <v>138</v>
      </c>
      <c r="E4631" t="s">
        <v>115</v>
      </c>
      <c r="F4631">
        <v>3</v>
      </c>
      <c r="G4631">
        <v>4</v>
      </c>
      <c r="H4631" t="s">
        <v>462</v>
      </c>
      <c r="I4631" t="s">
        <v>323</v>
      </c>
      <c r="J4631">
        <v>10006115327</v>
      </c>
      <c r="K4631" s="130">
        <f>(C4631-VLOOKUP(H4631,Riders!$A$2:$E$8001,4,FALSE))/365</f>
        <v>21.646575342465752</v>
      </c>
    </row>
    <row r="4632" spans="1:11">
      <c r="A4632" s="25" t="s">
        <v>460</v>
      </c>
      <c r="B4632" s="25">
        <v>2012</v>
      </c>
      <c r="C4632" s="9">
        <v>40852</v>
      </c>
      <c r="D4632" s="25" t="s">
        <v>138</v>
      </c>
      <c r="E4632" t="s">
        <v>115</v>
      </c>
      <c r="F4632">
        <v>4</v>
      </c>
      <c r="G4632">
        <v>1</v>
      </c>
      <c r="H4632" t="s">
        <v>356</v>
      </c>
      <c r="I4632" t="s">
        <v>357</v>
      </c>
      <c r="J4632">
        <v>10006900320</v>
      </c>
      <c r="K4632" s="130">
        <f>(C4632-VLOOKUP(H4632,Riders!$A$2:$E$8001,4,FALSE))/365</f>
        <v>20.032876712328768</v>
      </c>
    </row>
    <row r="4633" spans="1:11">
      <c r="A4633" s="25" t="s">
        <v>460</v>
      </c>
      <c r="B4633" s="25">
        <v>2012</v>
      </c>
      <c r="C4633" s="9">
        <v>40852</v>
      </c>
      <c r="D4633" s="25" t="s">
        <v>138</v>
      </c>
      <c r="E4633" t="s">
        <v>115</v>
      </c>
      <c r="F4633">
        <v>4</v>
      </c>
      <c r="G4633">
        <v>2</v>
      </c>
      <c r="H4633" t="s">
        <v>391</v>
      </c>
      <c r="I4633" t="s">
        <v>392</v>
      </c>
      <c r="J4633">
        <v>10002830360</v>
      </c>
      <c r="K4633" s="130">
        <f>(C4633-VLOOKUP(H4633,Riders!$A$2:$E$8001,4,FALSE))/365</f>
        <v>32.435616438356163</v>
      </c>
    </row>
    <row r="4634" spans="1:11">
      <c r="A4634" s="25" t="s">
        <v>460</v>
      </c>
      <c r="B4634" s="25">
        <v>2012</v>
      </c>
      <c r="C4634" s="9">
        <v>40852</v>
      </c>
      <c r="D4634" s="25" t="s">
        <v>138</v>
      </c>
      <c r="E4634" t="s">
        <v>115</v>
      </c>
      <c r="F4634">
        <v>4</v>
      </c>
      <c r="G4634">
        <v>3</v>
      </c>
      <c r="H4634" t="s">
        <v>452</v>
      </c>
      <c r="I4634" t="s">
        <v>44</v>
      </c>
      <c r="J4634">
        <v>10005364585</v>
      </c>
      <c r="K4634" s="130">
        <f>(C4634-VLOOKUP(H4634,Riders!$A$2:$E$8001,4,FALSE))/365</f>
        <v>22.019178082191782</v>
      </c>
    </row>
    <row r="4635" spans="1:11">
      <c r="A4635" s="25" t="s">
        <v>460</v>
      </c>
      <c r="B4635" s="25">
        <v>2012</v>
      </c>
      <c r="C4635" s="9">
        <v>40852</v>
      </c>
      <c r="D4635" s="25" t="s">
        <v>138</v>
      </c>
      <c r="E4635" t="s">
        <v>115</v>
      </c>
      <c r="F4635">
        <v>4</v>
      </c>
      <c r="G4635">
        <v>4</v>
      </c>
      <c r="H4635" t="s">
        <v>333</v>
      </c>
      <c r="I4635" t="s">
        <v>28</v>
      </c>
      <c r="J4635">
        <v>10036244537</v>
      </c>
      <c r="K4635" s="130">
        <f>(C4635-VLOOKUP(H4635,Riders!$A$2:$E$8001,4,FALSE))/365</f>
        <v>23.271232876712329</v>
      </c>
    </row>
    <row r="4636" spans="1:11">
      <c r="A4636" s="25" t="s">
        <v>460</v>
      </c>
      <c r="B4636" s="25">
        <v>2012</v>
      </c>
      <c r="C4636" s="9">
        <v>40852</v>
      </c>
      <c r="D4636" s="25" t="s">
        <v>138</v>
      </c>
      <c r="E4636" t="s">
        <v>115</v>
      </c>
      <c r="F4636">
        <v>4</v>
      </c>
      <c r="G4636">
        <v>5</v>
      </c>
      <c r="H4636" t="s">
        <v>437</v>
      </c>
      <c r="I4636" t="s">
        <v>438</v>
      </c>
      <c r="J4636">
        <v>10006107748</v>
      </c>
      <c r="K4636" s="130" t="e">
        <f>(C4636-VLOOKUP(H4636,Riders!$A$2:$E$8001,4,FALSE))/365</f>
        <v>#N/A</v>
      </c>
    </row>
    <row r="4637" spans="1:11">
      <c r="A4637" s="25" t="s">
        <v>460</v>
      </c>
      <c r="B4637" s="25">
        <v>2012</v>
      </c>
      <c r="C4637" s="9">
        <v>40852</v>
      </c>
      <c r="D4637" s="25" t="s">
        <v>138</v>
      </c>
      <c r="E4637" t="s">
        <v>115</v>
      </c>
      <c r="F4637">
        <v>5</v>
      </c>
      <c r="G4637">
        <v>1</v>
      </c>
      <c r="H4637" t="s">
        <v>337</v>
      </c>
      <c r="I4637" t="s">
        <v>26</v>
      </c>
      <c r="J4637">
        <v>10004618796</v>
      </c>
      <c r="K4637" s="130">
        <f>(C4637-VLOOKUP(H4637,Riders!$A$2:$E$8001,4,FALSE))/365</f>
        <v>24.18904109589041</v>
      </c>
    </row>
    <row r="4638" spans="1:11">
      <c r="A4638" s="25" t="s">
        <v>460</v>
      </c>
      <c r="B4638" s="25">
        <v>2012</v>
      </c>
      <c r="C4638" s="9">
        <v>40852</v>
      </c>
      <c r="D4638" s="25" t="s">
        <v>138</v>
      </c>
      <c r="E4638" t="s">
        <v>115</v>
      </c>
      <c r="F4638">
        <v>5</v>
      </c>
      <c r="G4638">
        <v>2</v>
      </c>
      <c r="H4638" t="s">
        <v>151</v>
      </c>
      <c r="I4638" t="s">
        <v>152</v>
      </c>
      <c r="J4638">
        <v>10004717719</v>
      </c>
      <c r="K4638" s="130">
        <f>(C4638-VLOOKUP(H4638,Riders!$A$2:$E$8001,4,FALSE))/365</f>
        <v>22.923287671232877</v>
      </c>
    </row>
    <row r="4639" spans="1:11">
      <c r="A4639" s="25" t="s">
        <v>460</v>
      </c>
      <c r="B4639" s="25">
        <v>2012</v>
      </c>
      <c r="C4639" s="9">
        <v>40852</v>
      </c>
      <c r="D4639" s="25" t="s">
        <v>138</v>
      </c>
      <c r="E4639" t="s">
        <v>115</v>
      </c>
      <c r="F4639">
        <v>5</v>
      </c>
      <c r="G4639">
        <v>3</v>
      </c>
      <c r="H4639" t="s">
        <v>190</v>
      </c>
      <c r="I4639" t="s">
        <v>111</v>
      </c>
      <c r="J4639">
        <v>10004599194</v>
      </c>
      <c r="K4639" s="130">
        <f>(C4639-VLOOKUP(H4639,Riders!$A$2:$E$8001,4,FALSE))/365</f>
        <v>23.635616438356163</v>
      </c>
    </row>
    <row r="4640" spans="1:11">
      <c r="A4640" s="25" t="s">
        <v>460</v>
      </c>
      <c r="B4640" s="25">
        <v>2012</v>
      </c>
      <c r="C4640" s="9">
        <v>40852</v>
      </c>
      <c r="D4640" s="25" t="s">
        <v>138</v>
      </c>
      <c r="E4640" t="s">
        <v>115</v>
      </c>
      <c r="F4640">
        <v>5</v>
      </c>
      <c r="G4640">
        <v>4</v>
      </c>
      <c r="H4640" t="s">
        <v>355</v>
      </c>
      <c r="I4640" t="s">
        <v>308</v>
      </c>
      <c r="J4640">
        <v>10006105930</v>
      </c>
      <c r="K4640" s="130">
        <f>(C4640-VLOOKUP(H4640,Riders!$A$2:$E$8001,4,FALSE))/365</f>
        <v>22.550684931506851</v>
      </c>
    </row>
    <row r="4641" spans="1:11">
      <c r="A4641" s="25" t="s">
        <v>460</v>
      </c>
      <c r="B4641" s="25">
        <v>2012</v>
      </c>
      <c r="C4641" s="9">
        <v>40852</v>
      </c>
      <c r="D4641" s="25" t="s">
        <v>138</v>
      </c>
      <c r="E4641" t="s">
        <v>115</v>
      </c>
      <c r="F4641">
        <v>6</v>
      </c>
      <c r="G4641">
        <v>1</v>
      </c>
      <c r="H4641" t="s">
        <v>370</v>
      </c>
      <c r="I4641" t="s">
        <v>371</v>
      </c>
      <c r="J4641">
        <v>10055651813</v>
      </c>
      <c r="K4641" s="130" t="e">
        <f>(C4641-VLOOKUP(H4641,Riders!$A$2:$E$8001,4,FALSE))/365</f>
        <v>#N/A</v>
      </c>
    </row>
    <row r="4642" spans="1:11">
      <c r="A4642" s="25" t="s">
        <v>460</v>
      </c>
      <c r="B4642" s="25">
        <v>2012</v>
      </c>
      <c r="C4642" s="9">
        <v>40852</v>
      </c>
      <c r="D4642" s="25" t="s">
        <v>138</v>
      </c>
      <c r="E4642" t="s">
        <v>115</v>
      </c>
      <c r="F4642">
        <v>6</v>
      </c>
      <c r="G4642">
        <v>2</v>
      </c>
      <c r="H4642" t="s">
        <v>429</v>
      </c>
      <c r="I4642" t="s">
        <v>346</v>
      </c>
      <c r="J4642">
        <v>10004723476</v>
      </c>
      <c r="K4642" s="130" t="e">
        <f>(C4642-VLOOKUP(H4642,Riders!$A$2:$E$8001,4,FALSE))/365</f>
        <v>#N/A</v>
      </c>
    </row>
    <row r="4643" spans="1:11">
      <c r="A4643" s="25" t="s">
        <v>460</v>
      </c>
      <c r="B4643" s="25">
        <v>2012</v>
      </c>
      <c r="C4643" s="9">
        <v>40852</v>
      </c>
      <c r="D4643" s="25" t="s">
        <v>138</v>
      </c>
      <c r="E4643" t="s">
        <v>115</v>
      </c>
      <c r="F4643">
        <v>6</v>
      </c>
      <c r="G4643">
        <v>3</v>
      </c>
      <c r="H4643" t="s">
        <v>194</v>
      </c>
      <c r="I4643" t="s">
        <v>50</v>
      </c>
      <c r="J4643">
        <v>10004868370</v>
      </c>
      <c r="K4643" s="130">
        <f>(C4643-VLOOKUP(H4643,Riders!$A$2:$E$8001,4,FALSE))/365</f>
        <v>23.849315068493151</v>
      </c>
    </row>
    <row r="4644" spans="1:11">
      <c r="A4644" s="25" t="s">
        <v>460</v>
      </c>
      <c r="B4644" s="25">
        <v>2012</v>
      </c>
      <c r="C4644" s="9">
        <v>40852</v>
      </c>
      <c r="D4644" s="25" t="s">
        <v>138</v>
      </c>
      <c r="E4644" t="s">
        <v>115</v>
      </c>
      <c r="F4644">
        <v>6</v>
      </c>
      <c r="G4644">
        <v>4</v>
      </c>
      <c r="H4644" t="s">
        <v>310</v>
      </c>
      <c r="I4644" t="s">
        <v>102</v>
      </c>
      <c r="J4644">
        <v>10006898401</v>
      </c>
      <c r="K4644" s="130">
        <f>(C4644-VLOOKUP(H4644,Riders!$A$2:$E$8001,4,FALSE))/365</f>
        <v>20.452054794520549</v>
      </c>
    </row>
    <row r="4645" spans="1:11">
      <c r="A4645" s="25" t="s">
        <v>460</v>
      </c>
      <c r="B4645" s="25">
        <v>2012</v>
      </c>
      <c r="C4645" s="9">
        <v>40852</v>
      </c>
      <c r="D4645" s="25" t="s">
        <v>138</v>
      </c>
      <c r="E4645" t="s">
        <v>117</v>
      </c>
      <c r="F4645">
        <v>1</v>
      </c>
      <c r="G4645">
        <v>1</v>
      </c>
      <c r="H4645" t="s">
        <v>370</v>
      </c>
      <c r="I4645" t="s">
        <v>371</v>
      </c>
      <c r="J4645">
        <v>10055651813</v>
      </c>
      <c r="K4645" s="130" t="e">
        <f>(C4645-VLOOKUP(H4645,Riders!$A$2:$E$8001,4,FALSE))/365</f>
        <v>#N/A</v>
      </c>
    </row>
    <row r="4646" spans="1:11">
      <c r="A4646" s="25" t="s">
        <v>460</v>
      </c>
      <c r="B4646" s="25">
        <v>2012</v>
      </c>
      <c r="C4646" s="9">
        <v>40852</v>
      </c>
      <c r="D4646" s="25" t="s">
        <v>138</v>
      </c>
      <c r="E4646" t="s">
        <v>117</v>
      </c>
      <c r="F4646">
        <v>1</v>
      </c>
      <c r="G4646">
        <v>2</v>
      </c>
      <c r="H4646" t="s">
        <v>426</v>
      </c>
      <c r="I4646" t="s">
        <v>196</v>
      </c>
      <c r="J4646">
        <v>10002558558</v>
      </c>
      <c r="K4646" s="130" t="e">
        <f>(C4646-VLOOKUP(H4646,Riders!$A$2:$E$8001,4,FALSE))/365</f>
        <v>#N/A</v>
      </c>
    </row>
    <row r="4647" spans="1:11">
      <c r="A4647" s="25" t="s">
        <v>460</v>
      </c>
      <c r="B4647" s="25">
        <v>2012</v>
      </c>
      <c r="C4647" s="9">
        <v>40852</v>
      </c>
      <c r="D4647" s="25" t="s">
        <v>138</v>
      </c>
      <c r="E4647" t="s">
        <v>117</v>
      </c>
      <c r="F4647">
        <v>1</v>
      </c>
      <c r="G4647">
        <v>3</v>
      </c>
      <c r="H4647" t="s">
        <v>356</v>
      </c>
      <c r="I4647" t="s">
        <v>357</v>
      </c>
      <c r="J4647">
        <v>10006900320</v>
      </c>
      <c r="K4647" s="130">
        <f>(C4647-VLOOKUP(H4647,Riders!$A$2:$E$8001,4,FALSE))/365</f>
        <v>20.032876712328768</v>
      </c>
    </row>
    <row r="4648" spans="1:11">
      <c r="A4648" s="25" t="s">
        <v>460</v>
      </c>
      <c r="B4648" s="25">
        <v>2012</v>
      </c>
      <c r="C4648" s="9">
        <v>40852</v>
      </c>
      <c r="D4648" s="25" t="s">
        <v>138</v>
      </c>
      <c r="E4648" t="s">
        <v>117</v>
      </c>
      <c r="F4648">
        <v>1</v>
      </c>
      <c r="G4648">
        <v>4</v>
      </c>
      <c r="H4648" t="s">
        <v>372</v>
      </c>
      <c r="I4648" t="s">
        <v>373</v>
      </c>
      <c r="J4648">
        <v>10004613039</v>
      </c>
      <c r="K4648" s="130">
        <f>(C4648-VLOOKUP(H4648,Riders!$A$2:$E$8001,4,FALSE))/365</f>
        <v>22.901369863013699</v>
      </c>
    </row>
    <row r="4649" spans="1:11">
      <c r="A4649" s="25" t="s">
        <v>460</v>
      </c>
      <c r="B4649" s="25">
        <v>2012</v>
      </c>
      <c r="C4649" s="9">
        <v>40852</v>
      </c>
      <c r="D4649" s="25" t="s">
        <v>138</v>
      </c>
      <c r="E4649" t="s">
        <v>117</v>
      </c>
      <c r="F4649">
        <v>1</v>
      </c>
      <c r="G4649">
        <v>5</v>
      </c>
      <c r="H4649" t="s">
        <v>95</v>
      </c>
      <c r="I4649" t="s">
        <v>28</v>
      </c>
      <c r="J4649">
        <v>10048325582</v>
      </c>
      <c r="K4649" s="130">
        <f>(C4649-VLOOKUP(H4649,Riders!$A$2:$E$8001,4,FALSE))/365</f>
        <v>19.772602739726029</v>
      </c>
    </row>
    <row r="4650" spans="1:11">
      <c r="A4650" s="25" t="s">
        <v>460</v>
      </c>
      <c r="B4650" s="25">
        <v>2012</v>
      </c>
      <c r="C4650" s="9">
        <v>40852</v>
      </c>
      <c r="D4650" s="25" t="s">
        <v>138</v>
      </c>
      <c r="E4650" t="s">
        <v>117</v>
      </c>
      <c r="F4650">
        <v>1</v>
      </c>
      <c r="G4650">
        <v>6</v>
      </c>
      <c r="H4650" t="s">
        <v>201</v>
      </c>
      <c r="I4650" t="s">
        <v>196</v>
      </c>
      <c r="J4650">
        <v>10051694112</v>
      </c>
      <c r="K4650" s="130">
        <f>(C4650-VLOOKUP(H4650,Riders!$A$2:$E$8001,4,FALSE))/365</f>
        <v>24.865753424657534</v>
      </c>
    </row>
    <row r="4651" spans="1:11">
      <c r="A4651" s="25" t="s">
        <v>460</v>
      </c>
      <c r="B4651" s="25">
        <v>2012</v>
      </c>
      <c r="C4651" s="9">
        <v>40852</v>
      </c>
      <c r="D4651" s="25" t="s">
        <v>138</v>
      </c>
      <c r="E4651" t="s">
        <v>117</v>
      </c>
      <c r="F4651">
        <v>2</v>
      </c>
      <c r="G4651">
        <v>1</v>
      </c>
      <c r="H4651" t="s">
        <v>192</v>
      </c>
      <c r="I4651" t="s">
        <v>28</v>
      </c>
      <c r="J4651">
        <v>10004601723</v>
      </c>
      <c r="K4651" s="130">
        <f>(C4651-VLOOKUP(H4651,Riders!$A$2:$E$8001,4,FALSE))/365</f>
        <v>24.378082191780823</v>
      </c>
    </row>
    <row r="4652" spans="1:11">
      <c r="A4652" s="25" t="s">
        <v>460</v>
      </c>
      <c r="B4652" s="25">
        <v>2012</v>
      </c>
      <c r="C4652" s="9">
        <v>40852</v>
      </c>
      <c r="D4652" s="25" t="s">
        <v>138</v>
      </c>
      <c r="E4652" t="s">
        <v>117</v>
      </c>
      <c r="F4652">
        <v>2</v>
      </c>
      <c r="G4652">
        <v>2</v>
      </c>
      <c r="H4652" t="s">
        <v>427</v>
      </c>
      <c r="I4652" t="s">
        <v>436</v>
      </c>
      <c r="J4652">
        <v>10001564310</v>
      </c>
      <c r="K4652" s="130" t="e">
        <f>(C4652-VLOOKUP(H4652,Riders!$A$2:$E$8001,4,FALSE))/365</f>
        <v>#N/A</v>
      </c>
    </row>
    <row r="4653" spans="1:11">
      <c r="A4653" s="25" t="s">
        <v>460</v>
      </c>
      <c r="B4653" s="25">
        <v>2012</v>
      </c>
      <c r="C4653" s="9">
        <v>40852</v>
      </c>
      <c r="D4653" s="25" t="s">
        <v>138</v>
      </c>
      <c r="E4653" t="s">
        <v>117</v>
      </c>
      <c r="F4653">
        <v>2</v>
      </c>
      <c r="G4653">
        <v>3</v>
      </c>
      <c r="H4653" t="s">
        <v>338</v>
      </c>
      <c r="I4653" t="s">
        <v>140</v>
      </c>
      <c r="J4653">
        <v>10004633247</v>
      </c>
      <c r="K4653" s="130">
        <f>(C4653-VLOOKUP(H4653,Riders!$A$2:$E$8001,4,FALSE))/365</f>
        <v>23.63013698630137</v>
      </c>
    </row>
    <row r="4654" spans="1:11">
      <c r="A4654" s="25" t="s">
        <v>460</v>
      </c>
      <c r="B4654" s="25">
        <v>2012</v>
      </c>
      <c r="C4654" s="9">
        <v>40852</v>
      </c>
      <c r="D4654" s="25" t="s">
        <v>138</v>
      </c>
      <c r="E4654" t="s">
        <v>117</v>
      </c>
      <c r="F4654">
        <v>2</v>
      </c>
      <c r="G4654">
        <v>4</v>
      </c>
      <c r="H4654" t="s">
        <v>337</v>
      </c>
      <c r="I4654" t="s">
        <v>26</v>
      </c>
      <c r="J4654">
        <v>10004618796</v>
      </c>
      <c r="K4654" s="130">
        <f>(C4654-VLOOKUP(H4654,Riders!$A$2:$E$8001,4,FALSE))/365</f>
        <v>24.18904109589041</v>
      </c>
    </row>
    <row r="4655" spans="1:11">
      <c r="A4655" s="25" t="s">
        <v>460</v>
      </c>
      <c r="B4655" s="25">
        <v>2012</v>
      </c>
      <c r="C4655" s="9">
        <v>40852</v>
      </c>
      <c r="D4655" s="25" t="s">
        <v>138</v>
      </c>
      <c r="E4655" t="s">
        <v>117</v>
      </c>
      <c r="F4655">
        <v>2</v>
      </c>
      <c r="G4655">
        <v>5</v>
      </c>
      <c r="H4655" t="s">
        <v>425</v>
      </c>
      <c r="I4655" t="s">
        <v>421</v>
      </c>
      <c r="J4655">
        <v>10006737945</v>
      </c>
      <c r="K4655" s="130">
        <f>(C4655-VLOOKUP(H4655,Riders!$A$2:$E$8001,4,FALSE))/365</f>
        <v>23.246575342465754</v>
      </c>
    </row>
    <row r="4656" spans="1:11">
      <c r="A4656" s="25" t="s">
        <v>460</v>
      </c>
      <c r="B4656" s="25">
        <v>2012</v>
      </c>
      <c r="C4656" s="9">
        <v>40852</v>
      </c>
      <c r="D4656" s="25" t="s">
        <v>138</v>
      </c>
      <c r="E4656" t="s">
        <v>117</v>
      </c>
      <c r="F4656">
        <v>2</v>
      </c>
      <c r="G4656">
        <v>6</v>
      </c>
      <c r="H4656" t="s">
        <v>191</v>
      </c>
      <c r="I4656" t="s">
        <v>30</v>
      </c>
      <c r="J4656">
        <v>10005727327</v>
      </c>
      <c r="K4656" s="130">
        <f>(C4656-VLOOKUP(H4656,Riders!$A$2:$E$8001,4,FALSE))/365</f>
        <v>25.794520547945204</v>
      </c>
    </row>
    <row r="4657" spans="1:11">
      <c r="A4657" s="25" t="s">
        <v>460</v>
      </c>
      <c r="B4657" s="25">
        <v>2012</v>
      </c>
      <c r="C4657" s="9">
        <v>40852</v>
      </c>
      <c r="D4657" s="25" t="s">
        <v>138</v>
      </c>
      <c r="E4657" t="s">
        <v>119</v>
      </c>
      <c r="F4657">
        <v>1</v>
      </c>
      <c r="G4657">
        <v>1</v>
      </c>
      <c r="H4657" t="s">
        <v>338</v>
      </c>
      <c r="I4657" t="s">
        <v>140</v>
      </c>
      <c r="J4657">
        <v>10004633247</v>
      </c>
      <c r="K4657" s="130">
        <f>(C4657-VLOOKUP(H4657,Riders!$A$2:$E$8001,4,FALSE))/365</f>
        <v>23.63013698630137</v>
      </c>
    </row>
    <row r="4658" spans="1:11">
      <c r="A4658" s="25" t="s">
        <v>460</v>
      </c>
      <c r="B4658" s="25">
        <v>2012</v>
      </c>
      <c r="C4658" s="9">
        <v>40852</v>
      </c>
      <c r="D4658" s="25" t="s">
        <v>138</v>
      </c>
      <c r="E4658" t="s">
        <v>119</v>
      </c>
      <c r="F4658">
        <v>1</v>
      </c>
      <c r="G4658">
        <v>2</v>
      </c>
      <c r="H4658" t="s">
        <v>427</v>
      </c>
      <c r="I4658" t="s">
        <v>436</v>
      </c>
      <c r="J4658">
        <v>10001564310</v>
      </c>
      <c r="K4658" s="130" t="e">
        <f>(C4658-VLOOKUP(H4658,Riders!$A$2:$E$8001,4,FALSE))/365</f>
        <v>#N/A</v>
      </c>
    </row>
    <row r="4659" spans="1:11">
      <c r="A4659" s="25" t="s">
        <v>460</v>
      </c>
      <c r="B4659" s="25">
        <v>2012</v>
      </c>
      <c r="C4659" s="9">
        <v>40852</v>
      </c>
      <c r="D4659" s="25" t="s">
        <v>138</v>
      </c>
      <c r="E4659" t="s">
        <v>119</v>
      </c>
      <c r="F4659">
        <v>1</v>
      </c>
      <c r="G4659">
        <v>3</v>
      </c>
      <c r="H4659" t="s">
        <v>426</v>
      </c>
      <c r="I4659" t="s">
        <v>196</v>
      </c>
      <c r="J4659">
        <v>10002558558</v>
      </c>
      <c r="K4659" s="130" t="e">
        <f>(C4659-VLOOKUP(H4659,Riders!$A$2:$E$8001,4,FALSE))/365</f>
        <v>#N/A</v>
      </c>
    </row>
    <row r="4660" spans="1:11">
      <c r="A4660" s="25" t="s">
        <v>460</v>
      </c>
      <c r="B4660" s="25">
        <v>2012</v>
      </c>
      <c r="C4660" s="9">
        <v>40852</v>
      </c>
      <c r="D4660" s="25" t="s">
        <v>138</v>
      </c>
      <c r="E4660" t="s">
        <v>119</v>
      </c>
      <c r="F4660">
        <v>1</v>
      </c>
      <c r="G4660">
        <v>4</v>
      </c>
      <c r="H4660" t="s">
        <v>370</v>
      </c>
      <c r="I4660" t="s">
        <v>371</v>
      </c>
      <c r="J4660">
        <v>10055651813</v>
      </c>
      <c r="K4660" s="130" t="e">
        <f>(C4660-VLOOKUP(H4660,Riders!$A$2:$E$8001,4,FALSE))/365</f>
        <v>#N/A</v>
      </c>
    </row>
    <row r="4661" spans="1:11">
      <c r="A4661" s="25" t="s">
        <v>460</v>
      </c>
      <c r="B4661" s="25">
        <v>2012</v>
      </c>
      <c r="C4661" s="9">
        <v>40852</v>
      </c>
      <c r="D4661" s="25" t="s">
        <v>138</v>
      </c>
      <c r="E4661" t="s">
        <v>119</v>
      </c>
      <c r="F4661">
        <v>1</v>
      </c>
      <c r="G4661">
        <v>5</v>
      </c>
      <c r="H4661" t="s">
        <v>192</v>
      </c>
      <c r="I4661" t="s">
        <v>28</v>
      </c>
      <c r="J4661">
        <v>10004601723</v>
      </c>
      <c r="K4661" s="130">
        <f>(C4661-VLOOKUP(H4661,Riders!$A$2:$E$8001,4,FALSE))/365</f>
        <v>24.378082191780823</v>
      </c>
    </row>
    <row r="4662" spans="1:11">
      <c r="A4662" s="25" t="s">
        <v>460</v>
      </c>
      <c r="B4662" s="25">
        <v>2012</v>
      </c>
      <c r="C4662" s="9">
        <v>40852</v>
      </c>
      <c r="D4662" s="25" t="s">
        <v>138</v>
      </c>
      <c r="E4662" t="s">
        <v>119</v>
      </c>
      <c r="F4662">
        <v>1</v>
      </c>
      <c r="G4662">
        <v>6</v>
      </c>
      <c r="H4662" t="s">
        <v>356</v>
      </c>
      <c r="I4662" t="s">
        <v>357</v>
      </c>
      <c r="J4662">
        <v>10006900320</v>
      </c>
      <c r="K4662" s="130">
        <f>(C4662-VLOOKUP(H4662,Riders!$A$2:$E$8001,4,FALSE))/365</f>
        <v>20.032876712328768</v>
      </c>
    </row>
    <row r="4663" spans="1:11">
      <c r="A4663" s="25" t="s">
        <v>460</v>
      </c>
      <c r="B4663" s="25">
        <v>2012</v>
      </c>
      <c r="C4663" s="9">
        <v>40852</v>
      </c>
      <c r="D4663" s="25" t="s">
        <v>138</v>
      </c>
      <c r="E4663" t="s">
        <v>119</v>
      </c>
      <c r="F4663">
        <v>2</v>
      </c>
      <c r="G4663">
        <v>1</v>
      </c>
      <c r="H4663" t="s">
        <v>95</v>
      </c>
      <c r="I4663" t="s">
        <v>28</v>
      </c>
      <c r="J4663">
        <v>10048325582</v>
      </c>
      <c r="K4663" s="130">
        <f>(C4663-VLOOKUP(H4663,Riders!$A$2:$E$8001,4,FALSE))/365</f>
        <v>19.772602739726029</v>
      </c>
    </row>
    <row r="4664" spans="1:11">
      <c r="A4664" s="25" t="s">
        <v>460</v>
      </c>
      <c r="B4664" s="25">
        <v>2012</v>
      </c>
      <c r="C4664" s="9">
        <v>40852</v>
      </c>
      <c r="D4664" s="25" t="s">
        <v>138</v>
      </c>
      <c r="E4664" t="s">
        <v>119</v>
      </c>
      <c r="F4664">
        <v>2</v>
      </c>
      <c r="G4664">
        <v>2</v>
      </c>
      <c r="H4664" t="s">
        <v>372</v>
      </c>
      <c r="I4664" t="s">
        <v>373</v>
      </c>
      <c r="J4664">
        <v>10004613039</v>
      </c>
      <c r="K4664" s="130">
        <f>(C4664-VLOOKUP(H4664,Riders!$A$2:$E$8001,4,FALSE))/365</f>
        <v>22.901369863013699</v>
      </c>
    </row>
    <row r="4665" spans="1:11">
      <c r="A4665" s="25" t="s">
        <v>460</v>
      </c>
      <c r="B4665" s="25">
        <v>2012</v>
      </c>
      <c r="C4665" s="9">
        <v>40852</v>
      </c>
      <c r="D4665" s="25" t="s">
        <v>138</v>
      </c>
      <c r="E4665" t="s">
        <v>119</v>
      </c>
      <c r="F4665">
        <v>2</v>
      </c>
      <c r="G4665">
        <v>3</v>
      </c>
      <c r="H4665" t="s">
        <v>201</v>
      </c>
      <c r="I4665" t="s">
        <v>196</v>
      </c>
      <c r="J4665">
        <v>10051694112</v>
      </c>
      <c r="K4665" s="130">
        <f>(C4665-VLOOKUP(H4665,Riders!$A$2:$E$8001,4,FALSE))/365</f>
        <v>24.865753424657534</v>
      </c>
    </row>
    <row r="4666" spans="1:11">
      <c r="A4666" s="25" t="s">
        <v>460</v>
      </c>
      <c r="B4666" s="25">
        <v>2012</v>
      </c>
      <c r="C4666" s="9">
        <v>40852</v>
      </c>
      <c r="D4666" s="25" t="s">
        <v>138</v>
      </c>
      <c r="E4666" t="s">
        <v>119</v>
      </c>
      <c r="F4666">
        <v>2</v>
      </c>
      <c r="G4666">
        <v>4</v>
      </c>
      <c r="H4666" t="s">
        <v>425</v>
      </c>
      <c r="I4666" t="s">
        <v>421</v>
      </c>
      <c r="J4666">
        <v>10006737945</v>
      </c>
      <c r="K4666" s="130">
        <f>(C4666-VLOOKUP(H4666,Riders!$A$2:$E$8001,4,FALSE))/365</f>
        <v>23.246575342465754</v>
      </c>
    </row>
    <row r="4667" spans="1:11">
      <c r="A4667" s="25" t="s">
        <v>460</v>
      </c>
      <c r="B4667" s="25">
        <v>2012</v>
      </c>
      <c r="C4667" s="9">
        <v>40852</v>
      </c>
      <c r="D4667" s="25" t="s">
        <v>138</v>
      </c>
      <c r="E4667" t="s">
        <v>119</v>
      </c>
      <c r="F4667">
        <v>2</v>
      </c>
      <c r="G4667">
        <v>5</v>
      </c>
      <c r="H4667" t="s">
        <v>191</v>
      </c>
      <c r="I4667" t="s">
        <v>30</v>
      </c>
      <c r="J4667">
        <v>10005727327</v>
      </c>
      <c r="K4667" s="130">
        <f>(C4667-VLOOKUP(H4667,Riders!$A$2:$E$8001,4,FALSE))/365</f>
        <v>25.794520547945204</v>
      </c>
    </row>
    <row r="4668" spans="1:11">
      <c r="A4668" s="25" t="s">
        <v>460</v>
      </c>
      <c r="B4668" s="25">
        <v>2012</v>
      </c>
      <c r="C4668" s="9">
        <v>40852</v>
      </c>
      <c r="D4668" s="25" t="s">
        <v>138</v>
      </c>
      <c r="E4668" t="s">
        <v>119</v>
      </c>
      <c r="F4668">
        <v>2</v>
      </c>
      <c r="G4668">
        <v>6</v>
      </c>
      <c r="H4668" t="s">
        <v>337</v>
      </c>
      <c r="I4668" t="s">
        <v>26</v>
      </c>
      <c r="J4668">
        <v>10004618796</v>
      </c>
      <c r="K4668" s="130">
        <f>(C4668-VLOOKUP(H4668,Riders!$A$2:$E$8001,4,FALSE))/365</f>
        <v>24.18904109589041</v>
      </c>
    </row>
  </sheetData>
  <autoFilter ref="A1:K4580" xr:uid="{31561652-DAB4-4FFF-83E4-19F675F899F9}">
    <sortState xmlns:xlrd2="http://schemas.microsoft.com/office/spreadsheetml/2017/richdata2" ref="A2:K4668">
      <sortCondition descending="1"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564"/>
  <sheetViews>
    <sheetView topLeftCell="C1" zoomScaleNormal="100" workbookViewId="0">
      <pane ySplit="1" topLeftCell="A212" activePane="bottomLeft" state="frozen"/>
      <selection pane="bottomLeft" activeCell="N9" sqref="N9"/>
    </sheetView>
  </sheetViews>
  <sheetFormatPr defaultRowHeight="14.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2.453125" bestFit="1" customWidth="1"/>
    <col min="9" max="9" width="9.7265625" bestFit="1" customWidth="1"/>
    <col min="10" max="10" width="11.81640625" bestFit="1" customWidth="1"/>
    <col min="11" max="11" width="6.36328125" bestFit="1" customWidth="1"/>
    <col min="12" max="12" width="9.453125" bestFit="1" customWidth="1"/>
    <col min="14" max="14" width="6.81640625" bestFit="1" customWidth="1"/>
    <col min="15" max="15" width="5.81640625" bestFit="1" customWidth="1"/>
    <col min="16" max="16" width="12.453125" bestFit="1" customWidth="1"/>
    <col min="17" max="17" width="12.1796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1713</v>
      </c>
      <c r="I3126" t="s">
        <v>205</v>
      </c>
      <c r="J3126" t="e">
        <v>#N/A</v>
      </c>
      <c r="K3126" s="10">
        <f>(C3126-VLOOKUP(H3126,Riders!$A$2:$E$8001,4,FALSE))/365</f>
        <v>21.756164383561643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1713</v>
      </c>
      <c r="I3137" t="s">
        <v>205</v>
      </c>
      <c r="J3137" t="e">
        <v>#N/A</v>
      </c>
      <c r="K3137" s="10">
        <f>(C3137-VLOOKUP(H3137,Riders!$A$2:$E$8001,4,FALSE))/365</f>
        <v>21.756164383561643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 s="10">
        <f>(C4285-VLOOKUP(H4285,Riders!$A$2:$E$8001,4,FALSE))/365</f>
        <v>30.210958904109589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 s="10">
        <f>(C4286-VLOOKUP(H4286,Riders!$A$2:$E$8001,4,FALSE))/365</f>
        <v>24.090410958904108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 s="10">
        <f>(C4287-VLOOKUP(H4287,Riders!$A$2:$E$8001,4,FALSE))/365</f>
        <v>23.876712328767123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 s="10">
        <f>(C4288-VLOOKUP(H4288,Riders!$A$2:$E$8001,4,FALSE))/365</f>
        <v>29.372602739726027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 s="10">
        <f>(C4289-VLOOKUP(H4289,Riders!$A$2:$E$8001,4,FALSE))/365</f>
        <v>29.290410958904111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 s="10">
        <f>(C4290-VLOOKUP(H4290,Riders!$A$2:$E$8001,4,FALSE))/365</f>
        <v>27.008219178082193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 s="10">
        <f>(C4291-VLOOKUP(H4291,Riders!$A$2:$E$8001,4,FALSE))/365</f>
        <v>27.027397260273972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 s="10">
        <f>(C4292-VLOOKUP(H4292,Riders!$A$2:$E$8001,4,FALSE))/365</f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 s="10">
        <f>(C4293-VLOOKUP(H4293,Riders!$A$2:$E$8001,4,FALSE))/365</f>
        <v>21.978082191780821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 s="10">
        <f>(C4294-VLOOKUP(H4294,Riders!$A$2:$E$8001,4,FALSE))/365</f>
        <v>24.345205479452055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 s="10">
        <f>(C4295-VLOOKUP(H4295,Riders!$A$2:$E$8001,4,FALSE))/365</f>
        <v>20.150684931506849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 s="10">
        <f>(C4296-VLOOKUP(H4296,Riders!$A$2:$E$8001,4,FALSE))/365</f>
        <v>29.967123287671232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 s="10">
        <f>(C4297-VLOOKUP(H4297,Riders!$A$2:$E$8001,4,FALSE))/365</f>
        <v>25.454794520547946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 s="10">
        <f>(C4298-VLOOKUP(H4298,Riders!$A$2:$E$8001,4,FALSE))/365</f>
        <v>24.367123287671234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 s="10">
        <f>(C4299-VLOOKUP(H4299,Riders!$A$2:$E$8001,4,FALSE))/365</f>
        <v>21.989041095890411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 s="10">
        <f>(C4300-VLOOKUP(H4300,Riders!$A$2:$E$8001,4,FALSE))/365</f>
        <v>22.75068493150685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 s="10">
        <f>(C4301-VLOOKUP(H4301,Riders!$A$2:$E$8001,4,FALSE))/365</f>
        <v>21.293150684931508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 s="10">
        <f>(C4302-VLOOKUP(H4302,Riders!$A$2:$E$8001,4,FALSE))/365</f>
        <v>25.860273972602741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 s="10">
        <f>(C4303-VLOOKUP(H4303,Riders!$A$2:$E$8001,4,FALSE))/365</f>
        <v>29.161643835616438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 s="10">
        <f>(C4304-VLOOKUP(H4304,Riders!$A$2:$E$8001,4,FALSE))/365</f>
        <v>28.621917808219177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 s="10">
        <f>(C4305-VLOOKUP(H4305,Riders!$A$2:$E$8001,4,FALSE))/365</f>
        <v>21.038356164383561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 s="10">
        <f>(C4306-VLOOKUP(H4306,Riders!$A$2:$E$8001,4,FALSE))/365</f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 s="10">
        <f>(C4307-VLOOKUP(H4307,Riders!$A$2:$E$8001,4,FALSE))/365</f>
        <v>26.243835616438357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6</v>
      </c>
      <c r="H4308" t="s">
        <v>1175</v>
      </c>
      <c r="I4308" t="s">
        <v>40</v>
      </c>
      <c r="K4308" s="10">
        <f>(C4308-VLOOKUP(H4308,Riders!$A$2:$E$8001,4,FALSE))/365</f>
        <v>22.509589041095889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 s="10">
        <f>(C4309-VLOOKUP(H4309,Riders!$A$2:$E$8001,4,FALSE))/365</f>
        <v>28.706849315068492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 s="10">
        <f>(C4310-VLOOKUP(H4310,Riders!$A$2:$E$8001,4,FALSE))/365</f>
        <v>26.493150684931507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 s="10">
        <f>(C4311-VLOOKUP(H4311,Riders!$A$2:$E$8001,4,FALSE))/365</f>
        <v>22.18904109589041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 s="10">
        <f>(C4312-VLOOKUP(H4312,Riders!$A$2:$E$8001,4,FALSE))/365</f>
        <v>33.153424657534245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 s="10">
        <f>(C4313-VLOOKUP(H4313,Riders!$A$2:$E$8001,4,FALSE))/365</f>
        <v>22.391780821917809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 s="10">
        <f>(C4314-VLOOKUP(H4314,Riders!$A$2:$E$8001,4,FALSE))/365</f>
        <v>28.043835616438358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 s="10">
        <f>(C4315-VLOOKUP(H4315,Riders!$A$2:$E$8001,4,FALSE))/365</f>
        <v>26.046575342465754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 s="10">
        <f>(C4316-VLOOKUP(H4316,Riders!$A$2:$E$8001,4,FALSE))/365</f>
        <v>22.093150684931508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 s="10">
        <f>(C4317-VLOOKUP(H4317,Riders!$A$2:$E$8001,4,FALSE))/365</f>
        <v>27.268493150684932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 s="10">
        <f>(C4318-VLOOKUP(H4318,Riders!$A$2:$E$8001,4,FALSE))/365</f>
        <v>27.115068493150684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 s="10">
        <f>(C4319-VLOOKUP(H4319,Riders!$A$2:$E$8001,4,FALSE))/365</f>
        <v>24.882191780821916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 s="10">
        <f>(C4320-VLOOKUP(H4320,Riders!$A$2:$E$8001,4,FALSE))/365</f>
        <v>32.980821917808221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 s="10">
        <f>(C4321-VLOOKUP(H4321,Riders!$A$2:$E$8001,4,FALSE))/365</f>
        <v>23.627397260273973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 s="10">
        <f>(C4322-VLOOKUP(H4322,Riders!$A$2:$E$8001,4,FALSE))/365</f>
        <v>19.446575342465753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 s="10">
        <f>(C4323-VLOOKUP(H4323,Riders!$A$2:$E$8001,4,FALSE))/365</f>
        <v>20.967123287671232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 s="10">
        <f>(C4324-VLOOKUP(H4324,Riders!$A$2:$E$8001,4,FALSE))/365</f>
        <v>23.043835616438358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 s="10">
        <f>(C4325-VLOOKUP(H4325,Riders!$A$2:$E$8001,4,FALSE))/365</f>
        <v>31.087671232876712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 s="10">
        <f>(C4326-VLOOKUP(H4326,Riders!$A$2:$E$8001,4,FALSE))/365</f>
        <v>25.673972602739727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 s="10">
        <f>(C4327-VLOOKUP(H4327,Riders!$A$2:$E$8001,4,FALSE))/365</f>
        <v>24.764383561643836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 s="10">
        <f>(C4328-VLOOKUP(H4328,Riders!$A$2:$E$8001,4,FALSE))/365</f>
        <v>22.019178082191782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 s="10">
        <f>(C4329-VLOOKUP(H4329,Riders!$A$2:$E$8001,4,FALSE))/365</f>
        <v>23.364383561643837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 s="10">
        <f>(C4330-VLOOKUP(H4330,Riders!$A$2:$E$8001,4,FALSE))/365</f>
        <v>23.123287671232877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s="4" t="s">
        <v>1061</v>
      </c>
      <c r="B4331" s="4">
        <v>2023</v>
      </c>
      <c r="C4331" s="5">
        <v>44982</v>
      </c>
      <c r="D4331" s="4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 s="10">
        <f>(C4331-VLOOKUP(H4331,Riders!$A$2:$E$8001,4,FALSE))/365</f>
        <v>25.873972602739727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s="4" t="s">
        <v>1061</v>
      </c>
      <c r="B4332" s="4">
        <v>2023</v>
      </c>
      <c r="C4332" s="5">
        <v>44982</v>
      </c>
      <c r="D4332" s="4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 s="10">
        <f>(C4332-VLOOKUP(H4332,Riders!$A$2:$E$8001,4,FALSE))/365</f>
        <v>24.882191780821916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s="4" t="s">
        <v>1061</v>
      </c>
      <c r="B4333" s="4">
        <v>2023</v>
      </c>
      <c r="C4333" s="5">
        <v>44982</v>
      </c>
      <c r="D4333" s="4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 s="10">
        <f>(C4333-VLOOKUP(H4333,Riders!$A$2:$E$8001,4,FALSE))/365</f>
        <v>25.860273972602741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 s="10">
        <f>(C4334-VLOOKUP(H4334,Riders!$A$2:$E$8001,4,FALSE))/365</f>
        <v>33.153424657534245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 s="10">
        <f>(C4335-VLOOKUP(H4335,Riders!$A$2:$E$8001,4,FALSE))/365</f>
        <v>22.75068493150685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 s="10">
        <f>(C4336-VLOOKUP(H4336,Riders!$A$2:$E$8001,4,FALSE))/365</f>
        <v>24.345205479452055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 s="10">
        <f>(C4337-VLOOKUP(H4337,Riders!$A$2:$E$8001,4,FALSE))/365</f>
        <v>25.673972602739727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 s="10">
        <f>(C4338-VLOOKUP(H4338,Riders!$A$2:$E$8001,4,FALSE))/365</f>
        <v>21.038356164383561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 s="10">
        <f>(C4339-VLOOKUP(H4339,Riders!$A$2:$E$8001,4,FALSE))/365</f>
        <v>24.090410958904108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 s="10">
        <f>(C4340-VLOOKUP(H4340,Riders!$A$2:$E$8001,4,FALSE))/365</f>
        <v>28.043835616438358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 s="10">
        <f>(C4341-VLOOKUP(H4341,Riders!$A$2:$E$8001,4,FALSE))/365</f>
        <v>23.123287671232877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 s="10">
        <f>(C4342-VLOOKUP(H4342,Riders!$A$2:$E$8001,4,FALSE))/365</f>
        <v>24.367123287671234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 s="10">
        <f>(C4343-VLOOKUP(H4343,Riders!$A$2:$E$8001,4,FALSE))/365</f>
        <v>23.638356164383563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 s="10">
        <f>(C4344-VLOOKUP(H4344,Riders!$A$2:$E$8001,4,FALSE))/365</f>
        <v>23.627397260273973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 s="10">
        <f>(C4345-VLOOKUP(H4345,Riders!$A$2:$E$8001,4,FALSE))/365</f>
        <v>22.093150684931508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 s="10">
        <f>(C4346-VLOOKUP(H4346,Riders!$A$2:$E$8001,4,FALSE))/365</f>
        <v>29.290410958904111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 s="10">
        <f>(C4347-VLOOKUP(H4347,Riders!$A$2:$E$8001,4,FALSE))/365</f>
        <v>27.027397260273972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 s="10">
        <f>(C4348-VLOOKUP(H4348,Riders!$A$2:$E$8001,4,FALSE))/365</f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 s="10">
        <f>(C4349-VLOOKUP(H4349,Riders!$A$2:$E$8001,4,FALSE))/365</f>
        <v>23.734246575342464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 s="10">
        <f>(C4350-VLOOKUP(H4350,Riders!$A$2:$E$8001,4,FALSE))/365</f>
        <v>22.019178082191782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 s="10">
        <f>(C4351-VLOOKUP(H4351,Riders!$A$2:$E$8001,4,FALSE))/365</f>
        <v>29.372602739726027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 s="10">
        <f>(C4352-VLOOKUP(H4352,Riders!$A$2:$E$8001,4,FALSE))/365</f>
        <v>19.446575342465753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 s="10">
        <f>(C4353-VLOOKUP(H4353,Riders!$A$2:$E$8001,4,FALSE))/365</f>
        <v>26.046575342465754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 s="10">
        <f>(C4354-VLOOKUP(H4354,Riders!$A$2:$E$8001,4,FALSE))/365</f>
        <v>25.454794520547946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 s="10">
        <f>(C4355-VLOOKUP(H4355,Riders!$A$2:$E$8001,4,FALSE))/365</f>
        <v>23.876712328767123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 s="10">
        <f>(C4356-VLOOKUP(H4356,Riders!$A$2:$E$8001,4,FALSE))/365</f>
        <v>35.164383561643838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 s="10">
        <f>(C4357-VLOOKUP(H4357,Riders!$A$2:$E$8001,4,FALSE))/365</f>
        <v>28.621917808219177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5</v>
      </c>
      <c r="G4358">
        <v>4</v>
      </c>
      <c r="H4358" t="s">
        <v>1175</v>
      </c>
      <c r="I4358" t="s">
        <v>40</v>
      </c>
      <c r="K4358" s="10">
        <f>(C4358-VLOOKUP(H4358,Riders!$A$2:$E$8001,4,FALSE))/365</f>
        <v>22.509589041095889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 s="10">
        <f>(C4359-VLOOKUP(H4359,Riders!$A$2:$E$8001,4,FALSE))/365</f>
        <v>21.978082191780821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 s="10">
        <f>(C4360-VLOOKUP(H4360,Riders!$A$2:$E$8001,4,FALSE))/365</f>
        <v>31.087671232876712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 s="10">
        <f>(C4361-VLOOKUP(H4361,Riders!$A$2:$E$8001,4,FALSE))/365</f>
        <v>32.980821917808221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 s="10">
        <f>(C4362-VLOOKUP(H4362,Riders!$A$2:$E$8001,4,FALSE))/365</f>
        <v>28.706849315068492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 s="10">
        <f>(C4363-VLOOKUP(H4363,Riders!$A$2:$E$8001,4,FALSE))/365</f>
        <v>23.364383561643837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 s="10">
        <f>(C4364-VLOOKUP(H4364,Riders!$A$2:$E$8001,4,FALSE))/365</f>
        <v>25.695890410958903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 s="10">
        <f>(C4365-VLOOKUP(H4365,Riders!$A$2:$E$8001,4,FALSE))/365</f>
        <v>21.989041095890411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 s="10">
        <f>(C4366-VLOOKUP(H4366,Riders!$A$2:$E$8001,4,FALSE))/365</f>
        <v>22.18904109589041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 s="10">
        <f>(C4367-VLOOKUP(H4367,Riders!$A$2:$E$8001,4,FALSE))/365</f>
        <v>27.115068493150684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 s="10">
        <f>(C4368-VLOOKUP(H4368,Riders!$A$2:$E$8001,4,FALSE))/365</f>
        <v>20.780821917808218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 s="10">
        <f>(C4369-VLOOKUP(H4369,Riders!$A$2:$E$8001,4,FALSE))/365</f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 s="10">
        <f>(C4370-VLOOKUP(H4370,Riders!$A$2:$E$8001,4,FALSE))/365</f>
        <v>21.293150684931508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 s="10">
        <f>(C4371-VLOOKUP(H4371,Riders!$A$2:$E$8001,4,FALSE))/365</f>
        <v>20.150684931506849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 s="10">
        <f>(C4372-VLOOKUP(H4372,Riders!$A$2:$E$8001,4,FALSE))/365</f>
        <v>22.391780821917809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 s="10">
        <f>(C4373-VLOOKUP(H4373,Riders!$A$2:$E$8001,4,FALSE))/365</f>
        <v>20.967123287671232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 s="10">
        <f>(C4374-VLOOKUP(H4374,Riders!$A$2:$E$8001,4,FALSE))/365</f>
        <v>25.969863013698632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 s="10">
        <f>(C4375-VLOOKUP(H4375,Riders!$A$2:$E$8001,4,FALSE))/365</f>
        <v>23.043835616438358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 s="10">
        <f>(C4376-VLOOKUP(H4376,Riders!$A$2:$E$8001,4,FALSE))/365</f>
        <v>25.873972602739727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 s="10">
        <f>(C4377-VLOOKUP(H4377,Riders!$A$2:$E$8001,4,FALSE))/365</f>
        <v>23.734246575342464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 s="10">
        <f>(C4378-VLOOKUP(H4378,Riders!$A$2:$E$8001,4,FALSE))/365</f>
        <v>35.164383561643838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 s="10">
        <f>(C4379-VLOOKUP(H4379,Riders!$A$2:$E$8001,4,FALSE))/365</f>
        <v>30.210958904109589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 s="10">
        <f>(C4380-VLOOKUP(H4380,Riders!$A$2:$E$8001,4,FALSE))/365</f>
        <v>24.345205479452055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 s="10">
        <f>(C4381-VLOOKUP(H4381,Riders!$A$2:$E$8001,4,FALSE))/365</f>
        <v>23.638356164383563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 s="10">
        <f>(C4382-VLOOKUP(H4382,Riders!$A$2:$E$8001,4,FALSE))/365</f>
        <v>27.115068493150684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 s="10">
        <f>(C4383-VLOOKUP(H4383,Riders!$A$2:$E$8001,4,FALSE))/365</f>
        <v>27.008219178082193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 s="10">
        <f>(C4384-VLOOKUP(H4384,Riders!$A$2:$E$8001,4,FALSE))/365</f>
        <v>26.493150684931507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 s="10">
        <f>(C4385-VLOOKUP(H4385,Riders!$A$2:$E$8001,4,FALSE))/365</f>
        <v>31.087671232876712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 s="10">
        <f>(C4386-VLOOKUP(H4386,Riders!$A$2:$E$8001,4,FALSE))/365</f>
        <v>24.367123287671234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 s="10">
        <f>(C4387-VLOOKUP(H4387,Riders!$A$2:$E$8001,4,FALSE))/365</f>
        <v>20.780821917808218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 s="10">
        <f>(C4388-VLOOKUP(H4388,Riders!$A$2:$E$8001,4,FALSE))/365</f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 s="10">
        <f>(C4389-VLOOKUP(H4389,Riders!$A$2:$E$8001,4,FALSE))/365</f>
        <v>29.967123287671232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 s="10">
        <f>(C4390-VLOOKUP(H4390,Riders!$A$2:$E$8001,4,FALSE))/365</f>
        <v>23.876712328767123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 s="10">
        <f>(C4391-VLOOKUP(H4391,Riders!$A$2:$E$8001,4,FALSE))/365</f>
        <v>29.161643835616438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 s="10">
        <f>(C4392-VLOOKUP(H4392,Riders!$A$2:$E$8001,4,FALSE))/365</f>
        <v>24.882191780821916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 s="10">
        <f>(C4393-VLOOKUP(H4393,Riders!$A$2:$E$8001,4,FALSE))/365</f>
        <v>32.980821917808221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 s="10">
        <f>(C4394-VLOOKUP(H4394,Riders!$A$2:$E$8001,4,FALSE))/365</f>
        <v>35.164383561643838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 s="10">
        <f>(C4395-VLOOKUP(H4395,Riders!$A$2:$E$8001,4,FALSE))/365</f>
        <v>23.876712328767123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 s="10">
        <f>(C4396-VLOOKUP(H4396,Riders!$A$2:$E$8001,4,FALSE))/365</f>
        <v>25.873972602739727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 s="10">
        <f>(C4397-VLOOKUP(H4397,Riders!$A$2:$E$8001,4,FALSE))/365</f>
        <v>25.673972602739727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 s="10">
        <f>(C4398-VLOOKUP(H4398,Riders!$A$2:$E$8001,4,FALSE))/365</f>
        <v>27.115068493150684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 s="10">
        <f>(C4399-VLOOKUP(H4399,Riders!$A$2:$E$8001,4,FALSE))/365</f>
        <v>24.367123287671234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 s="10">
        <f>(C4400-VLOOKUP(H4400,Riders!$A$2:$E$8001,4,FALSE))/365</f>
        <v>29.161643835616438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 s="10">
        <f>(C4401-VLOOKUP(H4401,Riders!$A$2:$E$8001,4,FALSE))/365</f>
        <v>23.734246575342464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 s="10">
        <f>(C4402-VLOOKUP(H4402,Riders!$A$2:$E$8001,4,FALSE))/365</f>
        <v>27.268493150684932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 s="10">
        <f>(C4403-VLOOKUP(H4403,Riders!$A$2:$E$8001,4,FALSE))/365</f>
        <v>31.087671232876712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 s="10">
        <f>(C4404-VLOOKUP(H4404,Riders!$A$2:$E$8001,4,FALSE))/365</f>
        <v>24.882191780821916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 s="10">
        <f>(C4405-VLOOKUP(H4405,Riders!$A$2:$E$8001,4,FALSE))/365</f>
        <v>32.980821917808221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 s="10">
        <f>(C4406-VLOOKUP(H4406,Riders!$A$2:$E$8001,4,FALSE))/365</f>
        <v>20.780821917808218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 s="10">
        <f>(C4407-VLOOKUP(H4407,Riders!$A$2:$E$8001,4,FALSE))/365</f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 s="10">
        <f>(C4408-VLOOKUP(H4408,Riders!$A$2:$E$8001,4,FALSE))/365</f>
        <v>25.969863013698632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 s="10">
        <f>(C4409-VLOOKUP(H4409,Riders!$A$2:$E$8001,4,FALSE))/365</f>
        <v>26.493150684931507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 s="10">
        <f>(C4410-VLOOKUP(H4410,Riders!$A$2:$E$8001,4,FALSE))/365</f>
        <v>24.345205479452055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 s="10">
        <f>(C4411-VLOOKUP(H4411,Riders!$A$2:$E$8001,4,FALSE))/365</f>
        <v>23.876712328767123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 s="10">
        <f>(C4412-VLOOKUP(H4412,Riders!$A$2:$E$8001,4,FALSE))/365</f>
        <v>23.734246575342464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 s="10">
        <f>(C4413-VLOOKUP(H4413,Riders!$A$2:$E$8001,4,FALSE))/365</f>
        <v>35.164383561643838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 s="10">
        <f>(C4414-VLOOKUP(H4414,Riders!$A$2:$E$8001,4,FALSE))/365</f>
        <v>27.268493150684932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 s="10">
        <f>(C4415-VLOOKUP(H4415,Riders!$A$2:$E$8001,4,FALSE))/365</f>
        <v>23.043835616438358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 s="10">
        <f>(C4416-VLOOKUP(H4416,Riders!$A$2:$E$8001,4,FALSE))/365</f>
        <v>30.210958904109589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s="4" t="s">
        <v>1061</v>
      </c>
      <c r="B4417" s="4">
        <v>2023</v>
      </c>
      <c r="C4417" s="5">
        <v>44982</v>
      </c>
      <c r="D4417" s="4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 s="10">
        <f>(C4417-VLOOKUP(H4417,Riders!$A$2:$E$8001,4,FALSE))/365</f>
        <v>25.969863013698632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s="4" t="s">
        <v>1061</v>
      </c>
      <c r="B4418" s="4">
        <v>2023</v>
      </c>
      <c r="C4418" s="5">
        <v>44982</v>
      </c>
      <c r="D4418" s="4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 s="10">
        <f>(C4418-VLOOKUP(H4418,Riders!$A$2:$E$8001,4,FALSE))/365</f>
        <v>35.164383561643838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s="4" t="s">
        <v>1061</v>
      </c>
      <c r="B4419" s="4">
        <v>2023</v>
      </c>
      <c r="C4419" s="5">
        <v>44982</v>
      </c>
      <c r="D4419" s="4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 s="10">
        <f>(C4419-VLOOKUP(H4419,Riders!$A$2:$E$8001,4,FALSE))/365</f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s="4" t="s">
        <v>1061</v>
      </c>
      <c r="B4420" s="4">
        <v>2023</v>
      </c>
      <c r="C4420" s="5">
        <v>44982</v>
      </c>
      <c r="D4420" s="4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 s="10">
        <f>(C4420-VLOOKUP(H4420,Riders!$A$2:$E$8001,4,FALSE))/365</f>
        <v>23.043835616438358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s="4" t="s">
        <v>1061</v>
      </c>
      <c r="B4421" s="4">
        <v>2023</v>
      </c>
      <c r="C4421" s="5">
        <v>44982</v>
      </c>
      <c r="D4421" s="4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 s="10">
        <f>(C4421-VLOOKUP(H4421,Riders!$A$2:$E$8001,4,FALSE))/365</f>
        <v>26.493150684931507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s="4" t="s">
        <v>1061</v>
      </c>
      <c r="B4422" s="4">
        <v>2023</v>
      </c>
      <c r="C4422" s="5">
        <v>44982</v>
      </c>
      <c r="D4422" s="4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 s="10">
        <f>(C4422-VLOOKUP(H4422,Riders!$A$2:$E$8001,4,FALSE))/365</f>
        <v>27.268493150684932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s="4" t="s">
        <v>1061</v>
      </c>
      <c r="B4423" s="4">
        <v>2023</v>
      </c>
      <c r="C4423" s="5">
        <v>44982</v>
      </c>
      <c r="D4423" s="4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 s="10">
        <f>(C4423-VLOOKUP(H4423,Riders!$A$2:$E$8001,4,FALSE))/365</f>
        <v>23.876712328767123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s="4" t="s">
        <v>1061</v>
      </c>
      <c r="B4424" s="4">
        <v>2023</v>
      </c>
      <c r="C4424" s="5">
        <v>44982</v>
      </c>
      <c r="D4424" s="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 s="10">
        <f>(C4424-VLOOKUP(H4424,Riders!$A$2:$E$8001,4,FALSE))/365</f>
        <v>24.345205479452055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s="4" t="s">
        <v>1061</v>
      </c>
      <c r="B4425" s="4">
        <v>2023</v>
      </c>
      <c r="C4425" s="5">
        <v>44982</v>
      </c>
      <c r="D4425" s="4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 s="10">
        <f>(C4425-VLOOKUP(H4425,Riders!$A$2:$E$8001,4,FALSE))/365</f>
        <v>23.734246575342464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s="4" t="s">
        <v>1061</v>
      </c>
      <c r="B4426" s="4">
        <v>2023</v>
      </c>
      <c r="C4426" s="5">
        <v>44982</v>
      </c>
      <c r="D4426" s="4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 s="10">
        <f>(C4426-VLOOKUP(H4426,Riders!$A$2:$E$8001,4,FALSE))/365</f>
        <v>27.008219178082193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 s="10">
        <f>(C4427-VLOOKUP(H4427,Riders!$A$2:$E$8001,4,FALSE))/365</f>
        <v>29.967123287671232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 s="10">
        <f>(C4428-VLOOKUP(H4428,Riders!$A$2:$E$8001,4,FALSE))/365</f>
        <v>30.210958904109589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s="1" t="s">
        <v>1116</v>
      </c>
      <c r="B4429" s="1">
        <v>2023</v>
      </c>
      <c r="C4429" s="2">
        <v>45001</v>
      </c>
      <c r="D4429" s="1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 s="10">
        <f>(C4429-VLOOKUP(H4429,Riders!$A$2:$E$8001,4,FALSE))/365</f>
        <v>26.021917808219179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s="1" t="s">
        <v>1116</v>
      </c>
      <c r="B4430" s="1">
        <v>2023</v>
      </c>
      <c r="C4430" s="2">
        <v>45001</v>
      </c>
      <c r="D4430" s="1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 s="10">
        <f>(C4430-VLOOKUP(H4430,Riders!$A$2:$E$8001,4,FALSE))/365</f>
        <v>25.926027397260274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s="1" t="s">
        <v>1116</v>
      </c>
      <c r="B4431" s="1">
        <v>2023</v>
      </c>
      <c r="C4431" s="2">
        <v>45001</v>
      </c>
      <c r="D4431" s="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 s="10">
        <f>(C4431-VLOOKUP(H4431,Riders!$A$2:$E$8001,4,FALSE))/365</f>
        <v>33.320547945205476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s="1" t="s">
        <v>1116</v>
      </c>
      <c r="B4432" s="1">
        <v>2023</v>
      </c>
      <c r="C4432" s="2">
        <v>45001</v>
      </c>
      <c r="D4432" s="1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 s="10">
        <f>(C4432-VLOOKUP(H4432,Riders!$A$2:$E$8001,4,FALSE))/365</f>
        <v>22.652054794520549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s="1" t="s">
        <v>1116</v>
      </c>
      <c r="B4433" s="1">
        <v>2023</v>
      </c>
      <c r="C4433" s="2">
        <v>45001</v>
      </c>
      <c r="D4433" s="1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 s="10">
        <f>(C4433-VLOOKUP(H4433,Riders!$A$2:$E$8001,4,FALSE))/365</f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s="1" t="s">
        <v>1116</v>
      </c>
      <c r="B4434" s="1">
        <v>2023</v>
      </c>
      <c r="C4434" s="2">
        <v>45001</v>
      </c>
      <c r="D4434" s="1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 s="10">
        <f>(C4434-VLOOKUP(H4434,Riders!$A$2:$E$8001,4,FALSE))/365</f>
        <v>23.786301369863015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s="1" t="s">
        <v>1116</v>
      </c>
      <c r="B4435" s="1">
        <v>2023</v>
      </c>
      <c r="C4435" s="2">
        <v>45001</v>
      </c>
      <c r="D4435" s="1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 s="10">
        <f>(C4435-VLOOKUP(H4435,Riders!$A$2:$E$8001,4,FALSE))/365</f>
        <v>27.432876712328767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s="1" t="s">
        <v>1116</v>
      </c>
      <c r="B4436" s="1">
        <v>2023</v>
      </c>
      <c r="C4436" s="2">
        <v>45001</v>
      </c>
      <c r="D4436" s="1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 s="10">
        <f>(C4436-VLOOKUP(H4436,Riders!$A$2:$E$8001,4,FALSE))/365</f>
        <v>24.419178082191781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s="1" t="s">
        <v>1116</v>
      </c>
      <c r="B4437" s="1">
        <v>2023</v>
      </c>
      <c r="C4437" s="2">
        <v>45001</v>
      </c>
      <c r="D4437" s="1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K4437" s="10">
        <f>(C4437-VLOOKUP(H4437,Riders!$A$2:$E$8001,4,FALSE))/365</f>
        <v>25.726027397260275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s="1" t="s">
        <v>1116</v>
      </c>
      <c r="B4438" s="1">
        <v>2023</v>
      </c>
      <c r="C4438" s="2">
        <v>45001</v>
      </c>
      <c r="D4438" s="1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 s="10">
        <f>(C4438-VLOOKUP(H4438,Riders!$A$2:$E$8001,4,FALSE))/365</f>
        <v>24.397260273972602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 s="10">
        <f>(C4439-VLOOKUP(H4439,Riders!$A$2:$E$8001,4,FALSE))/365</f>
        <v>23.652054794520549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 s="10">
        <f>(C4440-VLOOKUP(H4440,Riders!$A$2:$E$8001,4,FALSE))/365</f>
        <v>24.142465753424659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 s="10">
        <f>(C4441-VLOOKUP(H4441,Riders!$A$2:$E$8001,4,FALSE))/365</f>
        <v>28.673972602739727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 s="10">
        <f>(C4442-VLOOKUP(H4442,Riders!$A$2:$E$8001,4,FALSE))/365</f>
        <v>20.832876712328765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 s="10">
        <f>(C4443-VLOOKUP(H4443,Riders!$A$2:$E$8001,4,FALSE))/365</f>
        <v>27.079452054794519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 s="10">
        <f>(C4444-VLOOKUP(H4444,Riders!$A$2:$E$8001,4,FALSE))/365</f>
        <v>28.095890410958905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 s="10">
        <f>(C4445-VLOOKUP(H4445,Riders!$A$2:$E$8001,4,FALSE))/365</f>
        <v>33.205479452054796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 s="10">
        <f>(C4446-VLOOKUP(H4446,Riders!$A$2:$E$8001,4,FALSE))/365</f>
        <v>29.424657534246574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 s="10">
        <f>(C4447-VLOOKUP(H4447,Riders!$A$2:$E$8001,4,FALSE))/365</f>
        <v>32.723287671232875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 s="10">
        <f>(C4448-VLOOKUP(H4448,Riders!$A$2:$E$8001,4,FALSE))/365</f>
        <v>23.67945205479452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 s="10">
        <f>(C4449-VLOOKUP(H4449,Riders!$A$2:$E$8001,4,FALSE))/365</f>
        <v>23.69041095890411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 s="10">
        <f>(C4450-VLOOKUP(H4450,Riders!$A$2:$E$8001,4,FALSE))/365</f>
        <v>27.243835616438357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 s="10">
        <f>(C4451-VLOOKUP(H4451,Riders!$A$2:$E$8001,4,FALSE))/365</f>
        <v>22.145205479452056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 s="10">
        <f>(C4452-VLOOKUP(H4452,Riders!$A$2:$E$8001,4,FALSE))/365</f>
        <v>23.175342465753424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 s="10">
        <f>(C4453-VLOOKUP(H4453,Riders!$A$2:$E$8001,4,FALSE))/365</f>
        <v>22.802739726027397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 s="10">
        <f>(C4454-VLOOKUP(H4454,Riders!$A$2:$E$8001,4,FALSE))/365</f>
        <v>27.167123287671235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 s="10">
        <f>(C4455-VLOOKUP(H4455,Riders!$A$2:$E$8001,4,FALSE))/365</f>
        <v>24.934246575342467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 s="10">
        <f>(C4456-VLOOKUP(H4456,Riders!$A$2:$E$8001,4,FALSE))/365</f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 s="10">
        <f>(C4457-VLOOKUP(H4457,Riders!$A$2:$E$8001,4,FALSE))/365</f>
        <v>24.621917808219177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 s="10">
        <f>(C4458-VLOOKUP(H4458,Riders!$A$2:$E$8001,4,FALSE))/365</f>
        <v>22.241095890410961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 s="10">
        <f>(C4459-VLOOKUP(H4459,Riders!$A$2:$E$8001,4,FALSE))/365</f>
        <v>22.005479452054793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 s="10">
        <f>(C4460-VLOOKUP(H4460,Riders!$A$2:$E$8001,4,FALSE))/365</f>
        <v>24.493150684931507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 s="10">
        <f>(C4461-VLOOKUP(H4461,Riders!$A$2:$E$8001,4,FALSE))/365</f>
        <v>24.816438356164383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 s="10">
        <f>(C4462-VLOOKUP(H4462,Riders!$A$2:$E$8001,4,FALSE))/365</f>
        <v>28.758904109589039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 s="10">
        <f>(C4463-VLOOKUP(H4463,Riders!$A$2:$E$8001,4,FALSE))/365</f>
        <v>27.32054794520548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 s="10">
        <f>(C4464-VLOOKUP(H4464,Riders!$A$2:$E$8001,4,FALSE))/365</f>
        <v>20.580821917808219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 s="10">
        <f>(C4465-VLOOKUP(H4465,Riders!$A$2:$E$8001,4,FALSE))/365</f>
        <v>34.290410958904111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 s="10">
        <f>(C4466-VLOOKUP(H4466,Riders!$A$2:$E$8001,4,FALSE))/365</f>
        <v>29.213698630136985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 s="10">
        <f>(C4467-VLOOKUP(H4467,Riders!$A$2:$E$8001,4,FALSE))/365</f>
        <v>25.339726027397262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 s="10">
        <f>(C4468-VLOOKUP(H4468,Riders!$A$2:$E$8001,4,FALSE))/365</f>
        <v>29.342465753424658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 s="10">
        <f>(C4469-VLOOKUP(H4469,Riders!$A$2:$E$8001,4,FALSE))/365</f>
        <v>19.394520547945206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 s="10">
        <f>(C4470-VLOOKUP(H4470,Riders!$A$2:$E$8001,4,FALSE))/365</f>
        <v>29.139726027397259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 s="10">
        <f>(C4471-VLOOKUP(H4471,Riders!$A$2:$E$8001,4,FALSE))/365</f>
        <v>33.032876712328765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 s="10">
        <f>(C4472-VLOOKUP(H4472,Riders!$A$2:$E$8001,4,FALSE))/365</f>
        <v>25.912328767123288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 s="10">
        <f>(C4473-VLOOKUP(H4473,Riders!$A$2:$E$8001,4,FALSE))/365</f>
        <v>21.413698630136988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 s="10">
        <f>(C4474-VLOOKUP(H4474,Riders!$A$2:$E$8001,4,FALSE))/365</f>
        <v>27.953424657534246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 s="10">
        <f>(C4475-VLOOKUP(H4475,Riders!$A$2:$E$8001,4,FALSE))/365</f>
        <v>22.550684931506851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 s="10">
        <f>(C4476-VLOOKUP(H4476,Riders!$A$2:$E$8001,4,FALSE))/365</f>
        <v>29.194520547945206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 s="10">
        <f>(C4477-VLOOKUP(H4477,Riders!$A$2:$E$8001,4,FALSE))/365</f>
        <v>22.041095890410958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 s="10">
        <f>(C4478-VLOOKUP(H4478,Riders!$A$2:$E$8001,4,FALSE))/365</f>
        <v>30.263013698630136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 s="10">
        <f>(C4479-VLOOKUP(H4479,Riders!$A$2:$E$8001,4,FALSE))/365</f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 s="10">
        <f>(C4480-VLOOKUP(H4480,Riders!$A$2:$E$8001,4,FALSE))/365</f>
        <v>22.030136986301368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 s="10">
        <f>(C4481-VLOOKUP(H4481,Riders!$A$2:$E$8001,4,FALSE))/365</f>
        <v>22.443835616438356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 s="10">
        <f>(C4482-VLOOKUP(H4482,Riders!$A$2:$E$8001,4,FALSE))/365</f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 s="10">
        <f>(C4483-VLOOKUP(H4483,Riders!$A$2:$E$8001,4,FALSE))/365</f>
        <v>21.019178082191782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s="1" t="s">
        <v>1116</v>
      </c>
      <c r="B4484" s="1">
        <v>2023</v>
      </c>
      <c r="C4484" s="2">
        <v>45001</v>
      </c>
      <c r="D4484" s="1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 s="10">
        <f>(C4484-VLOOKUP(H4484,Riders!$A$2:$E$8001,4,FALSE))/365</f>
        <v>25.926027397260274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s="1" t="s">
        <v>1116</v>
      </c>
      <c r="B4485" s="1">
        <v>2023</v>
      </c>
      <c r="C4485" s="2">
        <v>45001</v>
      </c>
      <c r="D4485" s="1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 s="10">
        <f>(C4485-VLOOKUP(H4485,Riders!$A$2:$E$8001,4,FALSE))/365</f>
        <v>27.243835616438357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s="1" t="s">
        <v>1116</v>
      </c>
      <c r="B4486" s="1">
        <v>2023</v>
      </c>
      <c r="C4486" s="2">
        <v>45001</v>
      </c>
      <c r="D4486" s="1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 s="10">
        <f>(C4486-VLOOKUP(H4486,Riders!$A$2:$E$8001,4,FALSE))/365</f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s="1" t="s">
        <v>1116</v>
      </c>
      <c r="B4487" s="1">
        <v>2023</v>
      </c>
      <c r="C4487" s="2">
        <v>45001</v>
      </c>
      <c r="D4487" s="1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 s="10">
        <f>(C4487-VLOOKUP(H4487,Riders!$A$2:$E$8001,4,FALSE))/365</f>
        <v>23.67945205479452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s="1" t="s">
        <v>1116</v>
      </c>
      <c r="B4488" s="1">
        <v>2023</v>
      </c>
      <c r="C4488" s="2">
        <v>45001</v>
      </c>
      <c r="D4488" s="1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 s="10">
        <f>(C4488-VLOOKUP(H4488,Riders!$A$2:$E$8001,4,FALSE))/365</f>
        <v>19.394520547945206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s="1" t="s">
        <v>1116</v>
      </c>
      <c r="B4489" s="1">
        <v>2023</v>
      </c>
      <c r="C4489" s="2">
        <v>45001</v>
      </c>
      <c r="D4489" s="1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 s="10">
        <f>(C4489-VLOOKUP(H4489,Riders!$A$2:$E$8001,4,FALSE))/365</f>
        <v>22.005479452054793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s="1" t="s">
        <v>1116</v>
      </c>
      <c r="B4490" s="1">
        <v>2023</v>
      </c>
      <c r="C4490" s="2">
        <v>45001</v>
      </c>
      <c r="D4490" s="1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 s="10">
        <f>(C4490-VLOOKUP(H4490,Riders!$A$2:$E$8001,4,FALSE))/365</f>
        <v>32.723287671232875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s="1" t="s">
        <v>1116</v>
      </c>
      <c r="B4491" s="1">
        <v>2023</v>
      </c>
      <c r="C4491" s="2">
        <v>45001</v>
      </c>
      <c r="D4491" s="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 s="10">
        <f>(C4491-VLOOKUP(H4491,Riders!$A$2:$E$8001,4,FALSE))/365</f>
        <v>24.816438356164383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s="1" t="s">
        <v>1116</v>
      </c>
      <c r="B4492" s="1">
        <v>2023</v>
      </c>
      <c r="C4492" s="2">
        <v>45001</v>
      </c>
      <c r="D4492" s="1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 s="10">
        <f>(C4492-VLOOKUP(H4492,Riders!$A$2:$E$8001,4,FALSE))/365</f>
        <v>29.139726027397259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s="1" t="s">
        <v>1116</v>
      </c>
      <c r="B4493" s="1">
        <v>2023</v>
      </c>
      <c r="C4493" s="2">
        <v>45001</v>
      </c>
      <c r="D4493" s="1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 s="10">
        <f>(C4493-VLOOKUP(H4493,Riders!$A$2:$E$8001,4,FALSE))/365</f>
        <v>22.145205479452056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 s="10">
        <f>(C4494-VLOOKUP(H4494,Riders!$A$2:$E$8001,4,FALSE))/365</f>
        <v>33.320547945205476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 s="10">
        <f>(C4495-VLOOKUP(H4495,Riders!$A$2:$E$8001,4,FALSE))/365</f>
        <v>22.030136986301368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 s="10">
        <f>(C4496-VLOOKUP(H4496,Riders!$A$2:$E$8001,4,FALSE))/365</f>
        <v>29.424657534246574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 s="10">
        <f>(C4497-VLOOKUP(H4497,Riders!$A$2:$E$8001,4,FALSE))/365</f>
        <v>23.175342465753424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 s="10">
        <f>(C4498-VLOOKUP(H4498,Riders!$A$2:$E$8001,4,FALSE))/365</f>
        <v>28.758904109589039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 s="10">
        <f>(C4499-VLOOKUP(H4499,Riders!$A$2:$E$8001,4,FALSE))/365</f>
        <v>22.652054794520549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 s="10">
        <f>(C4500-VLOOKUP(H4500,Riders!$A$2:$E$8001,4,FALSE))/365</f>
        <v>33.032876712328765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 s="10">
        <f>(C4501-VLOOKUP(H4501,Riders!$A$2:$E$8001,4,FALSE))/365</f>
        <v>27.32054794520548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 s="10">
        <f>(C4502-VLOOKUP(H4502,Riders!$A$2:$E$8001,4,FALSE))/365</f>
        <v>33.205479452054796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 s="10">
        <f>(C4503-VLOOKUP(H4503,Riders!$A$2:$E$8001,4,FALSE))/365</f>
        <v>22.443835616438356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 s="10">
        <f>(C4504-VLOOKUP(H4504,Riders!$A$2:$E$8001,4,FALSE))/365</f>
        <v>22.802739726027397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 s="10">
        <f>(C4505-VLOOKUP(H4505,Riders!$A$2:$E$8001,4,FALSE))/365</f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 s="10">
        <f>(C4506-VLOOKUP(H4506,Riders!$A$2:$E$8001,4,FALSE))/365</f>
        <v>21.413698630136988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 s="10">
        <f>(C4507-VLOOKUP(H4507,Riders!$A$2:$E$8001,4,FALSE))/365</f>
        <v>27.432876712328767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 s="10">
        <f>(C4508-VLOOKUP(H4508,Riders!$A$2:$E$8001,4,FALSE))/365</f>
        <v>27.953424657534246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 s="10">
        <f>(C4509-VLOOKUP(H4509,Riders!$A$2:$E$8001,4,FALSE))/365</f>
        <v>24.934246575342467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 s="10">
        <f>(C4510-VLOOKUP(H4510,Riders!$A$2:$E$8001,4,FALSE))/365</f>
        <v>27.079452054794519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 s="10">
        <f>(C4511-VLOOKUP(H4511,Riders!$A$2:$E$8001,4,FALSE))/365</f>
        <v>21.019178082191782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 s="10">
        <f>(C4512-VLOOKUP(H4512,Riders!$A$2:$E$8001,4,FALSE))/365</f>
        <v>20.580821917808219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 s="10">
        <f>(C4513-VLOOKUP(H4513,Riders!$A$2:$E$8001,4,FALSE))/365</f>
        <v>22.550684931506851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 s="10">
        <f>(C4514-VLOOKUP(H4514,Riders!$A$2:$E$8001,4,FALSE))/365</f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 s="10">
        <f>(C4515-VLOOKUP(H4515,Riders!$A$2:$E$8001,4,FALSE))/365</f>
        <v>24.419178082191781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 s="10">
        <f>(C4516-VLOOKUP(H4516,Riders!$A$2:$E$8001,4,FALSE))/365</f>
        <v>20.832876712328765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K4517" s="10">
        <f>(C4517-VLOOKUP(H4517,Riders!$A$2:$E$8001,4,FALSE))/365</f>
        <v>25.726027397260275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 s="10">
        <f>(C4518-VLOOKUP(H4518,Riders!$A$2:$E$8001,4,FALSE))/365</f>
        <v>28.673972602739727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 s="10">
        <f>(C4519-VLOOKUP(H4519,Riders!$A$2:$E$8001,4,FALSE))/365</f>
        <v>25.339726027397262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 s="10">
        <f>(C4520-VLOOKUP(H4520,Riders!$A$2:$E$8001,4,FALSE))/365</f>
        <v>29.194520547945206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 s="10">
        <f>(C4521-VLOOKUP(H4521,Riders!$A$2:$E$8001,4,FALSE))/365</f>
        <v>24.621917808219177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 s="10">
        <f>(C4522-VLOOKUP(H4522,Riders!$A$2:$E$8001,4,FALSE))/365</f>
        <v>24.397260273972602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 s="10">
        <f>(C4523-VLOOKUP(H4523,Riders!$A$2:$E$8001,4,FALSE))/365</f>
        <v>22.041095890410958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 s="10">
        <f>(C4524-VLOOKUP(H4524,Riders!$A$2:$E$8001,4,FALSE))/365</f>
        <v>22.241095890410961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 s="10">
        <f>(C4525-VLOOKUP(H4525,Riders!$A$2:$E$8001,4,FALSE))/365</f>
        <v>30.263013698630136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 s="10">
        <f>(C4526-VLOOKUP(H4526,Riders!$A$2:$E$8001,4,FALSE))/365</f>
        <v>29.424657534246574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 s="10">
        <f>(C4527-VLOOKUP(H4527,Riders!$A$2:$E$8001,4,FALSE))/365</f>
        <v>32.723287671232875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 s="10">
        <f>(C4528-VLOOKUP(H4528,Riders!$A$2:$E$8001,4,FALSE))/365</f>
        <v>24.397260273972602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 s="10">
        <f>(C4529-VLOOKUP(H4529,Riders!$A$2:$E$8001,4,FALSE))/365</f>
        <v>26.021917808219179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 s="10">
        <f>(C4530-VLOOKUP(H4530,Riders!$A$2:$E$8001,4,FALSE))/365</f>
        <v>27.167123287671235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 s="10">
        <f>(C4531-VLOOKUP(H4531,Riders!$A$2:$E$8001,4,FALSE))/365</f>
        <v>23.786301369863015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 s="10">
        <f>(C4532-VLOOKUP(H4532,Riders!$A$2:$E$8001,4,FALSE))/365</f>
        <v>25.926027397260274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 s="10">
        <f>(C4533-VLOOKUP(H4533,Riders!$A$2:$E$8001,4,FALSE))/365</f>
        <v>27.32054794520548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K4534" s="10">
        <f>(C4534-VLOOKUP(H4534,Riders!$A$2:$E$8001,4,FALSE))/365</f>
        <v>25.726027397260275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 s="10">
        <f>(C4535-VLOOKUP(H4535,Riders!$A$2:$E$8001,4,FALSE))/365</f>
        <v>23.69041095890411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 s="10">
        <f>(C4536-VLOOKUP(H4536,Riders!$A$2:$E$8001,4,FALSE))/365</f>
        <v>24.493150684931507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 s="10">
        <f>(C4537-VLOOKUP(H4537,Riders!$A$2:$E$8001,4,FALSE))/365</f>
        <v>23.652054794520549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 s="10">
        <f>(C4538-VLOOKUP(H4538,Riders!$A$2:$E$8001,4,FALSE))/365</f>
        <v>27.432876712328767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 s="10">
        <f>(C4539-VLOOKUP(H4539,Riders!$A$2:$E$8001,4,FALSE))/365</f>
        <v>25.912328767123288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 s="10">
        <f>(C4540-VLOOKUP(H4540,Riders!$A$2:$E$8001,4,FALSE))/365</f>
        <v>29.213698630136985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 s="10">
        <f>(C4541-VLOOKUP(H4541,Riders!$A$2:$E$8001,4,FALSE))/365</f>
        <v>22.550684931506851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 s="10">
        <f>(C4542-VLOOKUP(H4542,Riders!$A$2:$E$8001,4,FALSE))/365</f>
        <v>28.095890410958905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 s="10">
        <f>(C4543-VLOOKUP(H4543,Riders!$A$2:$E$8001,4,FALSE))/365</f>
        <v>25.926027397260274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 s="10">
        <f>(C4544-VLOOKUP(H4544,Riders!$A$2:$E$8001,4,FALSE))/365</f>
        <v>27.32054794520548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 s="10">
        <f>(C4545-VLOOKUP(H4545,Riders!$A$2:$E$8001,4,FALSE))/365</f>
        <v>23.652054794520549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 s="10">
        <f>(C4546-VLOOKUP(H4546,Riders!$A$2:$E$8001,4,FALSE))/365</f>
        <v>24.397260273972602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 s="10">
        <f>(C4547-VLOOKUP(H4547,Riders!$A$2:$E$8001,4,FALSE))/365</f>
        <v>23.786301369863015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 s="10">
        <f>(C4548-VLOOKUP(H4548,Riders!$A$2:$E$8001,4,FALSE))/365</f>
        <v>29.424657534246574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 s="10">
        <f>(C4549-VLOOKUP(H4549,Riders!$A$2:$E$8001,4,FALSE))/365</f>
        <v>29.213698630136985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 s="10">
        <f>(C4550-VLOOKUP(H4550,Riders!$A$2:$E$8001,4,FALSE))/365</f>
        <v>27.432876712328767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K4551" s="10">
        <f>(C4551-VLOOKUP(H4551,Riders!$A$2:$E$8001,4,FALSE))/365</f>
        <v>25.726027397260275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 s="10">
        <f>(C4552-VLOOKUP(H4552,Riders!$A$2:$E$8001,4,FALSE))/365</f>
        <v>32.723287671232875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 s="10">
        <f>(C4553-VLOOKUP(H4553,Riders!$A$2:$E$8001,4,FALSE))/365</f>
        <v>23.786301369863015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 s="10">
        <f>(C4554-VLOOKUP(H4554,Riders!$A$2:$E$8001,4,FALSE))/365</f>
        <v>27.32054794520548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 s="10">
        <f>(C4555-VLOOKUP(H4555,Riders!$A$2:$E$8001,4,FALSE))/365</f>
        <v>23.652054794520549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 s="10">
        <f>(C4556-VLOOKUP(H4556,Riders!$A$2:$E$8001,4,FALSE))/365</f>
        <v>29.213698630136985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 s="10">
        <f>(C4557-VLOOKUP(H4557,Riders!$A$2:$E$8001,4,FALSE))/365</f>
        <v>29.424657534246574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 s="10">
        <f>(C4558-VLOOKUP(H4558,Riders!$A$2:$E$8001,4,FALSE))/365</f>
        <v>25.926027397260274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 s="10">
        <f>(C4559-VLOOKUP(H4559,Riders!$A$2:$E$8001,4,FALSE))/365</f>
        <v>24.397260273972602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 s="10">
        <f>(C4560-VLOOKUP(H4560,Riders!$A$2:$E$8001,4,FALSE))/365</f>
        <v>25.912328767123288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K4561" s="10">
        <f>(C4561-VLOOKUP(H4561,Riders!$A$2:$E$8001,4,FALSE))/365</f>
        <v>25.726027397260275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 s="10">
        <f>(C4563-VLOOKUP(H4563,Riders!$A$2:$E$8001,4,FALSE))/365</f>
        <v>27.432876712328767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 s="10">
        <f>(C4564-VLOOKUP(H4564,Riders!$A$2:$E$8001,4,FALSE))/365</f>
        <v>32.723287671232875</v>
      </c>
      <c r="L4564">
        <v>22.324999999999999</v>
      </c>
      <c r="M4564">
        <v>22.227</v>
      </c>
      <c r="N4564">
        <v>23.841000000000001</v>
      </c>
      <c r="O4564">
        <v>0.80700000000000005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2023-05-07T03:33:33Z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